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<sst xmlns="http://schemas.openxmlformats.org/spreadsheetml/2006/main" count="38" uniqueCount="38">
  <si>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</si>
  <si>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</si>
  <si>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</si>
  <si>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</si>
  <si>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</si>
  <si>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</si>
  <si>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</si>
  <si>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</si>
  <si>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</si>
  <si>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</si>
  <si>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olgatar</t>
  </si>
  <si>
    <t>Анчик</t>
  </si>
  <si>
    <t>ZНаталья</t>
  </si>
  <si>
    <t>OxiTur</t>
  </si>
  <si>
    <t>Chudo</t>
  </si>
  <si>
    <t>IraYurevna</t>
  </si>
  <si>
    <t>SoNe4ka</t>
  </si>
  <si>
    <t>ТаняКТС</t>
  </si>
  <si>
    <t>Julia 2010</t>
  </si>
  <si>
    <t>Martana</t>
  </si>
  <si>
    <t>Госпожа Беладонна</t>
  </si>
  <si>
    <t>Ромеро</t>
  </si>
  <si>
    <t>Copoka81</t>
  </si>
  <si>
    <t xml:space="preserve">Тирамису </t>
  </si>
  <si>
    <t>TrueChudo</t>
  </si>
  <si>
    <t>Svetik54</t>
  </si>
  <si>
    <t>vAlna</t>
  </si>
  <si>
    <t>biamia</t>
  </si>
  <si>
    <t>Nat</t>
  </si>
  <si>
    <t>Nadina1</t>
  </si>
  <si>
    <t>SmallYarik</t>
  </si>
  <si>
    <t>Prado</t>
  </si>
  <si>
    <t>**МамУля**</t>
  </si>
  <si>
    <t>ЮЛЬЧАZ</t>
  </si>
  <si>
    <t>Nasusya</t>
  </si>
  <si>
    <t xml:space="preserve">Поляндра </t>
  </si>
  <si>
    <t>Кisa</t>
  </si>
  <si>
    <t>12117.50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</si>
</sst>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5" fontId="4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 wrapText="1"/>
    </xf>
    <xf numFmtId="165" fontId="34" fillId="0" borderId="10" xfId="0" applyNumberFormat="1" applyFont="1" applyBorder="1" applyAlignment="1">
      <alignment horizontal="center"/>
    </xf>
    <xf numFmtId="8" fontId="45" fillId="0" borderId="10" xfId="0" applyNumberFormat="1" applyFont="1" applyBorder="1" applyAlignment="1">
      <alignment horizontal="center" wrapText="1"/>
    </xf>
    <xf numFmtId="8" fontId="34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8" fontId="45" fillId="0" borderId="10" xfId="0" applyNumberFormat="1" applyFont="1" applyBorder="1" applyAlignment="1">
      <alignment horizontal="center"/>
    </xf>
    <xf numFmtId="8" fontId="34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7" fontId="34" fillId="0" borderId="10" xfId="0" applyNumberFormat="1" applyFont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3" fillId="0" borderId="10" xfId="6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165" fontId="34" fillId="0" borderId="11" xfId="0" applyNumberFormat="1" applyFont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11" xfId="0" applyNumberFormat="1" applyFont="1" applyBorder="1" applyAlignment="1">
      <alignment/>
    </xf>
    <xf numFmtId="8" fontId="34" fillId="0" borderId="11" xfId="0" applyNumberFormat="1" applyFont="1" applyBorder="1" applyAlignment="1">
      <alignment horizontal="center"/>
    </xf>
    <xf numFmtId="8" fontId="4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4.421875" style="0" customWidth="1"/>
    <col min="4" max="4" width="18.8515625" style="0" customWidth="1"/>
    <col min="5" max="5" width="16.140625" style="0" customWidth="1"/>
    <col min="6" max="6" width="13.8515625" style="8" customWidth="1"/>
    <col min="7" max="7" width="15.57421875" style="0" customWidth="1"/>
    <col min="8" max="8" width="25.421875" style="19" customWidth="1"/>
    <col min="9" max="9" width="17.28125" style="0" customWidth="1"/>
  </cols>
  <sheetData>
    <row r="1" spans="1:8" ht="15">
      <c r="A1" s="1" t="s">
        <v>7</v>
      </c>
      <c r="B1" s="4" t="s">
        <v>37</v>
      </c>
      <c r="C1" s="1"/>
      <c r="D1" s="1"/>
      <c r="E1" s="1"/>
      <c r="F1" s="4"/>
      <c r="G1" s="1"/>
      <c r="H1" s="15"/>
    </row>
    <row r="2" spans="1:8" ht="15">
      <c r="A2" s="1" t="s">
        <v>6</v>
      </c>
      <c r="B2" s="4">
        <v>46</v>
      </c>
      <c r="C2" s="4"/>
      <c r="D2" s="1"/>
      <c r="E2" s="1"/>
      <c r="F2" s="4"/>
      <c r="G2" s="1"/>
      <c r="H2" s="15"/>
    </row>
    <row r="3" spans="1:8" ht="15">
      <c r="A3" s="5"/>
      <c r="B3" s="4"/>
      <c r="C3" s="4"/>
      <c r="D3" s="1"/>
      <c r="E3" s="1"/>
      <c r="F3" s="4"/>
      <c r="G3" s="1"/>
      <c r="H3" s="15"/>
    </row>
    <row r="4" spans="1:8" ht="51.75" customHeight="1">
      <c r="A4" s="6" t="s">
        <v>0</v>
      </c>
      <c r="B4" s="3" t="s">
        <v>1</v>
      </c>
      <c r="C4" s="3" t="s">
        <v>8</v>
      </c>
      <c r="D4" s="3" t="s">
        <v>9</v>
      </c>
      <c r="E4" s="3" t="s">
        <v>5</v>
      </c>
      <c r="F4" s="17" t="s">
        <v>2</v>
      </c>
      <c r="G4" s="3" t="s">
        <v>4</v>
      </c>
      <c r="H4" s="14" t="s">
        <v>3</v>
      </c>
    </row>
    <row r="5" spans="1:8" ht="15.75" customHeight="1">
      <c r="A5" s="7" t="s">
        <v>12</v>
      </c>
      <c r="B5" s="3">
        <v>14</v>
      </c>
      <c r="C5" s="10">
        <f>2613+2010+3105</f>
        <v>7728</v>
      </c>
      <c r="D5" s="12">
        <f>B5*B2</f>
        <v>644</v>
      </c>
      <c r="E5" s="12">
        <f>C5+C5*0.1</f>
        <v>8500.8</v>
      </c>
      <c r="F5" s="32">
        <v>8500</v>
      </c>
      <c r="G5" s="36">
        <f aca="true" t="shared" si="0" ref="G5:G31">E5+D5</f>
        <v>9144.8</v>
      </c>
      <c r="H5" s="14">
        <f aca="true" t="shared" si="1" ref="H5:H31">F5-G5</f>
        <v>-644.7999999999993</v>
      </c>
    </row>
    <row r="6" spans="1:9" ht="19.5" customHeight="1">
      <c r="A6" s="7" t="s">
        <v>13</v>
      </c>
      <c r="B6" s="11">
        <v>5</v>
      </c>
      <c r="C6" s="21">
        <f>2722+934+104*8</f>
        <v>4488</v>
      </c>
      <c r="D6" s="12">
        <f>B6*B2</f>
        <v>230</v>
      </c>
      <c r="E6" s="26">
        <f>C6+C6*0.15</f>
        <v>5161.2</v>
      </c>
      <c r="F6" s="32">
        <v>5162</v>
      </c>
      <c r="G6" s="37">
        <f t="shared" si="0"/>
        <v>5391.2</v>
      </c>
      <c r="H6" s="18">
        <f t="shared" si="1"/>
        <v>-229.19999999999982</v>
      </c>
      <c r="I6" s="8"/>
    </row>
    <row r="7" spans="1:9" ht="28.5" customHeight="1">
      <c r="A7" s="7" t="s">
        <v>14</v>
      </c>
      <c r="B7" s="11">
        <v>2</v>
      </c>
      <c r="C7" s="21">
        <f>2180</f>
        <v>2180</v>
      </c>
      <c r="D7" s="16">
        <f>B7*B2</f>
        <v>92</v>
      </c>
      <c r="E7" s="26">
        <f>C7+C7*0.15</f>
        <v>2507</v>
      </c>
      <c r="F7" s="32">
        <v>2507</v>
      </c>
      <c r="G7" s="37">
        <f t="shared" si="0"/>
        <v>2599</v>
      </c>
      <c r="H7" s="18">
        <f t="shared" si="1"/>
        <v>-92</v>
      </c>
      <c r="I7" s="8"/>
    </row>
    <row r="8" spans="1:9" ht="27" customHeight="1">
      <c r="A8" s="7" t="s">
        <v>15</v>
      </c>
      <c r="B8" s="11">
        <v>16</v>
      </c>
      <c r="C8" s="16">
        <f>1565*2+5739+1949+4419+2743</f>
        <v>17980</v>
      </c>
      <c r="D8" s="16">
        <f>B8*B2</f>
        <v>736</v>
      </c>
      <c r="E8" s="27">
        <f>C8+C8*0.08</f>
        <v>19418.4</v>
      </c>
      <c r="F8" s="20">
        <v>19418</v>
      </c>
      <c r="G8" s="37">
        <f t="shared" si="0"/>
        <v>20154.4</v>
      </c>
      <c r="H8" s="18">
        <f t="shared" si="1"/>
        <v>-736.4000000000015</v>
      </c>
      <c r="I8" s="8"/>
    </row>
    <row r="9" spans="1:9" ht="13.5" customHeight="1">
      <c r="A9" s="7" t="s">
        <v>16</v>
      </c>
      <c r="B9" s="11">
        <v>5</v>
      </c>
      <c r="C9" s="16">
        <f>556*14+556*12</f>
        <v>14456</v>
      </c>
      <c r="D9" s="16">
        <f>B9*B2</f>
        <v>230</v>
      </c>
      <c r="E9" s="27">
        <f>C9+C9*0.1</f>
        <v>15901.6</v>
      </c>
      <c r="F9" s="32">
        <v>15902</v>
      </c>
      <c r="G9" s="37">
        <f t="shared" si="0"/>
        <v>16131.6</v>
      </c>
      <c r="H9" s="18">
        <f t="shared" si="1"/>
        <v>-229.60000000000036</v>
      </c>
      <c r="I9" s="8"/>
    </row>
    <row r="10" spans="1:9" ht="15">
      <c r="A10" s="7" t="s">
        <v>17</v>
      </c>
      <c r="B10" s="11">
        <v>5</v>
      </c>
      <c r="C10" s="21">
        <f>2872</f>
        <v>2872</v>
      </c>
      <c r="D10" s="16">
        <f>B10*B2</f>
        <v>230</v>
      </c>
      <c r="E10" s="27">
        <f>C10+C10*0.15</f>
        <v>3302.8</v>
      </c>
      <c r="F10" s="32">
        <v>3350</v>
      </c>
      <c r="G10" s="37">
        <f t="shared" si="0"/>
        <v>3532.8</v>
      </c>
      <c r="H10" s="18">
        <f t="shared" si="1"/>
        <v>-182.80000000000018</v>
      </c>
      <c r="I10" s="8"/>
    </row>
    <row r="11" spans="1:9" ht="15">
      <c r="A11" s="7" t="s">
        <v>18</v>
      </c>
      <c r="B11" s="11">
        <v>31</v>
      </c>
      <c r="C11" s="16">
        <f>5106*2+21475*2+20427</f>
        <v>73589</v>
      </c>
      <c r="D11" s="16">
        <f>B11*B2</f>
        <v>1426</v>
      </c>
      <c r="E11" s="27">
        <f>C11+C11*0.08</f>
        <v>79476.12</v>
      </c>
      <c r="F11" s="32">
        <v>79500</v>
      </c>
      <c r="G11" s="37">
        <f t="shared" si="0"/>
        <v>80902.12</v>
      </c>
      <c r="H11" s="18">
        <f t="shared" si="1"/>
        <v>-1402.1199999999953</v>
      </c>
      <c r="I11" s="8"/>
    </row>
    <row r="12" spans="1:9" ht="15">
      <c r="A12" s="7" t="s">
        <v>19</v>
      </c>
      <c r="B12" s="11">
        <v>5</v>
      </c>
      <c r="C12" s="16">
        <f>3146</f>
        <v>3146</v>
      </c>
      <c r="D12" s="16">
        <f>B12*B2</f>
        <v>230</v>
      </c>
      <c r="E12" s="27">
        <f>C12+C12*0.15</f>
        <v>3617.9</v>
      </c>
      <c r="F12" s="32">
        <v>3650</v>
      </c>
      <c r="G12" s="37">
        <f t="shared" si="0"/>
        <v>3847.9</v>
      </c>
      <c r="H12" s="18">
        <f t="shared" si="1"/>
        <v>-197.9000000000001</v>
      </c>
      <c r="I12" s="8"/>
    </row>
    <row r="13" spans="1:9" ht="15">
      <c r="A13" s="7" t="s">
        <v>20</v>
      </c>
      <c r="B13" s="9">
        <v>3</v>
      </c>
      <c r="C13" s="16">
        <f>2743</f>
        <v>2743</v>
      </c>
      <c r="D13" s="16">
        <f>B13*B2</f>
        <v>138</v>
      </c>
      <c r="E13" s="28">
        <f>C13+C13*0.15</f>
        <v>3154.45</v>
      </c>
      <c r="F13" s="32">
        <v>3155</v>
      </c>
      <c r="G13" s="37">
        <f t="shared" si="0"/>
        <v>3292.45</v>
      </c>
      <c r="H13" s="18">
        <f t="shared" si="1"/>
        <v>-137.44999999999982</v>
      </c>
      <c r="I13" s="8"/>
    </row>
    <row r="14" spans="1:9" ht="15">
      <c r="A14" s="7" t="s">
        <v>21</v>
      </c>
      <c r="B14" s="9">
        <v>17</v>
      </c>
      <c r="C14" s="13">
        <f>3119+829*2+2743+2122+762</f>
        <v>10404</v>
      </c>
      <c r="D14" s="16">
        <f>B14*B2</f>
        <v>782</v>
      </c>
      <c r="E14" s="23">
        <f>C14+C14*0.1</f>
        <v>11444.4</v>
      </c>
      <c r="F14" s="32">
        <v>11450</v>
      </c>
      <c r="G14" s="37">
        <f t="shared" si="0"/>
        <v>12226.4</v>
      </c>
      <c r="H14" s="18">
        <f t="shared" si="1"/>
        <v>-776.3999999999996</v>
      </c>
      <c r="I14" s="8"/>
    </row>
    <row r="15" spans="1:9" ht="15">
      <c r="A15" s="7" t="s">
        <v>22</v>
      </c>
      <c r="B15" s="9">
        <v>8</v>
      </c>
      <c r="C15" s="21">
        <f>5174</f>
        <v>5174</v>
      </c>
      <c r="D15" s="16">
        <f>B15*B2</f>
        <v>368</v>
      </c>
      <c r="E15" s="23">
        <f>C15+C15*0.1</f>
        <v>5691.4</v>
      </c>
      <c r="F15" s="32">
        <v>5692</v>
      </c>
      <c r="G15" s="37">
        <f t="shared" si="0"/>
        <v>6059.4</v>
      </c>
      <c r="H15" s="18">
        <f t="shared" si="1"/>
        <v>-367.39999999999964</v>
      </c>
      <c r="I15" s="8"/>
    </row>
    <row r="16" spans="1:9" ht="15">
      <c r="A16" s="7" t="s">
        <v>23</v>
      </c>
      <c r="B16" s="9">
        <v>6</v>
      </c>
      <c r="C16" s="21">
        <f>5365</f>
        <v>5365</v>
      </c>
      <c r="D16" s="16">
        <f>B16*B2</f>
        <v>276</v>
      </c>
      <c r="E16" s="23">
        <f>C16+C16*0.1</f>
        <v>5901.5</v>
      </c>
      <c r="F16" s="32">
        <v>6000</v>
      </c>
      <c r="G16" s="37">
        <f t="shared" si="0"/>
        <v>6177.5</v>
      </c>
      <c r="H16" s="18">
        <f t="shared" si="1"/>
        <v>-177.5</v>
      </c>
      <c r="I16" s="8"/>
    </row>
    <row r="17" spans="1:8" ht="15">
      <c r="A17" s="7" t="s">
        <v>24</v>
      </c>
      <c r="B17" s="9">
        <v>21</v>
      </c>
      <c r="C17" s="13">
        <f>10704+5165+2374</f>
        <v>18243</v>
      </c>
      <c r="D17" s="16">
        <f>B17*B2</f>
        <v>966</v>
      </c>
      <c r="E17" s="13">
        <f>C17+C17*0.1</f>
        <v>20067.3</v>
      </c>
      <c r="F17" s="33">
        <v>20067.3</v>
      </c>
      <c r="G17" s="38">
        <f t="shared" si="0"/>
        <v>21033.3</v>
      </c>
      <c r="H17" s="15">
        <f t="shared" si="1"/>
        <v>-966</v>
      </c>
    </row>
    <row r="18" spans="1:8" ht="15">
      <c r="A18" s="7" t="s">
        <v>11</v>
      </c>
      <c r="B18" s="9">
        <v>2</v>
      </c>
      <c r="C18" s="22">
        <f>239*10</f>
        <v>2390</v>
      </c>
      <c r="D18" s="16">
        <f>B18*B2</f>
        <v>92</v>
      </c>
      <c r="E18" s="22">
        <f>C18+C18*0.15</f>
        <v>2748.5</v>
      </c>
      <c r="F18" s="32">
        <v>2749</v>
      </c>
      <c r="G18" s="38">
        <f t="shared" si="0"/>
        <v>2840.5</v>
      </c>
      <c r="H18" s="15">
        <f t="shared" si="1"/>
        <v>-91.5</v>
      </c>
    </row>
    <row r="19" spans="1:8" ht="15">
      <c r="A19" s="7" t="s">
        <v>25</v>
      </c>
      <c r="B19" s="9">
        <v>15</v>
      </c>
      <c r="C19" s="13">
        <f>2613+5739+2122+762+3513</f>
        <v>14749</v>
      </c>
      <c r="D19" s="16">
        <f>B19*B2</f>
        <v>690</v>
      </c>
      <c r="E19" s="13">
        <f>C19+C19*0.1</f>
        <v>16223.9</v>
      </c>
      <c r="F19" s="33">
        <v>12369</v>
      </c>
      <c r="G19" s="38">
        <f t="shared" si="0"/>
        <v>16913.9</v>
      </c>
      <c r="H19" s="15">
        <f t="shared" si="1"/>
        <v>-4544.9000000000015</v>
      </c>
    </row>
    <row r="20" spans="1:8" ht="15">
      <c r="A20" s="7" t="s">
        <v>26</v>
      </c>
      <c r="B20" s="9">
        <v>4</v>
      </c>
      <c r="C20" s="23">
        <f>4849</f>
        <v>4849</v>
      </c>
      <c r="D20" s="16">
        <f>B20*B2</f>
        <v>184</v>
      </c>
      <c r="E20" s="23">
        <f>C20+C20*0.15</f>
        <v>5576.35</v>
      </c>
      <c r="F20" s="32">
        <v>5577</v>
      </c>
      <c r="G20" s="38">
        <f t="shared" si="0"/>
        <v>5760.35</v>
      </c>
      <c r="H20" s="15">
        <f t="shared" si="1"/>
        <v>-183.35000000000036</v>
      </c>
    </row>
    <row r="21" spans="1:8" ht="15">
      <c r="A21" s="7" t="s">
        <v>27</v>
      </c>
      <c r="B21" s="9">
        <v>2</v>
      </c>
      <c r="C21" s="16">
        <f>711</f>
        <v>711</v>
      </c>
      <c r="D21" s="28">
        <f>B21*B2</f>
        <v>92</v>
      </c>
      <c r="E21" s="16">
        <f>C21+C21*0.15</f>
        <v>817.65</v>
      </c>
      <c r="F21" s="32">
        <v>820</v>
      </c>
      <c r="G21" s="38">
        <f t="shared" si="0"/>
        <v>909.65</v>
      </c>
      <c r="H21" s="15">
        <f t="shared" si="1"/>
        <v>-89.64999999999998</v>
      </c>
    </row>
    <row r="22" spans="1:8" ht="15">
      <c r="A22" s="7" t="s">
        <v>28</v>
      </c>
      <c r="B22" s="9">
        <v>6</v>
      </c>
      <c r="C22" s="16">
        <f>3361+1976</f>
        <v>5337</v>
      </c>
      <c r="D22" s="28">
        <f>B22*B2</f>
        <v>276</v>
      </c>
      <c r="E22" s="16">
        <f>C22+C22*0.1</f>
        <v>5870.7</v>
      </c>
      <c r="F22" s="32">
        <v>5900</v>
      </c>
      <c r="G22" s="38">
        <f t="shared" si="0"/>
        <v>6146.7</v>
      </c>
      <c r="H22" s="15">
        <f t="shared" si="1"/>
        <v>-246.69999999999982</v>
      </c>
    </row>
    <row r="23" spans="1:8" ht="15">
      <c r="A23" s="7" t="s">
        <v>29</v>
      </c>
      <c r="B23" s="9">
        <v>7</v>
      </c>
      <c r="C23" s="16">
        <f>1686+5264</f>
        <v>6950</v>
      </c>
      <c r="D23" s="28">
        <f>B23*B2</f>
        <v>322</v>
      </c>
      <c r="E23" s="16">
        <f>C23+C23*0.1</f>
        <v>7645</v>
      </c>
      <c r="F23" s="32">
        <v>7645</v>
      </c>
      <c r="G23" s="38">
        <f t="shared" si="0"/>
        <v>7967</v>
      </c>
      <c r="H23" s="15">
        <f t="shared" si="1"/>
        <v>-322</v>
      </c>
    </row>
    <row r="24" spans="1:8" ht="15">
      <c r="A24" s="7" t="s">
        <v>30</v>
      </c>
      <c r="B24" s="9">
        <v>2</v>
      </c>
      <c r="C24" s="16">
        <f>1326</f>
        <v>1326</v>
      </c>
      <c r="D24" s="28">
        <f>B24*B2</f>
        <v>92</v>
      </c>
      <c r="E24" s="16">
        <f>C24+C24*0.15</f>
        <v>1524.9</v>
      </c>
      <c r="F24" s="33">
        <v>1524.9</v>
      </c>
      <c r="G24" s="38">
        <f t="shared" si="0"/>
        <v>1616.9</v>
      </c>
      <c r="H24" s="15">
        <f t="shared" si="1"/>
        <v>-92</v>
      </c>
    </row>
    <row r="25" spans="1:8" ht="15">
      <c r="A25" s="7" t="s">
        <v>10</v>
      </c>
      <c r="B25" s="9">
        <v>11</v>
      </c>
      <c r="C25" s="16">
        <f>2460*2+4874</f>
        <v>9794</v>
      </c>
      <c r="D25" s="28">
        <f>B25*B2</f>
        <v>506</v>
      </c>
      <c r="E25" s="16">
        <f>C25+C25*0.1</f>
        <v>10773.4</v>
      </c>
      <c r="F25" s="32">
        <v>10775</v>
      </c>
      <c r="G25" s="38">
        <f t="shared" si="0"/>
        <v>11279.4</v>
      </c>
      <c r="H25" s="15">
        <f t="shared" si="1"/>
        <v>-504.39999999999964</v>
      </c>
    </row>
    <row r="26" spans="1:8" ht="15">
      <c r="A26" s="7" t="s">
        <v>31</v>
      </c>
      <c r="B26" s="9">
        <v>22</v>
      </c>
      <c r="C26" s="16">
        <f>809*2+3793+2576+926+3515+1421</f>
        <v>13849</v>
      </c>
      <c r="D26" s="28">
        <f>B26*B2</f>
        <v>1012</v>
      </c>
      <c r="E26" s="16">
        <f>C26+C26*0.1</f>
        <v>15233.9</v>
      </c>
      <c r="F26" s="32">
        <v>15000</v>
      </c>
      <c r="G26" s="38">
        <f t="shared" si="0"/>
        <v>16245.9</v>
      </c>
      <c r="H26" s="15">
        <f t="shared" si="1"/>
        <v>-1245.8999999999996</v>
      </c>
    </row>
    <row r="27" spans="1:8" ht="15">
      <c r="A27" s="24" t="s">
        <v>32</v>
      </c>
      <c r="B27" s="9">
        <v>12</v>
      </c>
      <c r="C27" s="13">
        <f>4874+4240</f>
        <v>9114</v>
      </c>
      <c r="D27" s="16">
        <f>B27*B2</f>
        <v>552</v>
      </c>
      <c r="E27" s="25">
        <f>C27+C27*0.1</f>
        <v>10025.4</v>
      </c>
      <c r="F27" s="32">
        <v>10026</v>
      </c>
      <c r="G27" s="38">
        <f t="shared" si="0"/>
        <v>10577.4</v>
      </c>
      <c r="H27" s="15">
        <f t="shared" si="1"/>
        <v>-551.3999999999996</v>
      </c>
    </row>
    <row r="28" spans="1:8" ht="15">
      <c r="A28" s="24" t="s">
        <v>33</v>
      </c>
      <c r="B28" s="9">
        <v>4</v>
      </c>
      <c r="C28" s="13">
        <f>6348</f>
        <v>6348</v>
      </c>
      <c r="D28" s="16">
        <f>B28*B2</f>
        <v>184</v>
      </c>
      <c r="E28" s="25">
        <f>C28+C28*0.1</f>
        <v>6982.8</v>
      </c>
      <c r="F28" s="32">
        <v>6983</v>
      </c>
      <c r="G28" s="38">
        <f t="shared" si="0"/>
        <v>7166.8</v>
      </c>
      <c r="H28" s="15">
        <f t="shared" si="1"/>
        <v>-183.80000000000018</v>
      </c>
    </row>
    <row r="29" spans="1:8" ht="15">
      <c r="A29" s="29" t="s">
        <v>34</v>
      </c>
      <c r="B29" s="34">
        <v>5</v>
      </c>
      <c r="C29" s="30">
        <f>3336+1887</f>
        <v>5223</v>
      </c>
      <c r="D29" s="35">
        <f>B29*B2</f>
        <v>230</v>
      </c>
      <c r="E29" s="31">
        <f>C29+C29*0.1</f>
        <v>5745.3</v>
      </c>
      <c r="F29" s="32">
        <v>5800</v>
      </c>
      <c r="G29" s="39">
        <f t="shared" si="0"/>
        <v>5975.3</v>
      </c>
      <c r="H29" s="40">
        <f t="shared" si="1"/>
        <v>-175.30000000000018</v>
      </c>
    </row>
    <row r="30" spans="1:8" ht="15">
      <c r="A30" s="24" t="s">
        <v>35</v>
      </c>
      <c r="B30" s="9">
        <v>4</v>
      </c>
      <c r="C30" s="13">
        <f>2722+804</f>
        <v>3526</v>
      </c>
      <c r="D30" s="16">
        <f>B30*B2</f>
        <v>184</v>
      </c>
      <c r="E30" s="25">
        <f>C30+C30*0.15</f>
        <v>4054.9</v>
      </c>
      <c r="F30" s="32">
        <v>4055</v>
      </c>
      <c r="G30" s="38">
        <f t="shared" si="0"/>
        <v>4238.9</v>
      </c>
      <c r="H30" s="15">
        <f t="shared" si="1"/>
        <v>-183.89999999999964</v>
      </c>
    </row>
    <row r="31" spans="1:8" ht="15">
      <c r="A31" s="24" t="s">
        <v>36</v>
      </c>
      <c r="B31" s="9">
        <v>3</v>
      </c>
      <c r="C31" s="13">
        <f>281*7+236*2</f>
        <v>2439</v>
      </c>
      <c r="D31" s="28">
        <f>B31*B2</f>
        <v>138</v>
      </c>
      <c r="E31" s="25">
        <f>C31+C31*0.15</f>
        <v>2804.85</v>
      </c>
      <c r="F31" s="32">
        <v>3000</v>
      </c>
      <c r="G31" s="38">
        <f t="shared" si="0"/>
        <v>2942.85</v>
      </c>
      <c r="H31" s="41">
        <f t="shared" si="1"/>
        <v>57.15000000000009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2011-12-02T17:03:57Z</dcterms:modified>
  <cp:category/>
  <cp:version/>
  <cp:contentType/>
  <cp:contentStatus/>
</cp:coreProperties>
</file>