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5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<sst xmlns="http://schemas.openxmlformats.org/spreadsheetml/2006/main" count="33" uniqueCount="32">
  <si>
    <t>ник</t>
  </si>
  <si>
    <t>сдано</t>
  </si>
  <si>
    <t>к оплате с ОРГ</t>
  </si>
  <si>
    <t>Цена за кг.</t>
  </si>
  <si>
    <t>Цена доставки</t>
  </si>
  <si>
    <t>итого -Вы мне/+я Вам</t>
  </si>
  <si>
    <t>примерный вес товара</t>
  </si>
  <si>
    <t>примерная цена за доставку товара</t>
  </si>
  <si>
    <t>сумма с Орг+примерные ТР</t>
  </si>
  <si>
    <t>точный вес товара</t>
  </si>
  <si>
    <t>сдано за доставку+долг</t>
  </si>
  <si>
    <t>точная цена за доставку товара</t>
  </si>
  <si>
    <t>_aida_</t>
  </si>
  <si>
    <t>Juliabkh</t>
  </si>
  <si>
    <t>Zevs</t>
  </si>
  <si>
    <t>Берта Янтарная</t>
  </si>
  <si>
    <t>Ямайка</t>
  </si>
  <si>
    <t>Juliasambik</t>
  </si>
  <si>
    <t>мяучка</t>
  </si>
  <si>
    <t>mamanna</t>
  </si>
  <si>
    <t>Libertine</t>
  </si>
  <si>
    <t>Vyrtos</t>
  </si>
  <si>
    <t>ozheltikova</t>
  </si>
  <si>
    <t>Roxy-Girl</t>
  </si>
  <si>
    <t>Baby Hai</t>
  </si>
  <si>
    <t>Ellli</t>
  </si>
  <si>
    <t>Olsi27</t>
  </si>
  <si>
    <t>Amira</t>
  </si>
  <si>
    <t>kori</t>
  </si>
  <si>
    <t>Helen7</t>
  </si>
  <si>
    <t>Devchonki</t>
  </si>
  <si>
    <t>Len@chka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</si>
</sst>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&quot;р.&quot;"/>
    <numFmt numFmtId="181" formatCode="#,##0.00&quot;р.&quot;;[Red]#,##0.00&quot;р.&quot;"/>
    <numFmt numFmtId="182" formatCode="#,##0.00_р_.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#,##0.00_р_.;[Red]#,##0.00_р_."/>
    <numFmt numFmtId="188" formatCode="#,##0.00;[Red]#,##0.00"/>
    <numFmt numFmtId="189" formatCode="#,##0.00\ &quot;р.&quot;"/>
    <numFmt numFmtId="190" formatCode="#,##0.00\ &quot;р.&quot;;[Red]#,##0.00\ &quot;р.&quot;"/>
    <numFmt numFmtId="191" formatCode="#,##0.00\ &quot;₽&quot;;[Red]#,##0.00\ &quot;₽&quot;"/>
    <numFmt numFmtId="192" formatCode="000000000"/>
    <numFmt numFmtId="193" formatCode="#,##0.00\ &quot;₽&quot;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name val="Verdana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8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8.8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color indexed="10"/>
      <name val="Calibri"/>
      <family val="2"/>
    </font>
    <font>
      <b/>
      <sz val="9"/>
      <color indexed="8"/>
      <name val="Verdana"/>
      <family val="2"/>
    </font>
    <font>
      <b/>
      <sz val="11"/>
      <color indexed="10"/>
      <name val="Calibri"/>
      <family val="2"/>
    </font>
    <font>
      <b/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8.8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9"/>
      <color rgb="FFFF0000"/>
      <name val="Calibri"/>
      <family val="2"/>
    </font>
    <font>
      <b/>
      <sz val="9"/>
      <color theme="1"/>
      <name val="Verdana"/>
      <family val="2"/>
    </font>
    <font>
      <b/>
      <sz val="9"/>
      <color rgb="FF000000"/>
      <name val="Verdana"/>
      <family val="2"/>
    </font>
    <font>
      <b/>
      <sz val="11"/>
      <color rgb="FFFF0000"/>
      <name val="Calibri"/>
      <family val="2"/>
    </font>
    <font>
      <b/>
      <sz val="11"/>
      <color rgb="FF00B05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9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8" fillId="0" borderId="0" applyFill="0" applyProtection="0">
      <alignment/>
    </xf>
    <xf numFmtId="0" fontId="8" fillId="0" borderId="0" applyFill="0" applyProtection="0">
      <alignment/>
    </xf>
    <xf numFmtId="0" fontId="8" fillId="0" borderId="0" applyFill="0" applyProtection="0">
      <alignment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6" fillId="0" borderId="0">
      <alignment/>
      <protection/>
    </xf>
    <xf numFmtId="0" fontId="8" fillId="0" borderId="0" applyFill="0" applyProtection="0">
      <alignment/>
    </xf>
  </cellStyleXfs>
  <cellXfs count="41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181" fontId="4" fillId="0" borderId="10" xfId="0" applyNumberFormat="1" applyFont="1" applyBorder="1" applyAlignment="1">
      <alignment horizontal="center" wrapText="1"/>
    </xf>
    <xf numFmtId="181" fontId="0" fillId="0" borderId="10" xfId="0" applyNumberFormat="1" applyBorder="1" applyAlignment="1">
      <alignment/>
    </xf>
    <xf numFmtId="2" fontId="4" fillId="0" borderId="10" xfId="0" applyNumberFormat="1" applyFont="1" applyBorder="1" applyAlignment="1">
      <alignment horizontal="center" wrapText="1"/>
    </xf>
    <xf numFmtId="2" fontId="51" fillId="0" borderId="10" xfId="0" applyNumberFormat="1" applyFont="1" applyBorder="1" applyAlignment="1">
      <alignment horizontal="center"/>
    </xf>
    <xf numFmtId="189" fontId="52" fillId="0" borderId="10" xfId="0" applyNumberFormat="1" applyFont="1" applyBorder="1" applyAlignment="1">
      <alignment horizontal="center"/>
    </xf>
    <xf numFmtId="189" fontId="53" fillId="0" borderId="10" xfId="0" applyNumberFormat="1" applyFont="1" applyBorder="1" applyAlignment="1">
      <alignment horizontal="center" wrapText="1"/>
    </xf>
    <xf numFmtId="189" fontId="49" fillId="0" borderId="0" xfId="0" applyNumberFormat="1" applyFont="1" applyAlignment="1">
      <alignment horizontal="center"/>
    </xf>
    <xf numFmtId="180" fontId="51" fillId="0" borderId="11" xfId="0" applyNumberFormat="1" applyFont="1" applyBorder="1" applyAlignment="1">
      <alignment/>
    </xf>
    <xf numFmtId="189" fontId="54" fillId="0" borderId="0" xfId="0" applyNumberFormat="1" applyFont="1" applyAlignment="1">
      <alignment horizontal="right"/>
    </xf>
    <xf numFmtId="2" fontId="51" fillId="0" borderId="0" xfId="0" applyNumberFormat="1" applyFont="1" applyAlignment="1">
      <alignment horizontal="center"/>
    </xf>
    <xf numFmtId="189" fontId="52" fillId="0" borderId="0" xfId="0" applyNumberFormat="1" applyFont="1" applyBorder="1" applyAlignment="1">
      <alignment horizontal="right"/>
    </xf>
    <xf numFmtId="190" fontId="52" fillId="0" borderId="10" xfId="0" applyNumberFormat="1" applyFont="1" applyBorder="1" applyAlignment="1">
      <alignment horizontal="center"/>
    </xf>
    <xf numFmtId="190" fontId="54" fillId="0" borderId="10" xfId="0" applyNumberFormat="1" applyFont="1" applyBorder="1" applyAlignment="1">
      <alignment horizontal="center"/>
    </xf>
    <xf numFmtId="190" fontId="3" fillId="0" borderId="10" xfId="0" applyNumberFormat="1" applyFont="1" applyBorder="1" applyAlignment="1">
      <alignment horizontal="center" wrapText="1"/>
    </xf>
    <xf numFmtId="190" fontId="5" fillId="0" borderId="10" xfId="0" applyNumberFormat="1" applyFont="1" applyBorder="1" applyAlignment="1">
      <alignment horizontal="center" wrapText="1"/>
    </xf>
    <xf numFmtId="0" fontId="7" fillId="0" borderId="12" xfId="66" applyNumberFormat="1" applyFont="1" applyBorder="1" applyAlignment="1">
      <alignment vertical="center" wrapText="1"/>
      <protection/>
    </xf>
    <xf numFmtId="191" fontId="7" fillId="0" borderId="10" xfId="66" applyNumberFormat="1" applyFont="1" applyBorder="1" applyAlignment="1">
      <alignment vertical="center" wrapText="1"/>
      <protection/>
    </xf>
    <xf numFmtId="193" fontId="55" fillId="0" borderId="10" xfId="0" applyNumberFormat="1" applyFont="1" applyBorder="1" applyAlignment="1">
      <alignment horizontal="center"/>
    </xf>
    <xf numFmtId="193" fontId="54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51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166" fontId="56" fillId="0" borderId="10" xfId="0" applyNumberFormat="1" applyFont="1" applyFill="1" applyBorder="1" applyAlignment="1">
      <alignment horizontal="center" wrapText="1"/>
    </xf>
    <xf numFmtId="193" fontId="0" fillId="0" borderId="0" xfId="0" applyNumberFormat="1" applyAlignment="1">
      <alignment/>
    </xf>
    <xf numFmtId="2" fontId="4" fillId="0" borderId="10" xfId="0" applyNumberFormat="1" applyFont="1" applyFill="1" applyBorder="1" applyAlignment="1">
      <alignment horizontal="center" wrapText="1"/>
    </xf>
    <xf numFmtId="191" fontId="0" fillId="0" borderId="10" xfId="0" applyNumberFormat="1" applyFill="1" applyBorder="1" applyAlignment="1">
      <alignment/>
    </xf>
    <xf numFmtId="0" fontId="0" fillId="0" borderId="0" xfId="0" applyFill="1" applyAlignment="1">
      <alignment/>
    </xf>
    <xf numFmtId="2" fontId="51" fillId="0" borderId="10" xfId="0" applyNumberFormat="1" applyFont="1" applyFill="1" applyBorder="1" applyAlignment="1">
      <alignment horizontal="center"/>
    </xf>
    <xf numFmtId="180" fontId="4" fillId="0" borderId="10" xfId="0" applyNumberFormat="1" applyFont="1" applyBorder="1" applyAlignment="1">
      <alignment horizontal="center" wrapText="1"/>
    </xf>
    <xf numFmtId="0" fontId="8" fillId="0" borderId="10" xfId="59" applyFill="1" applyBorder="1" applyProtection="1">
      <alignment/>
      <protection/>
    </xf>
    <xf numFmtId="191" fontId="51" fillId="0" borderId="10" xfId="0" applyNumberFormat="1" applyFont="1" applyBorder="1" applyAlignment="1">
      <alignment horizontal="center"/>
    </xf>
    <xf numFmtId="181" fontId="0" fillId="0" borderId="0" xfId="0" applyNumberFormat="1" applyAlignment="1">
      <alignment/>
    </xf>
    <xf numFmtId="193" fontId="49" fillId="0" borderId="10" xfId="0" applyNumberFormat="1" applyFont="1" applyFill="1" applyBorder="1" applyAlignment="1">
      <alignment horizontal="right"/>
    </xf>
    <xf numFmtId="193" fontId="49" fillId="0" borderId="10" xfId="0" applyNumberFormat="1" applyFont="1" applyBorder="1" applyAlignment="1">
      <alignment horizontal="right"/>
    </xf>
    <xf numFmtId="193" fontId="57" fillId="33" borderId="10" xfId="0" applyNumberFormat="1" applyFont="1" applyFill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Обычный 2" xfId="66"/>
    <cellStyle name="Обычный 3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6"/>
  <sheetViews>
    <sheetView tabSelected="1" workbookViewId="0" topLeftCell="A1">
      <selection activeCell="O24" sqref="O24"/>
    </sheetView>
  </sheetViews>
  <sheetFormatPr defaultColWidth="9.140625" defaultRowHeight="15"/>
  <cols>
    <col min="1" max="1" width="33.421875" style="1" customWidth="1"/>
    <col min="2" max="2" width="12.7109375" style="15" customWidth="1"/>
    <col min="3" max="3" width="19.28125" style="0" customWidth="1"/>
    <col min="4" max="4" width="16.140625" style="16" customWidth="1"/>
    <col min="5" max="5" width="18.140625" style="14" customWidth="1"/>
    <col min="6" max="6" width="15.57421875" style="0" customWidth="1"/>
    <col min="7" max="7" width="25.421875" style="12" customWidth="1"/>
    <col min="8" max="8" width="12.140625" style="0" bestFit="1" customWidth="1"/>
    <col min="9" max="9" width="12.421875" style="0" customWidth="1"/>
    <col min="10" max="10" width="15.140625" style="0" customWidth="1"/>
    <col min="11" max="11" width="30.8515625" style="0" customWidth="1"/>
    <col min="13" max="13" width="13.28125" style="0" customWidth="1"/>
    <col min="14" max="14" width="9.57421875" style="0" bestFit="1" customWidth="1"/>
  </cols>
  <sheetData>
    <row r="1" spans="1:11" ht="15">
      <c r="A1" s="2" t="s">
        <v>4</v>
      </c>
      <c r="B1" s="22">
        <v>5455</v>
      </c>
      <c r="C1" s="21"/>
      <c r="D1" s="17"/>
      <c r="E1" s="18"/>
      <c r="F1" s="2"/>
      <c r="G1" s="10"/>
      <c r="H1" s="25"/>
      <c r="I1" s="25"/>
      <c r="J1" s="25"/>
      <c r="K1" s="25"/>
    </row>
    <row r="2" spans="1:11" ht="15">
      <c r="A2" s="2" t="s">
        <v>3</v>
      </c>
      <c r="B2" s="36">
        <f>B1/B25</f>
        <v>59.29347826086956</v>
      </c>
      <c r="C2" s="13"/>
      <c r="D2" s="17"/>
      <c r="E2" s="18"/>
      <c r="F2" s="2"/>
      <c r="G2" s="10"/>
      <c r="H2" s="25"/>
      <c r="I2" s="25"/>
      <c r="J2" s="25"/>
      <c r="K2" s="25"/>
    </row>
    <row r="3" spans="1:11" ht="15">
      <c r="A3" s="3"/>
      <c r="B3" s="9"/>
      <c r="C3" s="13"/>
      <c r="D3" s="17"/>
      <c r="E3" s="18"/>
      <c r="F3" s="2"/>
      <c r="G3" s="10"/>
      <c r="H3" s="25"/>
      <c r="I3" s="25"/>
      <c r="J3" s="25"/>
      <c r="K3" s="25"/>
    </row>
    <row r="4" spans="1:11" ht="51.75" customHeight="1">
      <c r="A4" s="4" t="s">
        <v>0</v>
      </c>
      <c r="B4" s="8" t="s">
        <v>6</v>
      </c>
      <c r="C4" s="34" t="s">
        <v>7</v>
      </c>
      <c r="D4" s="19" t="s">
        <v>2</v>
      </c>
      <c r="E4" s="20" t="s">
        <v>1</v>
      </c>
      <c r="F4" s="5" t="s">
        <v>8</v>
      </c>
      <c r="G4" s="11" t="s">
        <v>5</v>
      </c>
      <c r="H4" s="26" t="s">
        <v>10</v>
      </c>
      <c r="I4" s="8" t="s">
        <v>9</v>
      </c>
      <c r="J4" s="27" t="s">
        <v>11</v>
      </c>
      <c r="K4" s="27" t="s">
        <v>5</v>
      </c>
    </row>
    <row r="5" spans="1:14" ht="19.5" customHeight="1">
      <c r="A5" s="35" t="s">
        <v>13</v>
      </c>
      <c r="B5" s="8">
        <v>3.6</v>
      </c>
      <c r="C5" s="6">
        <f>B5*B2</f>
        <v>213.45652173913044</v>
      </c>
      <c r="D5" s="23">
        <v>1865.6</v>
      </c>
      <c r="E5" s="23">
        <v>1865.6</v>
      </c>
      <c r="F5" s="7">
        <f>D5+C5</f>
        <v>2079.0565217391304</v>
      </c>
      <c r="G5" s="28">
        <f>E5-F5</f>
        <v>-213.4565217391305</v>
      </c>
      <c r="H5" s="38">
        <v>0</v>
      </c>
      <c r="I5" s="30">
        <v>0</v>
      </c>
      <c r="J5" s="31">
        <f>I5*B2</f>
        <v>0</v>
      </c>
      <c r="K5" s="40">
        <f>E5+H5-D5-J5</f>
        <v>0</v>
      </c>
      <c r="L5" s="32"/>
      <c r="N5" s="29"/>
    </row>
    <row r="6" spans="1:12" ht="15">
      <c r="A6" s="35" t="s">
        <v>14</v>
      </c>
      <c r="B6" s="9">
        <v>16.5</v>
      </c>
      <c r="C6" s="6">
        <f>B6*B2</f>
        <v>978.3423913043478</v>
      </c>
      <c r="D6" s="23">
        <v>8948.5</v>
      </c>
      <c r="E6" s="23">
        <v>9000</v>
      </c>
      <c r="F6" s="7">
        <f aca="true" t="shared" si="0" ref="F6:F24">D6+C6</f>
        <v>9926.842391304348</v>
      </c>
      <c r="G6" s="28">
        <f aca="true" t="shared" si="1" ref="G6:G24">E6-F6</f>
        <v>-926.842391304348</v>
      </c>
      <c r="H6" s="38">
        <v>0</v>
      </c>
      <c r="I6" s="33">
        <v>0</v>
      </c>
      <c r="J6" s="31">
        <f>I6*B2</f>
        <v>0</v>
      </c>
      <c r="K6" s="40">
        <v>0</v>
      </c>
      <c r="L6" s="32"/>
    </row>
    <row r="7" spans="1:11" ht="15">
      <c r="A7" s="35" t="s">
        <v>15</v>
      </c>
      <c r="B7" s="9">
        <v>4.4</v>
      </c>
      <c r="C7" s="6">
        <f>B2*B7</f>
        <v>260.8913043478261</v>
      </c>
      <c r="D7" s="23">
        <v>5256.9</v>
      </c>
      <c r="E7" s="24">
        <v>5300</v>
      </c>
      <c r="F7" s="7">
        <f t="shared" si="0"/>
        <v>5517.791304347826</v>
      </c>
      <c r="G7" s="28">
        <f t="shared" si="1"/>
        <v>-217.79130434782564</v>
      </c>
      <c r="H7" s="39">
        <v>0</v>
      </c>
      <c r="I7" s="9">
        <v>0</v>
      </c>
      <c r="J7" s="31">
        <f>I7*B2</f>
        <v>0</v>
      </c>
      <c r="K7" s="40">
        <v>0</v>
      </c>
    </row>
    <row r="8" spans="1:11" ht="15">
      <c r="A8" s="35" t="s">
        <v>12</v>
      </c>
      <c r="B8" s="9">
        <v>6</v>
      </c>
      <c r="C8" s="6">
        <f>B2*B8</f>
        <v>355.7608695652174</v>
      </c>
      <c r="D8" s="23">
        <v>3775.2</v>
      </c>
      <c r="E8" s="23">
        <v>3776</v>
      </c>
      <c r="F8" s="7">
        <f t="shared" si="0"/>
        <v>4130.960869565217</v>
      </c>
      <c r="G8" s="28">
        <f t="shared" si="1"/>
        <v>-354.96086956521685</v>
      </c>
      <c r="H8" s="39">
        <v>0</v>
      </c>
      <c r="I8" s="9">
        <v>0</v>
      </c>
      <c r="J8" s="31">
        <f>I8*B2</f>
        <v>0</v>
      </c>
      <c r="K8" s="40">
        <v>0</v>
      </c>
    </row>
    <row r="9" spans="1:11" ht="15">
      <c r="A9" s="35" t="s">
        <v>16</v>
      </c>
      <c r="B9" s="9">
        <v>2.5</v>
      </c>
      <c r="C9" s="6">
        <f>B9*B2</f>
        <v>148.2336956521739</v>
      </c>
      <c r="D9" s="23">
        <v>4464.9</v>
      </c>
      <c r="E9" s="23">
        <v>4464.9</v>
      </c>
      <c r="F9" s="7">
        <f t="shared" si="0"/>
        <v>4613.133695652174</v>
      </c>
      <c r="G9" s="28">
        <f t="shared" si="1"/>
        <v>-148.233695652174</v>
      </c>
      <c r="H9" s="39">
        <v>0</v>
      </c>
      <c r="I9" s="9">
        <v>0</v>
      </c>
      <c r="J9" s="31">
        <f>I9*B2</f>
        <v>0</v>
      </c>
      <c r="K9" s="40">
        <v>0</v>
      </c>
    </row>
    <row r="10" spans="1:11" ht="15">
      <c r="A10" s="35" t="s">
        <v>17</v>
      </c>
      <c r="B10" s="9">
        <v>2.5</v>
      </c>
      <c r="C10" s="6">
        <f>B2*B10</f>
        <v>148.2336956521739</v>
      </c>
      <c r="D10" s="23">
        <v>5369.1</v>
      </c>
      <c r="E10" s="23">
        <v>5370</v>
      </c>
      <c r="F10" s="7">
        <f t="shared" si="0"/>
        <v>5517.333695652174</v>
      </c>
      <c r="G10" s="28">
        <f t="shared" si="1"/>
        <v>-147.33369565217436</v>
      </c>
      <c r="H10" s="39">
        <v>0</v>
      </c>
      <c r="I10" s="9">
        <v>0</v>
      </c>
      <c r="J10" s="31">
        <f>I10*B2</f>
        <v>0</v>
      </c>
      <c r="K10" s="40">
        <v>0</v>
      </c>
    </row>
    <row r="11" spans="1:11" ht="15">
      <c r="A11" s="35" t="s">
        <v>18</v>
      </c>
      <c r="B11" s="9">
        <v>16</v>
      </c>
      <c r="C11" s="6">
        <f>B11*B2</f>
        <v>948.695652173913</v>
      </c>
      <c r="D11" s="23">
        <v>24504.7</v>
      </c>
      <c r="E11" s="23">
        <v>24504.7</v>
      </c>
      <c r="F11" s="7">
        <f t="shared" si="0"/>
        <v>25453.395652173913</v>
      </c>
      <c r="G11" s="28">
        <f t="shared" si="1"/>
        <v>-948.6956521739121</v>
      </c>
      <c r="H11" s="39">
        <v>0</v>
      </c>
      <c r="I11" s="9">
        <v>0</v>
      </c>
      <c r="J11" s="31">
        <f>I11*B2</f>
        <v>0</v>
      </c>
      <c r="K11" s="40">
        <v>0</v>
      </c>
    </row>
    <row r="12" spans="1:11" ht="15">
      <c r="A12" s="35" t="s">
        <v>19</v>
      </c>
      <c r="B12" s="9">
        <v>5</v>
      </c>
      <c r="C12" s="6">
        <f>B2*B12</f>
        <v>296.4673913043478</v>
      </c>
      <c r="D12" s="23">
        <v>10662.3</v>
      </c>
      <c r="E12" s="23">
        <v>10662.3</v>
      </c>
      <c r="F12" s="7">
        <f t="shared" si="0"/>
        <v>10958.767391304347</v>
      </c>
      <c r="G12" s="28">
        <f t="shared" si="1"/>
        <v>-296.467391304348</v>
      </c>
      <c r="H12" s="39">
        <v>0</v>
      </c>
      <c r="I12" s="9">
        <v>0</v>
      </c>
      <c r="J12" s="31">
        <f>I12*B2</f>
        <v>0</v>
      </c>
      <c r="K12" s="40">
        <v>0</v>
      </c>
    </row>
    <row r="13" spans="1:11" ht="15">
      <c r="A13" s="35" t="s">
        <v>20</v>
      </c>
      <c r="B13" s="9">
        <v>0.6</v>
      </c>
      <c r="C13" s="6">
        <f>B2*B13</f>
        <v>35.576086956521735</v>
      </c>
      <c r="D13" s="23">
        <v>2852.3</v>
      </c>
      <c r="E13" s="23">
        <v>2852.3</v>
      </c>
      <c r="F13" s="7">
        <f t="shared" si="0"/>
        <v>2887.8760869565217</v>
      </c>
      <c r="G13" s="28">
        <f t="shared" si="1"/>
        <v>-35.57608695652152</v>
      </c>
      <c r="H13" s="39">
        <v>0</v>
      </c>
      <c r="I13" s="9">
        <v>0</v>
      </c>
      <c r="J13" s="31">
        <f>I13*B2</f>
        <v>0</v>
      </c>
      <c r="K13" s="40">
        <v>0</v>
      </c>
    </row>
    <row r="14" spans="1:11" ht="15">
      <c r="A14" s="35" t="s">
        <v>21</v>
      </c>
      <c r="B14" s="9">
        <v>7</v>
      </c>
      <c r="C14" s="6">
        <f>B2*B14</f>
        <v>415.05434782608694</v>
      </c>
      <c r="D14" s="23">
        <v>13642.2</v>
      </c>
      <c r="E14" s="23">
        <v>13642.2</v>
      </c>
      <c r="F14" s="7">
        <f t="shared" si="0"/>
        <v>14057.254347826087</v>
      </c>
      <c r="G14" s="28">
        <f t="shared" si="1"/>
        <v>-415.0543478260861</v>
      </c>
      <c r="H14" s="39">
        <v>0</v>
      </c>
      <c r="I14" s="9">
        <v>0</v>
      </c>
      <c r="J14" s="31">
        <f>I14*B2</f>
        <v>0</v>
      </c>
      <c r="K14" s="40">
        <v>0</v>
      </c>
    </row>
    <row r="15" spans="1:11" ht="15">
      <c r="A15" s="35" t="s">
        <v>22</v>
      </c>
      <c r="B15" s="9">
        <v>0.7</v>
      </c>
      <c r="C15" s="6">
        <f>B15*B2</f>
        <v>41.50543478260869</v>
      </c>
      <c r="D15" s="23">
        <v>924</v>
      </c>
      <c r="E15" s="23">
        <v>924</v>
      </c>
      <c r="F15" s="7">
        <f t="shared" si="0"/>
        <v>965.5054347826087</v>
      </c>
      <c r="G15" s="28">
        <f t="shared" si="1"/>
        <v>-41.505434782608745</v>
      </c>
      <c r="H15" s="39">
        <v>0</v>
      </c>
      <c r="I15" s="9">
        <v>0</v>
      </c>
      <c r="J15" s="31">
        <f aca="true" t="shared" si="2" ref="J15:J24">I15*B3</f>
        <v>0</v>
      </c>
      <c r="K15" s="40">
        <v>0</v>
      </c>
    </row>
    <row r="16" spans="1:11" ht="15">
      <c r="A16" s="35" t="s">
        <v>23</v>
      </c>
      <c r="B16" s="9">
        <v>4.5</v>
      </c>
      <c r="C16" s="6">
        <f>B16*B2</f>
        <v>266.820652173913</v>
      </c>
      <c r="D16" s="23">
        <v>2621.3</v>
      </c>
      <c r="E16" s="23">
        <v>2621.3</v>
      </c>
      <c r="F16" s="7">
        <f t="shared" si="0"/>
        <v>2888.120652173913</v>
      </c>
      <c r="G16" s="28">
        <f t="shared" si="1"/>
        <v>-266.820652173913</v>
      </c>
      <c r="H16" s="39">
        <v>0</v>
      </c>
      <c r="I16" s="9">
        <v>0</v>
      </c>
      <c r="J16" s="31">
        <v>0</v>
      </c>
      <c r="K16" s="40">
        <v>0</v>
      </c>
    </row>
    <row r="17" spans="1:11" ht="15">
      <c r="A17" s="35" t="s">
        <v>24</v>
      </c>
      <c r="B17" s="9">
        <v>2.7</v>
      </c>
      <c r="C17" s="6">
        <f>B17*B2</f>
        <v>160.09239130434784</v>
      </c>
      <c r="D17" s="23">
        <v>7412.9</v>
      </c>
      <c r="E17" s="24">
        <v>7800</v>
      </c>
      <c r="F17" s="7">
        <f t="shared" si="0"/>
        <v>7572.992391304348</v>
      </c>
      <c r="G17" s="28">
        <f t="shared" si="1"/>
        <v>227.00760869565238</v>
      </c>
      <c r="H17" s="39">
        <v>0</v>
      </c>
      <c r="I17" s="9">
        <v>0</v>
      </c>
      <c r="J17" s="31">
        <f t="shared" si="2"/>
        <v>0</v>
      </c>
      <c r="K17" s="40">
        <v>0</v>
      </c>
    </row>
    <row r="18" spans="1:11" ht="15">
      <c r="A18" s="35" t="s">
        <v>25</v>
      </c>
      <c r="B18" s="9">
        <v>0.5</v>
      </c>
      <c r="C18" s="6">
        <f>B18*B2</f>
        <v>29.64673913043478</v>
      </c>
      <c r="D18" s="23">
        <v>460</v>
      </c>
      <c r="E18" s="24">
        <v>460</v>
      </c>
      <c r="F18" s="7">
        <f t="shared" si="0"/>
        <v>489.64673913043475</v>
      </c>
      <c r="G18" s="28">
        <f t="shared" si="1"/>
        <v>-29.646739130434753</v>
      </c>
      <c r="H18" s="39">
        <v>0</v>
      </c>
      <c r="I18" s="9">
        <v>0</v>
      </c>
      <c r="J18" s="31">
        <f t="shared" si="2"/>
        <v>0</v>
      </c>
      <c r="K18" s="40">
        <v>0</v>
      </c>
    </row>
    <row r="19" spans="1:11" ht="15">
      <c r="A19" s="35" t="s">
        <v>26</v>
      </c>
      <c r="B19" s="9">
        <v>0.49</v>
      </c>
      <c r="C19" s="6">
        <f>B2*B19</f>
        <v>29.053804347826084</v>
      </c>
      <c r="D19" s="23">
        <v>2401.3</v>
      </c>
      <c r="E19" s="23">
        <v>2401.3</v>
      </c>
      <c r="F19" s="7">
        <f t="shared" si="0"/>
        <v>2430.353804347826</v>
      </c>
      <c r="G19" s="28">
        <f t="shared" si="1"/>
        <v>-29.053804347825917</v>
      </c>
      <c r="H19" s="39">
        <v>0</v>
      </c>
      <c r="I19" s="9">
        <v>0</v>
      </c>
      <c r="J19" s="31">
        <f t="shared" si="2"/>
        <v>0</v>
      </c>
      <c r="K19" s="40">
        <v>0</v>
      </c>
    </row>
    <row r="20" spans="1:11" ht="15">
      <c r="A20" s="35" t="s">
        <v>27</v>
      </c>
      <c r="B20" s="9">
        <v>1</v>
      </c>
      <c r="C20" s="6">
        <f>B20*B2</f>
        <v>59.29347826086956</v>
      </c>
      <c r="D20" s="23">
        <v>1738</v>
      </c>
      <c r="E20" s="23">
        <v>1738</v>
      </c>
      <c r="F20" s="7">
        <f t="shared" si="0"/>
        <v>1797.2934782608695</v>
      </c>
      <c r="G20" s="28">
        <f t="shared" si="1"/>
        <v>-59.293478260869506</v>
      </c>
      <c r="H20" s="39">
        <v>0</v>
      </c>
      <c r="I20" s="9">
        <v>0</v>
      </c>
      <c r="J20" s="31">
        <f t="shared" si="2"/>
        <v>0</v>
      </c>
      <c r="K20" s="40">
        <v>0</v>
      </c>
    </row>
    <row r="21" spans="1:11" ht="15">
      <c r="A21" s="35" t="s">
        <v>28</v>
      </c>
      <c r="B21" s="9">
        <v>2</v>
      </c>
      <c r="C21" s="6">
        <f>B2*B21</f>
        <v>118.58695652173913</v>
      </c>
      <c r="D21" s="23">
        <v>3182.3</v>
      </c>
      <c r="E21" s="24">
        <v>3183</v>
      </c>
      <c r="F21" s="7">
        <f t="shared" si="0"/>
        <v>3300.886956521739</v>
      </c>
      <c r="G21" s="28">
        <f t="shared" si="1"/>
        <v>-117.8869565217392</v>
      </c>
      <c r="H21" s="39">
        <v>0</v>
      </c>
      <c r="I21" s="9">
        <v>0</v>
      </c>
      <c r="J21" s="31">
        <f t="shared" si="2"/>
        <v>0</v>
      </c>
      <c r="K21" s="40">
        <v>0</v>
      </c>
    </row>
    <row r="22" spans="1:11" ht="15">
      <c r="A22" s="35" t="s">
        <v>29</v>
      </c>
      <c r="B22" s="9">
        <v>0.01</v>
      </c>
      <c r="C22" s="6">
        <f>B22*B2</f>
        <v>0.5929347826086956</v>
      </c>
      <c r="D22" s="23">
        <v>270.6</v>
      </c>
      <c r="E22" s="24">
        <v>271</v>
      </c>
      <c r="F22" s="7">
        <f t="shared" si="0"/>
        <v>271.19293478260875</v>
      </c>
      <c r="G22" s="28">
        <f t="shared" si="1"/>
        <v>-0.19293478260874508</v>
      </c>
      <c r="H22" s="39">
        <v>0</v>
      </c>
      <c r="I22" s="9">
        <v>0</v>
      </c>
      <c r="J22" s="31">
        <f t="shared" si="2"/>
        <v>0</v>
      </c>
      <c r="K22" s="40">
        <v>0</v>
      </c>
    </row>
    <row r="23" spans="1:11" ht="15">
      <c r="A23" s="35" t="s">
        <v>30</v>
      </c>
      <c r="B23" s="9">
        <v>5</v>
      </c>
      <c r="C23" s="6">
        <f>B23*B2</f>
        <v>296.4673913043478</v>
      </c>
      <c r="D23" s="23">
        <v>3868</v>
      </c>
      <c r="E23" s="24">
        <v>3868</v>
      </c>
      <c r="F23" s="7">
        <f t="shared" si="0"/>
        <v>4164.467391304348</v>
      </c>
      <c r="G23" s="28">
        <f t="shared" si="1"/>
        <v>-296.467391304348</v>
      </c>
      <c r="H23" s="39">
        <v>0</v>
      </c>
      <c r="I23" s="9">
        <v>0</v>
      </c>
      <c r="J23" s="31">
        <f t="shared" si="2"/>
        <v>0</v>
      </c>
      <c r="K23" s="40">
        <v>0</v>
      </c>
    </row>
    <row r="24" spans="1:11" ht="15">
      <c r="A24" s="35" t="s">
        <v>31</v>
      </c>
      <c r="B24" s="9">
        <v>11</v>
      </c>
      <c r="C24" s="6">
        <f>B24*B2</f>
        <v>652.2282608695652</v>
      </c>
      <c r="D24" s="23">
        <v>10349.9</v>
      </c>
      <c r="E24" s="23">
        <v>10349.9</v>
      </c>
      <c r="F24" s="7">
        <f t="shared" si="0"/>
        <v>11002.128260869566</v>
      </c>
      <c r="G24" s="28">
        <f t="shared" si="1"/>
        <v>-652.2282608695659</v>
      </c>
      <c r="H24" s="39">
        <v>0</v>
      </c>
      <c r="I24" s="9">
        <v>0</v>
      </c>
      <c r="J24" s="31">
        <f t="shared" si="2"/>
        <v>0</v>
      </c>
      <c r="K24" s="40">
        <f aca="true" t="shared" si="3" ref="K15:K24">E24+H24-D24-J24</f>
        <v>0</v>
      </c>
    </row>
    <row r="25" ht="15">
      <c r="B25" s="15">
        <f>SUM(B5:B24)</f>
        <v>92</v>
      </c>
    </row>
    <row r="26" ht="15">
      <c r="C26" s="3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MAXIM</dc:creator>
  <cp:keywords/>
  <dc:description/>
  <cp:lastModifiedBy>Maxim Kapitonov</cp:lastModifiedBy>
  <dcterms:created xsi:type="dcterms:W3CDTF">2011-01-22T04:40:36Z</dcterms:created>
  <dcterms:modified xsi:type="dcterms:W3CDTF">2015-10-19T10:32:14Z</dcterms:modified>
  <cp:category/>
  <cp:version/>
  <cp:contentType/>
  <cp:contentStatus/>
</cp:coreProperties>
</file>