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<sst xmlns="http://schemas.openxmlformats.org/spreadsheetml/2006/main" count="37" uniqueCount="36">
  <si>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</si>
  <si>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</si>
  <si>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</si>
  <si>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</si>
  <si>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</si>
  <si>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</si>
  <si>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</si>
  <si>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</si>
  <si>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</si>
  <si>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</si>
  <si>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</si>
  <si>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</si>
  <si>
    <t>saprichok</t>
  </si>
  <si>
    <t>MARGUSHKA</t>
  </si>
  <si>
    <t>lexansk</t>
  </si>
  <si>
    <t>миссис цой</t>
  </si>
  <si>
    <t>Innochka_sam</t>
  </si>
  <si>
    <t>TrueChudo</t>
  </si>
  <si>
    <t>Элен_а</t>
  </si>
  <si>
    <t>Vyrtos</t>
  </si>
  <si>
    <t>ayris</t>
  </si>
  <si>
    <t>Ирина2000</t>
  </si>
  <si>
    <t>ivanovan</t>
  </si>
  <si>
    <t>Alla.Cat</t>
  </si>
  <si>
    <t>sovanna</t>
  </si>
  <si>
    <t>Alinka</t>
  </si>
  <si>
    <t>Совсем другая</t>
  </si>
  <si>
    <t>polka21</t>
  </si>
  <si>
    <t>na_gon</t>
  </si>
  <si>
    <t>Надежда7</t>
  </si>
  <si>
    <t>IRIN</t>
  </si>
  <si>
    <t>Nico</t>
  </si>
  <si>
    <t>Alyona-bella donna</t>
  </si>
  <si>
    <t>Консуэло</t>
  </si>
  <si>
    <t>Гал1212</t>
  </si>
  <si>
    <t>Arbuzyaka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</si>
</sst>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4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5" applyNumberFormat="1" applyFont="1" applyBorder="1" applyAlignment="1">
      <alignment vertical="center" wrapText="1"/>
      <protection/>
    </xf>
    <xf numFmtId="191" fontId="7" fillId="0" borderId="10" xfId="65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0" fontId="8" fillId="0" borderId="10" xfId="57" applyFill="1" applyBorder="1" applyProtection="1">
      <alignment/>
      <protection/>
    </xf>
    <xf numFmtId="0" fontId="56" fillId="0" borderId="0" xfId="0" applyFont="1" applyBorder="1" applyAlignment="1">
      <alignment vertical="center"/>
    </xf>
    <xf numFmtId="193" fontId="5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6" fillId="0" borderId="10" xfId="0" applyFont="1" applyBorder="1" applyAlignment="1">
      <alignment vertical="center"/>
    </xf>
    <xf numFmtId="0" fontId="8" fillId="0" borderId="10" xfId="58" applyFill="1" applyBorder="1" applyProtection="1">
      <alignment/>
      <protection/>
    </xf>
    <xf numFmtId="181" fontId="0" fillId="0" borderId="0" xfId="0" applyNumberFormat="1" applyAlignment="1">
      <alignment/>
    </xf>
    <xf numFmtId="166" fontId="57" fillId="0" borderId="10" xfId="0" applyNumberFormat="1" applyFont="1" applyFill="1" applyBorder="1" applyAlignment="1">
      <alignment horizontal="center" wrapText="1"/>
    </xf>
    <xf numFmtId="193" fontId="58" fillId="0" borderId="10" xfId="0" applyNumberFormat="1" applyFont="1" applyFill="1" applyBorder="1" applyAlignment="1">
      <alignment/>
    </xf>
    <xf numFmtId="193" fontId="49" fillId="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5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Q18" sqref="Q18"/>
    </sheetView>
  </sheetViews>
  <sheetFormatPr defaultColWidth="9.140625" defaultRowHeight="15"/>
  <cols>
    <col min="1" max="1" width="33.421875" style="1" customWidth="1"/>
    <col min="2" max="2" width="12.7109375" style="16" customWidth="1"/>
    <col min="3" max="3" width="19.28125" style="0" customWidth="1"/>
    <col min="4" max="4" width="16.140625" style="17" customWidth="1"/>
    <col min="5" max="5" width="18.140625" style="15" customWidth="1"/>
    <col min="6" max="6" width="15.57421875" style="0" customWidth="1"/>
    <col min="7" max="7" width="25.421875" style="1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11" ht="15">
      <c r="A1" s="2" t="s">
        <v>4</v>
      </c>
      <c r="B1" s="23">
        <v>14729.75</v>
      </c>
      <c r="C1" s="22"/>
      <c r="D1" s="18"/>
      <c r="E1" s="19"/>
      <c r="F1" s="2"/>
      <c r="G1" s="11"/>
      <c r="H1" s="29"/>
      <c r="I1" s="29"/>
      <c r="J1" s="29"/>
      <c r="K1" s="29"/>
    </row>
    <row r="2" spans="1:11" ht="15">
      <c r="A2" s="2" t="s">
        <v>3</v>
      </c>
      <c r="B2" s="24">
        <f>B1/B29</f>
        <v>75.53717948717949</v>
      </c>
      <c r="C2" s="14"/>
      <c r="D2" s="18"/>
      <c r="E2" s="19"/>
      <c r="F2" s="2"/>
      <c r="G2" s="11"/>
      <c r="H2" s="29"/>
      <c r="I2" s="29"/>
      <c r="J2" s="29"/>
      <c r="K2" s="29"/>
    </row>
    <row r="3" spans="1:11" ht="15">
      <c r="A3" s="3"/>
      <c r="B3" s="10"/>
      <c r="C3" s="14"/>
      <c r="D3" s="18"/>
      <c r="E3" s="19"/>
      <c r="F3" s="2"/>
      <c r="G3" s="11"/>
      <c r="H3" s="29"/>
      <c r="I3" s="29"/>
      <c r="J3" s="29"/>
      <c r="K3" s="29"/>
    </row>
    <row r="4" spans="1:11" ht="51.75" customHeight="1">
      <c r="A4" s="4" t="s">
        <v>0</v>
      </c>
      <c r="B4" s="9" t="s">
        <v>6</v>
      </c>
      <c r="C4" s="8" t="s">
        <v>7</v>
      </c>
      <c r="D4" s="20" t="s">
        <v>2</v>
      </c>
      <c r="E4" s="21" t="s">
        <v>1</v>
      </c>
      <c r="F4" s="5" t="s">
        <v>8</v>
      </c>
      <c r="G4" s="12" t="s">
        <v>5</v>
      </c>
      <c r="H4" s="30" t="s">
        <v>10</v>
      </c>
      <c r="I4" s="9" t="s">
        <v>9</v>
      </c>
      <c r="J4" s="31" t="s">
        <v>11</v>
      </c>
      <c r="K4" s="31" t="s">
        <v>5</v>
      </c>
    </row>
    <row r="5" spans="1:14" ht="19.5" customHeight="1">
      <c r="A5" s="26" t="s">
        <v>12</v>
      </c>
      <c r="B5" s="9">
        <v>2.6</v>
      </c>
      <c r="C5" s="6">
        <f>B5*B2</f>
        <v>196.39666666666668</v>
      </c>
      <c r="D5" s="25">
        <v>730.4</v>
      </c>
      <c r="E5" s="25">
        <v>730.4</v>
      </c>
      <c r="F5" s="7">
        <f aca="true" t="shared" si="0" ref="F5:F28">D5+C5</f>
        <v>926.7966666666666</v>
      </c>
      <c r="G5" s="35">
        <f aca="true" t="shared" si="1" ref="G5:G28">E5-F5</f>
        <v>-196.39666666666665</v>
      </c>
      <c r="H5" s="37"/>
      <c r="I5" s="39">
        <v>0</v>
      </c>
      <c r="J5" s="40">
        <f>I5*B2</f>
        <v>0</v>
      </c>
      <c r="K5" s="36">
        <f>E5+H5-D5-J5</f>
        <v>0</v>
      </c>
      <c r="L5" s="41"/>
      <c r="N5" s="38"/>
    </row>
    <row r="6" spans="1:12" ht="19.5" customHeight="1">
      <c r="A6" s="26" t="s">
        <v>13</v>
      </c>
      <c r="B6" s="9">
        <v>5</v>
      </c>
      <c r="C6" s="6">
        <f>B6*B2</f>
        <v>377.68589743589746</v>
      </c>
      <c r="D6" s="25">
        <v>2270.4</v>
      </c>
      <c r="E6" s="25">
        <v>2300</v>
      </c>
      <c r="F6" s="7">
        <f t="shared" si="0"/>
        <v>2648.0858974358976</v>
      </c>
      <c r="G6" s="35">
        <f t="shared" si="1"/>
        <v>-348.08589743589755</v>
      </c>
      <c r="H6" s="37"/>
      <c r="I6" s="39">
        <v>0</v>
      </c>
      <c r="J6" s="40">
        <f>I6*B2</f>
        <v>0</v>
      </c>
      <c r="K6" s="36">
        <v>0</v>
      </c>
      <c r="L6" s="41"/>
    </row>
    <row r="7" spans="1:12" ht="15">
      <c r="A7" s="26" t="s">
        <v>14</v>
      </c>
      <c r="B7" s="10">
        <v>12</v>
      </c>
      <c r="C7" s="6">
        <f>B7*B2</f>
        <v>906.4461538461538</v>
      </c>
      <c r="D7" s="25">
        <v>17138</v>
      </c>
      <c r="E7" s="25">
        <v>17138</v>
      </c>
      <c r="F7" s="7">
        <f t="shared" si="0"/>
        <v>18044.446153846155</v>
      </c>
      <c r="G7" s="35">
        <f t="shared" si="1"/>
        <v>-906.4461538461546</v>
      </c>
      <c r="H7" s="37"/>
      <c r="I7" s="42">
        <v>0</v>
      </c>
      <c r="J7" s="40">
        <f>I7*B2</f>
        <v>0</v>
      </c>
      <c r="K7" s="36">
        <f>E7+H7-D7-J7</f>
        <v>0</v>
      </c>
      <c r="L7" s="41"/>
    </row>
    <row r="8" spans="1:12" ht="15">
      <c r="A8" s="26" t="s">
        <v>15</v>
      </c>
      <c r="B8" s="10">
        <v>11</v>
      </c>
      <c r="C8" s="6">
        <f>B8*B2</f>
        <v>830.9089743589743</v>
      </c>
      <c r="D8" s="25">
        <v>19467.8</v>
      </c>
      <c r="E8" s="25">
        <f>20000+55.28</f>
        <v>20055.28</v>
      </c>
      <c r="F8" s="7">
        <f t="shared" si="0"/>
        <v>20298.708974358975</v>
      </c>
      <c r="G8" s="35">
        <f t="shared" si="1"/>
        <v>-243.42897435897612</v>
      </c>
      <c r="H8" s="37"/>
      <c r="I8" s="42">
        <v>0</v>
      </c>
      <c r="J8" s="40">
        <f>I8*B2</f>
        <v>0</v>
      </c>
      <c r="K8" s="36">
        <v>0</v>
      </c>
      <c r="L8" s="41"/>
    </row>
    <row r="9" spans="1:12" ht="15">
      <c r="A9" s="32" t="s">
        <v>16</v>
      </c>
      <c r="B9" s="10">
        <v>0.5</v>
      </c>
      <c r="C9" s="6">
        <f>B9*B2</f>
        <v>37.76858974358974</v>
      </c>
      <c r="D9" s="25">
        <v>2041.6</v>
      </c>
      <c r="E9" s="25">
        <v>2041.6</v>
      </c>
      <c r="F9" s="7">
        <f t="shared" si="0"/>
        <v>2079.36858974359</v>
      </c>
      <c r="G9" s="35">
        <f t="shared" si="1"/>
        <v>-37.76858974358993</v>
      </c>
      <c r="H9" s="37"/>
      <c r="I9" s="42">
        <v>0</v>
      </c>
      <c r="J9" s="40">
        <f>I9*B2</f>
        <v>0</v>
      </c>
      <c r="K9" s="36">
        <f>E9+H9-D9-J9</f>
        <v>0</v>
      </c>
      <c r="L9" s="41"/>
    </row>
    <row r="10" spans="1:12" ht="15">
      <c r="A10" s="32" t="s">
        <v>17</v>
      </c>
      <c r="B10" s="10">
        <v>5</v>
      </c>
      <c r="C10" s="6">
        <f>B10*B2</f>
        <v>377.68589743589746</v>
      </c>
      <c r="D10" s="25">
        <v>10352.1</v>
      </c>
      <c r="E10" s="25">
        <v>10352</v>
      </c>
      <c r="F10" s="7">
        <f t="shared" si="0"/>
        <v>10729.785897435897</v>
      </c>
      <c r="G10" s="35">
        <f t="shared" si="1"/>
        <v>-377.7858974358969</v>
      </c>
      <c r="H10" s="37"/>
      <c r="I10" s="42">
        <v>0</v>
      </c>
      <c r="J10" s="40">
        <f>I10*B2</f>
        <v>0</v>
      </c>
      <c r="K10" s="36">
        <v>0</v>
      </c>
      <c r="L10" s="41"/>
    </row>
    <row r="11" spans="1:12" ht="15">
      <c r="A11" s="32" t="s">
        <v>18</v>
      </c>
      <c r="B11" s="10">
        <v>2</v>
      </c>
      <c r="C11" s="6">
        <f>B11*B2</f>
        <v>151.07435897435897</v>
      </c>
      <c r="D11" s="25">
        <v>1967.9</v>
      </c>
      <c r="E11" s="25">
        <v>1968</v>
      </c>
      <c r="F11" s="7">
        <f t="shared" si="0"/>
        <v>2118.974358974359</v>
      </c>
      <c r="G11" s="35">
        <f t="shared" si="1"/>
        <v>-150.9743589743589</v>
      </c>
      <c r="H11" s="37"/>
      <c r="I11" s="42">
        <v>0</v>
      </c>
      <c r="J11" s="40">
        <f>I11*B2</f>
        <v>0</v>
      </c>
      <c r="K11" s="36">
        <v>0</v>
      </c>
      <c r="L11" s="41"/>
    </row>
    <row r="12" spans="1:12" ht="15">
      <c r="A12" s="32" t="s">
        <v>19</v>
      </c>
      <c r="B12" s="10">
        <v>2.5</v>
      </c>
      <c r="C12" s="6">
        <f>B12*B2</f>
        <v>188.84294871794873</v>
      </c>
      <c r="D12" s="25">
        <v>4659.6</v>
      </c>
      <c r="E12" s="25">
        <v>4659.6</v>
      </c>
      <c r="F12" s="7">
        <f t="shared" si="0"/>
        <v>4848.44294871795</v>
      </c>
      <c r="G12" s="35">
        <f>E12-F12</f>
        <v>-188.84294871794918</v>
      </c>
      <c r="H12" s="37"/>
      <c r="I12" s="42">
        <v>0</v>
      </c>
      <c r="J12" s="40">
        <f>I12*B2</f>
        <v>0</v>
      </c>
      <c r="K12" s="36">
        <v>0</v>
      </c>
      <c r="L12" s="41"/>
    </row>
    <row r="13" spans="1:12" ht="15">
      <c r="A13" s="32" t="s">
        <v>20</v>
      </c>
      <c r="B13" s="10">
        <v>3</v>
      </c>
      <c r="C13" s="6">
        <f>B13*B2</f>
        <v>226.61153846153846</v>
      </c>
      <c r="D13" s="25">
        <v>1177</v>
      </c>
      <c r="E13" s="25">
        <v>1200</v>
      </c>
      <c r="F13" s="7">
        <f t="shared" si="0"/>
        <v>1403.6115384615384</v>
      </c>
      <c r="G13" s="35">
        <f t="shared" si="1"/>
        <v>-203.61153846153843</v>
      </c>
      <c r="H13" s="37"/>
      <c r="I13" s="42">
        <v>0</v>
      </c>
      <c r="J13" s="40">
        <f>I13*B2</f>
        <v>0</v>
      </c>
      <c r="K13" s="36">
        <v>0</v>
      </c>
      <c r="L13" s="41"/>
    </row>
    <row r="14" spans="1:12" ht="15">
      <c r="A14" s="32" t="s">
        <v>21</v>
      </c>
      <c r="B14" s="10">
        <v>35</v>
      </c>
      <c r="C14" s="6">
        <f>B14*B2</f>
        <v>2643.801282051282</v>
      </c>
      <c r="D14" s="25">
        <v>72518.6</v>
      </c>
      <c r="E14" s="25">
        <f>68712.6+3806</f>
        <v>72518.6</v>
      </c>
      <c r="F14" s="7">
        <f t="shared" si="0"/>
        <v>75162.40128205129</v>
      </c>
      <c r="G14" s="35">
        <f t="shared" si="1"/>
        <v>-2643.8012820512813</v>
      </c>
      <c r="H14" s="37"/>
      <c r="I14" s="42">
        <v>0</v>
      </c>
      <c r="J14" s="40">
        <f>I14*B2</f>
        <v>0</v>
      </c>
      <c r="K14" s="36">
        <f aca="true" t="shared" si="2" ref="K13:K28">E14+H14-D14-J14</f>
        <v>0</v>
      </c>
      <c r="L14" s="41"/>
    </row>
    <row r="15" spans="1:12" ht="15">
      <c r="A15" s="32" t="s">
        <v>22</v>
      </c>
      <c r="B15" s="10">
        <v>2</v>
      </c>
      <c r="C15" s="6">
        <f>B15*B2</f>
        <v>151.07435897435897</v>
      </c>
      <c r="D15" s="25">
        <v>0</v>
      </c>
      <c r="E15" s="25">
        <v>0</v>
      </c>
      <c r="F15" s="7">
        <f t="shared" si="0"/>
        <v>151.07435897435897</v>
      </c>
      <c r="G15" s="35">
        <f t="shared" si="1"/>
        <v>-151.07435897435897</v>
      </c>
      <c r="H15" s="37"/>
      <c r="I15" s="42">
        <v>0</v>
      </c>
      <c r="J15" s="40">
        <f>I15*B2</f>
        <v>0</v>
      </c>
      <c r="K15" s="36">
        <f t="shared" si="2"/>
        <v>0</v>
      </c>
      <c r="L15" s="41"/>
    </row>
    <row r="16" spans="1:12" ht="15">
      <c r="A16" s="32" t="s">
        <v>23</v>
      </c>
      <c r="B16" s="10">
        <v>11</v>
      </c>
      <c r="C16" s="6">
        <f>B16*B2</f>
        <v>830.9089743589743</v>
      </c>
      <c r="D16" s="25">
        <f>9963.8</f>
        <v>9963.8</v>
      </c>
      <c r="E16" s="25">
        <f>1476+4519+3970</f>
        <v>9965</v>
      </c>
      <c r="F16" s="7">
        <f t="shared" si="0"/>
        <v>10794.708974358973</v>
      </c>
      <c r="G16" s="35">
        <f t="shared" si="1"/>
        <v>-829.7089743589731</v>
      </c>
      <c r="H16" s="37"/>
      <c r="I16" s="42">
        <v>0</v>
      </c>
      <c r="J16" s="40">
        <f>I16*B2</f>
        <v>0</v>
      </c>
      <c r="K16" s="36">
        <v>0</v>
      </c>
      <c r="L16" s="41"/>
    </row>
    <row r="17" spans="1:12" ht="15">
      <c r="A17" s="33" t="s">
        <v>24</v>
      </c>
      <c r="B17" s="10">
        <v>8</v>
      </c>
      <c r="C17" s="6">
        <f>B17*B2</f>
        <v>604.2974358974359</v>
      </c>
      <c r="D17" s="25">
        <v>6854.1</v>
      </c>
      <c r="E17" s="25">
        <v>6854</v>
      </c>
      <c r="F17" s="7">
        <f t="shared" si="0"/>
        <v>7458.3974358974365</v>
      </c>
      <c r="G17" s="35">
        <f t="shared" si="1"/>
        <v>-604.3974358974365</v>
      </c>
      <c r="H17" s="37"/>
      <c r="I17" s="42">
        <v>0</v>
      </c>
      <c r="J17" s="40">
        <f>I17*B2</f>
        <v>0</v>
      </c>
      <c r="K17" s="36">
        <f t="shared" si="2"/>
        <v>-0.1000000000003638</v>
      </c>
      <c r="L17" s="41"/>
    </row>
    <row r="18" spans="1:12" ht="15">
      <c r="A18" s="32" t="s">
        <v>25</v>
      </c>
      <c r="B18" s="10">
        <v>15</v>
      </c>
      <c r="C18" s="6">
        <f>B18*B2</f>
        <v>1133.0576923076924</v>
      </c>
      <c r="D18" s="25">
        <v>20674.5</v>
      </c>
      <c r="E18" s="25">
        <v>20674.5</v>
      </c>
      <c r="F18" s="7">
        <f t="shared" si="0"/>
        <v>21807.55769230769</v>
      </c>
      <c r="G18" s="35">
        <f t="shared" si="1"/>
        <v>-1133.0576923076915</v>
      </c>
      <c r="H18" s="43"/>
      <c r="I18" s="42">
        <v>0</v>
      </c>
      <c r="J18" s="40">
        <f aca="true" t="shared" si="3" ref="J18:J28">I18*B3</f>
        <v>0</v>
      </c>
      <c r="K18" s="36">
        <f t="shared" si="2"/>
        <v>0</v>
      </c>
      <c r="L18" s="41"/>
    </row>
    <row r="19" spans="1:12" ht="15">
      <c r="A19" s="32" t="s">
        <v>26</v>
      </c>
      <c r="B19" s="10">
        <v>12.5</v>
      </c>
      <c r="C19" s="6">
        <f>B19*B2</f>
        <v>944.2147435897435</v>
      </c>
      <c r="D19" s="25">
        <v>10037.5</v>
      </c>
      <c r="E19" s="28">
        <v>10037.5</v>
      </c>
      <c r="F19" s="7">
        <f t="shared" si="0"/>
        <v>10981.714743589744</v>
      </c>
      <c r="G19" s="35">
        <f t="shared" si="1"/>
        <v>-944.2147435897441</v>
      </c>
      <c r="H19" s="43"/>
      <c r="I19" s="42">
        <v>0</v>
      </c>
      <c r="J19" s="40">
        <v>0</v>
      </c>
      <c r="K19" s="36">
        <f t="shared" si="2"/>
        <v>0</v>
      </c>
      <c r="L19" s="41"/>
    </row>
    <row r="20" spans="1:11" ht="15">
      <c r="A20" s="32" t="s">
        <v>27</v>
      </c>
      <c r="B20" s="10">
        <v>7.5</v>
      </c>
      <c r="C20" s="6">
        <f>B20*B2</f>
        <v>566.5288461538462</v>
      </c>
      <c r="D20" s="25">
        <v>13640</v>
      </c>
      <c r="E20" s="25">
        <v>13640</v>
      </c>
      <c r="F20" s="7">
        <f t="shared" si="0"/>
        <v>14206.528846153846</v>
      </c>
      <c r="G20" s="35">
        <f t="shared" si="1"/>
        <v>-566.5288461538457</v>
      </c>
      <c r="H20" s="29"/>
      <c r="I20" s="10">
        <v>0</v>
      </c>
      <c r="J20" s="40">
        <f t="shared" si="3"/>
        <v>0</v>
      </c>
      <c r="K20" s="36">
        <f t="shared" si="2"/>
        <v>0</v>
      </c>
    </row>
    <row r="21" spans="1:11" ht="15">
      <c r="A21" s="32" t="s">
        <v>28</v>
      </c>
      <c r="B21" s="10">
        <v>13</v>
      </c>
      <c r="C21" s="6">
        <f>B21*B2</f>
        <v>981.9833333333333</v>
      </c>
      <c r="D21" s="25">
        <v>16525.3</v>
      </c>
      <c r="E21" s="28">
        <f>1848+14994.1</f>
        <v>16842.1</v>
      </c>
      <c r="F21" s="7">
        <f t="shared" si="0"/>
        <v>17507.283333333333</v>
      </c>
      <c r="G21" s="35">
        <f t="shared" si="1"/>
        <v>-665.1833333333343</v>
      </c>
      <c r="H21" s="29"/>
      <c r="I21" s="10">
        <v>0</v>
      </c>
      <c r="J21" s="40">
        <f t="shared" si="3"/>
        <v>0</v>
      </c>
      <c r="K21" s="36">
        <v>0</v>
      </c>
    </row>
    <row r="22" spans="1:11" ht="15">
      <c r="A22" s="32" t="s">
        <v>29</v>
      </c>
      <c r="B22" s="10">
        <v>7</v>
      </c>
      <c r="C22" s="6">
        <f>B2*B22</f>
        <v>528.7602564102564</v>
      </c>
      <c r="D22" s="25">
        <v>6187.5</v>
      </c>
      <c r="E22" s="28">
        <v>5496</v>
      </c>
      <c r="F22" s="7">
        <f t="shared" si="0"/>
        <v>6716.260256410256</v>
      </c>
      <c r="G22" s="35">
        <f t="shared" si="1"/>
        <v>-1220.2602564102563</v>
      </c>
      <c r="H22" s="29"/>
      <c r="I22" s="10">
        <v>0</v>
      </c>
      <c r="J22" s="40">
        <f t="shared" si="3"/>
        <v>0</v>
      </c>
      <c r="K22" s="36">
        <v>0</v>
      </c>
    </row>
    <row r="23" spans="1:11" ht="15">
      <c r="A23" s="32" t="s">
        <v>30</v>
      </c>
      <c r="B23" s="10">
        <v>6</v>
      </c>
      <c r="C23" s="6">
        <f>B23*B2</f>
        <v>453.2230769230769</v>
      </c>
      <c r="D23" s="25">
        <v>13251.7</v>
      </c>
      <c r="E23" s="28">
        <f>7000+5701+500</f>
        <v>13201</v>
      </c>
      <c r="F23" s="7">
        <f t="shared" si="0"/>
        <v>13704.923076923078</v>
      </c>
      <c r="G23" s="35">
        <f t="shared" si="1"/>
        <v>-503.92307692307804</v>
      </c>
      <c r="H23" s="29"/>
      <c r="I23" s="10">
        <v>0</v>
      </c>
      <c r="J23" s="40">
        <f t="shared" si="3"/>
        <v>0</v>
      </c>
      <c r="K23" s="36">
        <v>0</v>
      </c>
    </row>
    <row r="24" spans="1:11" ht="15">
      <c r="A24" s="32" t="s">
        <v>31</v>
      </c>
      <c r="B24" s="10">
        <v>0.4</v>
      </c>
      <c r="C24" s="6">
        <f>B2*B24</f>
        <v>30.214871794871797</v>
      </c>
      <c r="D24" s="25">
        <v>1419</v>
      </c>
      <c r="E24" s="28">
        <v>1420</v>
      </c>
      <c r="F24" s="7">
        <f t="shared" si="0"/>
        <v>1449.214871794872</v>
      </c>
      <c r="G24" s="35">
        <f t="shared" si="1"/>
        <v>-29.214871794871897</v>
      </c>
      <c r="H24" s="29"/>
      <c r="I24" s="10">
        <v>0</v>
      </c>
      <c r="J24" s="40">
        <f t="shared" si="3"/>
        <v>0</v>
      </c>
      <c r="K24" s="36">
        <v>0</v>
      </c>
    </row>
    <row r="25" spans="1:11" ht="15">
      <c r="A25" s="32" t="s">
        <v>32</v>
      </c>
      <c r="B25" s="10">
        <v>6.5</v>
      </c>
      <c r="C25" s="6">
        <f>B25*B2</f>
        <v>490.9916666666667</v>
      </c>
      <c r="D25" s="25">
        <v>12328.8</v>
      </c>
      <c r="E25" s="28">
        <f>12329</f>
        <v>12329</v>
      </c>
      <c r="F25" s="7">
        <f t="shared" si="0"/>
        <v>12819.791666666666</v>
      </c>
      <c r="G25" s="35">
        <f t="shared" si="1"/>
        <v>-490.79166666666606</v>
      </c>
      <c r="H25" s="29"/>
      <c r="I25" s="10">
        <v>0</v>
      </c>
      <c r="J25" s="40">
        <f t="shared" si="3"/>
        <v>0</v>
      </c>
      <c r="K25" s="36">
        <v>0</v>
      </c>
    </row>
    <row r="26" spans="1:11" ht="15">
      <c r="A26" s="32" t="s">
        <v>33</v>
      </c>
      <c r="B26" s="10">
        <v>6.5</v>
      </c>
      <c r="C26" s="6">
        <f>B26*B2</f>
        <v>490.9916666666667</v>
      </c>
      <c r="D26" s="25">
        <v>4757.5</v>
      </c>
      <c r="E26" s="28">
        <v>4760</v>
      </c>
      <c r="F26" s="7">
        <f t="shared" si="0"/>
        <v>5248.491666666667</v>
      </c>
      <c r="G26" s="35">
        <f t="shared" si="1"/>
        <v>-488.4916666666668</v>
      </c>
      <c r="H26" s="29"/>
      <c r="I26" s="10">
        <v>0</v>
      </c>
      <c r="J26" s="40">
        <f t="shared" si="3"/>
        <v>0</v>
      </c>
      <c r="K26" s="36">
        <v>0</v>
      </c>
    </row>
    <row r="27" spans="1:11" ht="15">
      <c r="A27" s="32" t="s">
        <v>34</v>
      </c>
      <c r="B27" s="10">
        <v>14</v>
      </c>
      <c r="C27" s="6">
        <f>B27*B2</f>
        <v>1057.5205128205127</v>
      </c>
      <c r="D27" s="25">
        <v>29242.4</v>
      </c>
      <c r="E27" s="25">
        <v>29242.4</v>
      </c>
      <c r="F27" s="7">
        <f t="shared" si="0"/>
        <v>30299.920512820514</v>
      </c>
      <c r="G27" s="35">
        <f t="shared" si="1"/>
        <v>-1057.5205128205125</v>
      </c>
      <c r="H27" s="29"/>
      <c r="I27" s="10">
        <v>0</v>
      </c>
      <c r="J27" s="40">
        <f t="shared" si="3"/>
        <v>0</v>
      </c>
      <c r="K27" s="36">
        <f t="shared" si="2"/>
        <v>0</v>
      </c>
    </row>
    <row r="28" spans="1:11" ht="15">
      <c r="A28" s="32" t="s">
        <v>35</v>
      </c>
      <c r="B28" s="10">
        <v>7</v>
      </c>
      <c r="C28" s="6">
        <f>B28*B2</f>
        <v>528.7602564102564</v>
      </c>
      <c r="D28" s="25">
        <v>10745.9</v>
      </c>
      <c r="E28" s="25">
        <v>10745.9</v>
      </c>
      <c r="F28" s="7">
        <f t="shared" si="0"/>
        <v>11274.660256410256</v>
      </c>
      <c r="G28" s="35">
        <f t="shared" si="1"/>
        <v>-528.7602564102563</v>
      </c>
      <c r="H28" s="29"/>
      <c r="I28" s="10">
        <v>0</v>
      </c>
      <c r="J28" s="40">
        <f t="shared" si="3"/>
        <v>0</v>
      </c>
      <c r="K28" s="36">
        <f t="shared" si="2"/>
        <v>0</v>
      </c>
    </row>
    <row r="29" spans="1:3" ht="15">
      <c r="A29" s="27"/>
      <c r="B29" s="16">
        <f>SUM(B5:B28)</f>
        <v>195</v>
      </c>
      <c r="C29" s="34">
        <f>SUM(C5:C28)</f>
        <v>14729.75</v>
      </c>
    </row>
    <row r="30" ht="15">
      <c r="A30" s="27"/>
    </row>
    <row r="31" ht="15">
      <c r="A31" s="27"/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/>
    </row>
    <row r="38" ht="15">
      <c r="A38" s="27"/>
    </row>
    <row r="39" ht="15">
      <c r="A39" s="27"/>
    </row>
    <row r="40" ht="15">
      <c r="A40" s="27"/>
    </row>
    <row r="41" ht="15">
      <c r="A41" s="27"/>
    </row>
    <row r="42" ht="15">
      <c r="A42" s="27"/>
    </row>
    <row r="43" ht="15">
      <c r="A43" s="27"/>
    </row>
    <row r="44" ht="15">
      <c r="A44" s="27"/>
    </row>
    <row r="45" ht="15">
      <c r="A45" s="27"/>
    </row>
    <row r="46" ht="15">
      <c r="A46" s="27"/>
    </row>
    <row r="47" ht="15">
      <c r="A47" s="27"/>
    </row>
    <row r="48" ht="15">
      <c r="A48" s="27"/>
    </row>
    <row r="49" ht="15">
      <c r="A49" s="27"/>
    </row>
    <row r="50" ht="15">
      <c r="A50" s="27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6" ht="15">
      <c r="A56" s="27"/>
    </row>
    <row r="57" ht="15">
      <c r="A57" s="27"/>
    </row>
    <row r="58" ht="15">
      <c r="A5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2015-08-18T06:38:02Z</dcterms:modified>
  <cp:category/>
  <cp:version/>
  <cp:contentType/>
  <cp:contentStatus/>
</cp:coreProperties>
</file>