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<sst xmlns="http://schemas.openxmlformats.org/spreadsheetml/2006/main" count="33" uniqueCount="32">
  <si>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ник</t>
  </si>
  <si>
    <t>сдано</t>
  </si>
  <si>
    <t>к оплате с ОРГ</t>
  </si>
  <si>
    <t>Цена за кг.</t>
  </si>
  <si>
    <t>Цена доставки</t>
  </si>
  <si>
    <t>итого -Вы мне/+я Вам</t>
  </si>
  <si>
    <t>примерный вес товара</t>
  </si>
  <si>
    <t>примерная цена за доставку товара</t>
  </si>
  <si>
    <t>сумма с Орг+примерные ТР</t>
  </si>
  <si>
    <t>точный вес товара</t>
  </si>
  <si>
    <t>сдано за доставку+долг</t>
  </si>
  <si>
    <t>точная цена за доставку товара</t>
  </si>
  <si>
    <t>ivanovan</t>
  </si>
  <si>
    <t>Надежда7</t>
  </si>
  <si>
    <t>Nico</t>
  </si>
  <si>
    <t>Консуэло</t>
  </si>
  <si>
    <t>Региша</t>
  </si>
  <si>
    <t>ALNAS</t>
  </si>
  <si>
    <t>Маруся 2011</t>
  </si>
  <si>
    <t>ОтКрЫтКа</t>
  </si>
  <si>
    <t>Карамболь</t>
  </si>
  <si>
    <t>LILIYA</t>
  </si>
  <si>
    <t>Narzis</t>
  </si>
  <si>
    <t>Игиненок</t>
  </si>
  <si>
    <t>SummerInLove</t>
  </si>
  <si>
    <t xml:space="preserve"> =Натулька=</t>
  </si>
  <si>
    <t>TrueLady</t>
  </si>
  <si>
    <t>Референт</t>
  </si>
  <si>
    <t>Бахытжамал</t>
  </si>
  <si>
    <t>4diana</t>
  </si>
  <si>
    <t>lesoleil</t>
  </si>
  <si>
    <t>Marina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</si>
</sst>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4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9" fillId="0" borderId="0" xfId="0" applyNumberFormat="1" applyFont="1" applyAlignment="1">
      <alignment horizontal="center"/>
    </xf>
    <xf numFmtId="180" fontId="51" fillId="0" borderId="11" xfId="0" applyNumberFormat="1" applyFont="1" applyBorder="1" applyAlignment="1">
      <alignment/>
    </xf>
    <xf numFmtId="189" fontId="54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65" applyNumberFormat="1" applyFont="1" applyBorder="1" applyAlignment="1">
      <alignment vertical="center" wrapText="1"/>
      <protection/>
    </xf>
    <xf numFmtId="191" fontId="7" fillId="0" borderId="10" xfId="65" applyNumberFormat="1" applyFont="1" applyBorder="1" applyAlignment="1">
      <alignment vertical="center" wrapText="1"/>
      <protection/>
    </xf>
    <xf numFmtId="191" fontId="51" fillId="0" borderId="10" xfId="0" applyNumberFormat="1" applyFont="1" applyBorder="1" applyAlignment="1">
      <alignment horizontal="center"/>
    </xf>
    <xf numFmtId="193" fontId="55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193" fontId="5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81" fontId="0" fillId="0" borderId="0" xfId="0" applyNumberFormat="1" applyAlignment="1">
      <alignment/>
    </xf>
    <xf numFmtId="166" fontId="57" fillId="0" borderId="10" xfId="0" applyNumberFormat="1" applyFont="1" applyFill="1" applyBorder="1" applyAlignment="1">
      <alignment horizontal="center" wrapText="1"/>
    </xf>
    <xf numFmtId="193" fontId="58" fillId="0" borderId="10" xfId="0" applyNumberFormat="1" applyFont="1" applyFill="1" applyBorder="1" applyAlignment="1">
      <alignment/>
    </xf>
    <xf numFmtId="193" fontId="49" fillId="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19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51" fillId="0" borderId="10" xfId="0" applyNumberFormat="1" applyFont="1" applyFill="1" applyBorder="1" applyAlignment="1">
      <alignment horizontal="center"/>
    </xf>
    <xf numFmtId="193" fontId="49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 applyProtection="1">
      <alignment/>
      <protection/>
    </xf>
    <xf numFmtId="166" fontId="57" fillId="33" borderId="10" xfId="0" applyNumberFormat="1" applyFont="1" applyFill="1" applyBorder="1" applyAlignment="1">
      <alignment horizontal="center" wrapText="1"/>
    </xf>
    <xf numFmtId="191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K22" sqref="K22"/>
    </sheetView>
  </sheetViews>
  <sheetFormatPr defaultColWidth="9.140625" defaultRowHeight="15"/>
  <cols>
    <col min="1" max="1" width="33.421875" style="1" customWidth="1"/>
    <col min="2" max="2" width="12.7109375" style="16" customWidth="1"/>
    <col min="3" max="3" width="19.28125" style="0" customWidth="1"/>
    <col min="4" max="4" width="16.140625" style="17" customWidth="1"/>
    <col min="5" max="5" width="18.140625" style="15" customWidth="1"/>
    <col min="6" max="6" width="15.57421875" style="0" customWidth="1"/>
    <col min="7" max="7" width="25.421875" style="13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11" ht="15">
      <c r="A1" s="2" t="s">
        <v>4</v>
      </c>
      <c r="B1" s="23">
        <v>14859.88</v>
      </c>
      <c r="C1" s="22"/>
      <c r="D1" s="18"/>
      <c r="E1" s="19"/>
      <c r="F1" s="2"/>
      <c r="G1" s="11"/>
      <c r="H1" s="28"/>
      <c r="I1" s="28"/>
      <c r="J1" s="28"/>
      <c r="K1" s="28"/>
    </row>
    <row r="2" spans="1:11" ht="15">
      <c r="A2" s="2" t="s">
        <v>3</v>
      </c>
      <c r="B2" s="24">
        <f>B1/B25</f>
        <v>86.89988304093566</v>
      </c>
      <c r="C2" s="14"/>
      <c r="D2" s="18"/>
      <c r="E2" s="19"/>
      <c r="F2" s="2"/>
      <c r="G2" s="11"/>
      <c r="H2" s="28"/>
      <c r="I2" s="28"/>
      <c r="J2" s="28"/>
      <c r="K2" s="28"/>
    </row>
    <row r="3" spans="1:11" ht="15">
      <c r="A3" s="3"/>
      <c r="B3" s="10"/>
      <c r="C3" s="14"/>
      <c r="D3" s="18"/>
      <c r="E3" s="19"/>
      <c r="F3" s="2"/>
      <c r="G3" s="11"/>
      <c r="H3" s="28"/>
      <c r="I3" s="28"/>
      <c r="J3" s="28"/>
      <c r="K3" s="28"/>
    </row>
    <row r="4" spans="1:11" ht="51.75" customHeight="1">
      <c r="A4" s="4" t="s">
        <v>0</v>
      </c>
      <c r="B4" s="9" t="s">
        <v>6</v>
      </c>
      <c r="C4" s="8" t="s">
        <v>7</v>
      </c>
      <c r="D4" s="20" t="s">
        <v>2</v>
      </c>
      <c r="E4" s="21" t="s">
        <v>1</v>
      </c>
      <c r="F4" s="5" t="s">
        <v>8</v>
      </c>
      <c r="G4" s="12" t="s">
        <v>5</v>
      </c>
      <c r="H4" s="29" t="s">
        <v>10</v>
      </c>
      <c r="I4" s="9" t="s">
        <v>9</v>
      </c>
      <c r="J4" s="30" t="s">
        <v>11</v>
      </c>
      <c r="K4" s="30" t="s">
        <v>5</v>
      </c>
    </row>
    <row r="5" spans="1:14" ht="19.5" customHeight="1">
      <c r="A5" s="42" t="s">
        <v>16</v>
      </c>
      <c r="B5" s="9">
        <v>0.05</v>
      </c>
      <c r="C5" s="6">
        <f>B5*B2</f>
        <v>4.344994152046783</v>
      </c>
      <c r="D5" s="25">
        <v>1724.8</v>
      </c>
      <c r="E5" s="25">
        <v>1725</v>
      </c>
      <c r="F5" s="7">
        <f aca="true" t="shared" si="0" ref="F5:F24">D5+C5</f>
        <v>1729.1449941520468</v>
      </c>
      <c r="G5" s="32">
        <f aca="true" t="shared" si="1" ref="G5:G24">E5-F5</f>
        <v>-4.14499415204682</v>
      </c>
      <c r="H5" s="34">
        <v>0</v>
      </c>
      <c r="I5" s="36">
        <v>0.2</v>
      </c>
      <c r="J5" s="37">
        <f>I5*B2</f>
        <v>17.379976608187132</v>
      </c>
      <c r="K5" s="33">
        <f>E5-D5-J5</f>
        <v>-17.179976608187086</v>
      </c>
      <c r="L5" s="38"/>
      <c r="N5" s="35"/>
    </row>
    <row r="6" spans="1:12" ht="19.5" customHeight="1">
      <c r="A6" s="42" t="s">
        <v>17</v>
      </c>
      <c r="B6" s="9">
        <v>6.5</v>
      </c>
      <c r="C6" s="6">
        <f>B2*B6</f>
        <v>564.8492397660818</v>
      </c>
      <c r="D6" s="25">
        <v>9853.8</v>
      </c>
      <c r="E6" s="25">
        <v>9853.8</v>
      </c>
      <c r="F6" s="7">
        <f t="shared" si="0"/>
        <v>10418.64923976608</v>
      </c>
      <c r="G6" s="43">
        <f t="shared" si="1"/>
        <v>-564.8492397660812</v>
      </c>
      <c r="H6" s="34">
        <v>564.85</v>
      </c>
      <c r="I6" s="36">
        <v>4.5</v>
      </c>
      <c r="J6" s="37">
        <f>I6*B2</f>
        <v>391.0494736842105</v>
      </c>
      <c r="K6" s="33">
        <f>E6+H6-D6-J6</f>
        <v>173.80052631578985</v>
      </c>
      <c r="L6" s="38"/>
    </row>
    <row r="7" spans="1:12" ht="15">
      <c r="A7" s="42" t="s">
        <v>18</v>
      </c>
      <c r="B7" s="10">
        <v>35</v>
      </c>
      <c r="C7" s="6">
        <f>B7*B2</f>
        <v>3041.495906432748</v>
      </c>
      <c r="D7" s="25">
        <v>28902.5</v>
      </c>
      <c r="E7" s="25">
        <v>29000</v>
      </c>
      <c r="F7" s="7">
        <f t="shared" si="0"/>
        <v>31943.99590643275</v>
      </c>
      <c r="G7" s="43">
        <f t="shared" si="1"/>
        <v>-2943.9959064327486</v>
      </c>
      <c r="H7" s="34">
        <v>2944</v>
      </c>
      <c r="I7" s="39">
        <v>45.6</v>
      </c>
      <c r="J7" s="37">
        <f>I7*B2</f>
        <v>3962.6346666666664</v>
      </c>
      <c r="K7" s="33">
        <f>E7+H7-D7-J7</f>
        <v>-921.1346666666664</v>
      </c>
      <c r="L7" s="38"/>
    </row>
    <row r="8" spans="1:12" ht="15">
      <c r="A8" s="42" t="s">
        <v>19</v>
      </c>
      <c r="B8" s="10">
        <v>4</v>
      </c>
      <c r="C8" s="6">
        <f>B8*B2</f>
        <v>347.59953216374265</v>
      </c>
      <c r="D8" s="25">
        <v>4137.1</v>
      </c>
      <c r="E8" s="25">
        <v>4150</v>
      </c>
      <c r="F8" s="7">
        <f t="shared" si="0"/>
        <v>4484.699532163743</v>
      </c>
      <c r="G8" s="32">
        <f t="shared" si="1"/>
        <v>-334.69953216374324</v>
      </c>
      <c r="H8" s="34">
        <v>0</v>
      </c>
      <c r="I8" s="39">
        <v>4.6</v>
      </c>
      <c r="J8" s="37">
        <f>I8*B2</f>
        <v>399.739461988304</v>
      </c>
      <c r="K8" s="33">
        <f>E8-D8-J8</f>
        <v>-386.8394619883044</v>
      </c>
      <c r="L8" s="38"/>
    </row>
    <row r="9" spans="1:12" ht="15">
      <c r="A9" s="42" t="s">
        <v>20</v>
      </c>
      <c r="B9" s="10">
        <v>2</v>
      </c>
      <c r="C9" s="6">
        <f>B9*B2</f>
        <v>173.79976608187133</v>
      </c>
      <c r="D9" s="25">
        <v>5016</v>
      </c>
      <c r="E9" s="25">
        <v>5245</v>
      </c>
      <c r="F9" s="7">
        <f t="shared" si="0"/>
        <v>5189.799766081871</v>
      </c>
      <c r="G9" s="43">
        <f t="shared" si="1"/>
        <v>55.200233918129015</v>
      </c>
      <c r="H9" s="34">
        <v>0</v>
      </c>
      <c r="I9" s="39">
        <v>1</v>
      </c>
      <c r="J9" s="37">
        <f>I9*B2</f>
        <v>86.89988304093566</v>
      </c>
      <c r="K9" s="33">
        <f>E9-D9-J9</f>
        <v>142.10011695906434</v>
      </c>
      <c r="L9" s="38"/>
    </row>
    <row r="10" spans="1:12" ht="15">
      <c r="A10" s="42" t="s">
        <v>21</v>
      </c>
      <c r="B10" s="10">
        <v>31.5</v>
      </c>
      <c r="C10" s="6">
        <f>B10*B2</f>
        <v>2737.3463157894735</v>
      </c>
      <c r="D10" s="25">
        <v>21296</v>
      </c>
      <c r="E10" s="25">
        <v>21130</v>
      </c>
      <c r="F10" s="7">
        <f t="shared" si="0"/>
        <v>24033.346315789473</v>
      </c>
      <c r="G10" s="43">
        <f t="shared" si="1"/>
        <v>-2903.346315789473</v>
      </c>
      <c r="H10" s="34">
        <v>2904</v>
      </c>
      <c r="I10" s="39">
        <v>23.5</v>
      </c>
      <c r="J10" s="37">
        <f>B2*I10</f>
        <v>2042.1472514619882</v>
      </c>
      <c r="K10" s="33">
        <f>E10+H10-D10-J10</f>
        <v>695.8527485380118</v>
      </c>
      <c r="L10" s="38"/>
    </row>
    <row r="11" spans="1:11" ht="15">
      <c r="A11" s="42" t="s">
        <v>22</v>
      </c>
      <c r="B11" s="10">
        <v>7.5</v>
      </c>
      <c r="C11" s="6">
        <f>B11*B2</f>
        <v>651.7491228070174</v>
      </c>
      <c r="D11" s="25">
        <v>7821</v>
      </c>
      <c r="E11" s="25">
        <v>7821</v>
      </c>
      <c r="F11" s="7">
        <f t="shared" si="0"/>
        <v>8472.749122807018</v>
      </c>
      <c r="G11" s="43">
        <f t="shared" si="1"/>
        <v>-651.7491228070176</v>
      </c>
      <c r="H11" s="40">
        <v>651.75</v>
      </c>
      <c r="I11" s="10">
        <v>11</v>
      </c>
      <c r="J11" s="37">
        <f>I11*B2</f>
        <v>955.8987134502922</v>
      </c>
      <c r="K11" s="33">
        <f>E11+H11-D11-J11</f>
        <v>-304.14871345029223</v>
      </c>
    </row>
    <row r="12" spans="1:11" ht="15">
      <c r="A12" s="42" t="s">
        <v>14</v>
      </c>
      <c r="B12" s="10">
        <v>0.2</v>
      </c>
      <c r="C12" s="6">
        <f>B2*B12</f>
        <v>17.379976608187132</v>
      </c>
      <c r="D12" s="25">
        <v>382.8</v>
      </c>
      <c r="E12" s="27">
        <v>326</v>
      </c>
      <c r="F12" s="7">
        <f t="shared" si="0"/>
        <v>400.17997660818713</v>
      </c>
      <c r="G12" s="32">
        <f t="shared" si="1"/>
        <v>-74.17997660818713</v>
      </c>
      <c r="H12" s="40">
        <v>0</v>
      </c>
      <c r="I12" s="10">
        <v>0.2</v>
      </c>
      <c r="J12" s="37">
        <f>I12*B2</f>
        <v>17.379976608187132</v>
      </c>
      <c r="K12" s="33">
        <f>E12-D12-J12</f>
        <v>-74.17997660818715</v>
      </c>
    </row>
    <row r="13" spans="1:11" ht="15">
      <c r="A13" s="42" t="s">
        <v>23</v>
      </c>
      <c r="B13" s="10">
        <v>12</v>
      </c>
      <c r="C13" s="6">
        <f>B2*B13</f>
        <v>1042.798596491228</v>
      </c>
      <c r="D13" s="25">
        <v>5426.3</v>
      </c>
      <c r="E13" s="27">
        <v>5426</v>
      </c>
      <c r="F13" s="7">
        <f t="shared" si="0"/>
        <v>6469.098596491228</v>
      </c>
      <c r="G13" s="32">
        <f t="shared" si="1"/>
        <v>-1043.098596491228</v>
      </c>
      <c r="H13" s="40">
        <v>0</v>
      </c>
      <c r="I13" s="10">
        <v>6.7</v>
      </c>
      <c r="J13" s="37">
        <f>I13*B2</f>
        <v>582.229216374269</v>
      </c>
      <c r="K13" s="33">
        <f>E13-D13-J13</f>
        <v>-582.5292163742691</v>
      </c>
    </row>
    <row r="14" spans="1:11" ht="15">
      <c r="A14" s="42" t="s">
        <v>24</v>
      </c>
      <c r="B14" s="10">
        <v>1.6</v>
      </c>
      <c r="C14" s="6">
        <f>B2*B14</f>
        <v>139.03981286549705</v>
      </c>
      <c r="D14" s="25">
        <v>1927.2</v>
      </c>
      <c r="E14" s="25">
        <v>1928</v>
      </c>
      <c r="F14" s="7">
        <f t="shared" si="0"/>
        <v>2066.2398128654972</v>
      </c>
      <c r="G14" s="43">
        <f t="shared" si="1"/>
        <v>-138.23981286549724</v>
      </c>
      <c r="H14" s="40">
        <v>139</v>
      </c>
      <c r="I14" s="10">
        <v>1.8</v>
      </c>
      <c r="J14" s="37">
        <f>I14*B2</f>
        <v>156.4197894736842</v>
      </c>
      <c r="K14" s="33">
        <f>E14+H14-D14-J14</f>
        <v>-16.61978947368425</v>
      </c>
    </row>
    <row r="15" spans="1:11" ht="15">
      <c r="A15" s="42" t="s">
        <v>25</v>
      </c>
      <c r="B15" s="10">
        <v>2.5</v>
      </c>
      <c r="C15" s="6">
        <f>B2*B15</f>
        <v>217.24970760233916</v>
      </c>
      <c r="D15" s="25">
        <v>1056</v>
      </c>
      <c r="E15" s="25">
        <v>1056</v>
      </c>
      <c r="F15" s="7">
        <f t="shared" si="0"/>
        <v>1273.2497076023392</v>
      </c>
      <c r="G15" s="43">
        <f t="shared" si="1"/>
        <v>-217.24970760233919</v>
      </c>
      <c r="H15" s="40">
        <v>217.25</v>
      </c>
      <c r="I15" s="10">
        <v>5</v>
      </c>
      <c r="J15" s="37">
        <f>I15*B2</f>
        <v>434.4994152046783</v>
      </c>
      <c r="K15" s="33">
        <f>E15+H15-D15-J15</f>
        <v>-217.24941520467831</v>
      </c>
    </row>
    <row r="16" spans="1:11" ht="15">
      <c r="A16" s="42" t="s">
        <v>26</v>
      </c>
      <c r="B16" s="10">
        <v>2.5</v>
      </c>
      <c r="C16" s="6">
        <f>B2*B16</f>
        <v>217.24970760233916</v>
      </c>
      <c r="D16" s="25">
        <v>2640</v>
      </c>
      <c r="E16" s="27">
        <v>2700</v>
      </c>
      <c r="F16" s="7">
        <f t="shared" si="0"/>
        <v>2857.249707602339</v>
      </c>
      <c r="G16" s="32">
        <f t="shared" si="1"/>
        <v>-157.24970760233919</v>
      </c>
      <c r="H16" s="40">
        <v>0</v>
      </c>
      <c r="I16" s="10">
        <v>2</v>
      </c>
      <c r="J16" s="37">
        <f>I16*B2</f>
        <v>173.79976608187133</v>
      </c>
      <c r="K16" s="33">
        <f>E16-D16-J16</f>
        <v>-113.79976608187133</v>
      </c>
    </row>
    <row r="17" spans="1:11" ht="15">
      <c r="A17" s="42" t="s">
        <v>27</v>
      </c>
      <c r="B17" s="10">
        <v>2.5</v>
      </c>
      <c r="C17" s="6">
        <f>B17*B2</f>
        <v>217.24970760233916</v>
      </c>
      <c r="D17" s="25">
        <v>2811.6</v>
      </c>
      <c r="E17" s="27">
        <v>2812</v>
      </c>
      <c r="F17" s="7">
        <f t="shared" si="0"/>
        <v>3028.849707602339</v>
      </c>
      <c r="G17" s="43">
        <f t="shared" si="1"/>
        <v>-216.8497076023391</v>
      </c>
      <c r="H17" s="40">
        <v>217</v>
      </c>
      <c r="I17" s="10">
        <v>2</v>
      </c>
      <c r="J17" s="37">
        <f>I17*B2</f>
        <v>173.79976608187133</v>
      </c>
      <c r="K17" s="33">
        <f>E17+H17-D17-J17</f>
        <v>43.600233918128765</v>
      </c>
    </row>
    <row r="18" spans="1:11" ht="15">
      <c r="A18" s="42" t="s">
        <v>13</v>
      </c>
      <c r="B18" s="10">
        <v>4</v>
      </c>
      <c r="C18" s="6">
        <f>B18*B2</f>
        <v>347.59953216374265</v>
      </c>
      <c r="D18" s="25">
        <v>6057.7</v>
      </c>
      <c r="E18" s="27">
        <f>5906</f>
        <v>5906</v>
      </c>
      <c r="F18" s="7">
        <f t="shared" si="0"/>
        <v>6405.299532163743</v>
      </c>
      <c r="G18" s="43">
        <f t="shared" si="1"/>
        <v>-499.2995321637427</v>
      </c>
      <c r="H18" s="40">
        <v>490</v>
      </c>
      <c r="I18" s="10">
        <v>4.5</v>
      </c>
      <c r="J18" s="37">
        <f>I18*B2</f>
        <v>391.0494736842105</v>
      </c>
      <c r="K18" s="33">
        <f>E18+H18-D18-J18</f>
        <v>-52.74947368421033</v>
      </c>
    </row>
    <row r="19" spans="1:11" ht="15">
      <c r="A19" s="42" t="s">
        <v>28</v>
      </c>
      <c r="B19" s="10">
        <v>8.4</v>
      </c>
      <c r="C19" s="6">
        <f>B19*B2</f>
        <v>729.9590175438595</v>
      </c>
      <c r="D19" s="25">
        <v>25709.2</v>
      </c>
      <c r="E19" s="27">
        <v>25710</v>
      </c>
      <c r="F19" s="7">
        <f t="shared" si="0"/>
        <v>26439.15901754386</v>
      </c>
      <c r="G19" s="43">
        <f t="shared" si="1"/>
        <v>-729.1590175438614</v>
      </c>
      <c r="H19" s="40">
        <v>729.16</v>
      </c>
      <c r="I19" s="10">
        <v>13.5</v>
      </c>
      <c r="J19" s="37">
        <f>I19*B2</f>
        <v>1173.1484210526314</v>
      </c>
      <c r="K19" s="33">
        <f>E19+H19-D19-J19</f>
        <v>-443.1884210526323</v>
      </c>
    </row>
    <row r="20" spans="1:11" ht="15">
      <c r="A20" s="42" t="s">
        <v>15</v>
      </c>
      <c r="B20" s="10">
        <v>5.7</v>
      </c>
      <c r="C20" s="6">
        <f>B20*B2</f>
        <v>495.3293333333333</v>
      </c>
      <c r="D20" s="25">
        <v>9175.1</v>
      </c>
      <c r="E20" s="27">
        <v>9200</v>
      </c>
      <c r="F20" s="7">
        <f t="shared" si="0"/>
        <v>9670.429333333333</v>
      </c>
      <c r="G20" s="43">
        <f t="shared" si="1"/>
        <v>-470.4293333333335</v>
      </c>
      <c r="H20" s="40">
        <v>471</v>
      </c>
      <c r="I20" s="10">
        <v>7.6</v>
      </c>
      <c r="J20" s="37">
        <f>I20*B2</f>
        <v>660.4391111111111</v>
      </c>
      <c r="K20" s="33">
        <f>E20+H20-D20-J20</f>
        <v>-164.53911111111142</v>
      </c>
    </row>
    <row r="21" spans="1:11" ht="15">
      <c r="A21" s="42" t="s">
        <v>29</v>
      </c>
      <c r="B21" s="10">
        <v>2</v>
      </c>
      <c r="C21" s="6">
        <f>B21*B2</f>
        <v>173.79976608187133</v>
      </c>
      <c r="D21" s="25">
        <v>6785.9</v>
      </c>
      <c r="E21" s="25">
        <v>6786</v>
      </c>
      <c r="F21" s="7">
        <f t="shared" si="0"/>
        <v>6959.699766081871</v>
      </c>
      <c r="G21" s="43">
        <f t="shared" si="1"/>
        <v>-173.69976608187062</v>
      </c>
      <c r="H21" s="40">
        <v>174</v>
      </c>
      <c r="I21" s="10">
        <v>1.7</v>
      </c>
      <c r="J21" s="37">
        <f>I21*B2</f>
        <v>147.72980116959062</v>
      </c>
      <c r="K21" s="33">
        <f>E21+H21-D21-J21</f>
        <v>26.37019883040975</v>
      </c>
    </row>
    <row r="22" spans="1:11" ht="15">
      <c r="A22" s="42" t="s">
        <v>12</v>
      </c>
      <c r="B22" s="10">
        <v>33.05</v>
      </c>
      <c r="C22" s="6">
        <f>B22*B2</f>
        <v>2872.0411345029233</v>
      </c>
      <c r="D22" s="27">
        <v>0</v>
      </c>
      <c r="E22" s="27">
        <v>0</v>
      </c>
      <c r="F22" s="7">
        <f t="shared" si="0"/>
        <v>2872.0411345029233</v>
      </c>
      <c r="G22" s="43">
        <f t="shared" si="1"/>
        <v>-2872.0411345029233</v>
      </c>
      <c r="H22" s="40">
        <v>2872.04</v>
      </c>
      <c r="I22" s="10">
        <v>25.1</v>
      </c>
      <c r="J22" s="37">
        <f>I22*B2</f>
        <v>2181.187064327485</v>
      </c>
      <c r="K22" s="33">
        <v>-2181.19</v>
      </c>
    </row>
    <row r="23" spans="1:11" ht="15">
      <c r="A23" s="42" t="s">
        <v>30</v>
      </c>
      <c r="B23" s="10">
        <v>2</v>
      </c>
      <c r="C23" s="6">
        <f>B23*B2</f>
        <v>173.79976608187133</v>
      </c>
      <c r="D23" s="25">
        <v>643.5</v>
      </c>
      <c r="E23" s="25">
        <v>643.5</v>
      </c>
      <c r="F23" s="7">
        <f t="shared" si="0"/>
        <v>817.2997660818713</v>
      </c>
      <c r="G23" s="43">
        <f t="shared" si="1"/>
        <v>-173.79976608187133</v>
      </c>
      <c r="H23" s="40">
        <v>173</v>
      </c>
      <c r="I23" s="10">
        <v>2</v>
      </c>
      <c r="J23" s="37">
        <f>I23*B2</f>
        <v>173.79976608187133</v>
      </c>
      <c r="K23" s="33">
        <f>E23+H23-D23-J23</f>
        <v>-0.7997660818713257</v>
      </c>
    </row>
    <row r="24" spans="1:11" ht="15">
      <c r="A24" s="42" t="s">
        <v>31</v>
      </c>
      <c r="B24" s="10">
        <v>8</v>
      </c>
      <c r="C24" s="6">
        <f>B24*B2</f>
        <v>695.1990643274853</v>
      </c>
      <c r="D24" s="25">
        <v>5589.1</v>
      </c>
      <c r="E24" s="25">
        <v>5589.1</v>
      </c>
      <c r="F24" s="7">
        <f t="shared" si="0"/>
        <v>6284.299064327486</v>
      </c>
      <c r="G24" s="43">
        <f t="shared" si="1"/>
        <v>-695.1990643274858</v>
      </c>
      <c r="H24" s="40">
        <v>695.2</v>
      </c>
      <c r="I24" s="10">
        <v>8.5</v>
      </c>
      <c r="J24" s="37">
        <f>I24*B2</f>
        <v>738.6490058479532</v>
      </c>
      <c r="K24" s="33">
        <f>E24+H24-D24-J24</f>
        <v>-43.449005847953345</v>
      </c>
    </row>
    <row r="25" spans="1:11" ht="15">
      <c r="A25" s="26"/>
      <c r="B25" s="16">
        <f>SUM(B5:B24)</f>
        <v>171</v>
      </c>
      <c r="C25" s="31"/>
      <c r="H25" s="35"/>
      <c r="I25" s="41">
        <f>SUM(I5:I24)</f>
        <v>171</v>
      </c>
      <c r="J25" s="44"/>
      <c r="K25" s="35"/>
    </row>
    <row r="26" ht="15">
      <c r="A26" s="26"/>
    </row>
    <row r="27" ht="15">
      <c r="A27" s="26"/>
    </row>
    <row r="28" ht="15">
      <c r="A28" s="26"/>
    </row>
    <row r="29" spans="1:8" ht="15">
      <c r="A29" s="26"/>
      <c r="H29" s="35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2015-09-11T17:22:45Z</dcterms:modified>
  <cp:category/>
  <cp:version/>
  <cp:contentType/>
  <cp:contentStatus/>
</cp:coreProperties>
</file>