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<sst xmlns="http://schemas.openxmlformats.org/spreadsheetml/2006/main" count="39" uniqueCount="38">
  <si>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</si>
  <si>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</si>
  <si>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</si>
  <si>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</si>
  <si>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</si>
  <si>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</si>
  <si>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Nico</t>
  </si>
  <si>
    <t>ivanovan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</si>
  <si>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</si>
  <si>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</si>
  <si>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</si>
  <si>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</si>
  <si>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</si>
  <si>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</si>
  <si>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Iku</t>
  </si>
  <si>
    <t>светлячок2005</t>
  </si>
  <si>
    <t>Juliabkh</t>
  </si>
  <si>
    <t>imr9</t>
  </si>
  <si>
    <t>Ksuva</t>
  </si>
  <si>
    <t>Надежда7</t>
  </si>
  <si>
    <t>saprichok</t>
  </si>
  <si>
    <t>ирина1515</t>
  </si>
  <si>
    <t>Nno</t>
  </si>
  <si>
    <t>MAMA-T</t>
  </si>
  <si>
    <t>Апельsinnka</t>
  </si>
  <si>
    <t>Prizma</t>
  </si>
  <si>
    <t>Malina77</t>
  </si>
  <si>
    <t>Попова Светлана</t>
  </si>
  <si>
    <t>Oksana15</t>
  </si>
  <si>
    <t>DariMIX</t>
  </si>
  <si>
    <t>Happy-mary</t>
  </si>
  <si>
    <t>Marusia79</t>
  </si>
  <si>
    <t>ЮМиЛи</t>
  </si>
  <si>
    <t>Кнопка-нюта</t>
  </si>
  <si>
    <t>Ульяшка</t>
  </si>
  <si>
    <t>миссис цой</t>
  </si>
  <si>
    <t>Лучиста</t>
  </si>
  <si>
    <t>учла депозит 191,90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</si>
</sst>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5" applyNumberFormat="1" applyFont="1" applyBorder="1" applyAlignment="1">
      <alignment vertical="center" wrapText="1"/>
      <protection/>
    </xf>
    <xf numFmtId="191" fontId="7" fillId="0" borderId="10" xfId="65" applyNumberFormat="1" applyFont="1" applyBorder="1" applyAlignment="1">
      <alignment vertical="center" wrapText="1"/>
      <protection/>
    </xf>
    <xf numFmtId="191" fontId="51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0" fontId="56" fillId="0" borderId="0" xfId="0" applyFont="1" applyBorder="1" applyAlignment="1">
      <alignment vertic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91" fontId="0" fillId="0" borderId="10" xfId="0" applyNumberFormat="1" applyBorder="1" applyAlignment="1">
      <alignment/>
    </xf>
    <xf numFmtId="0" fontId="56" fillId="0" borderId="10" xfId="0" applyFont="1" applyBorder="1" applyAlignment="1">
      <alignment vertical="center"/>
    </xf>
    <xf numFmtId="0" fontId="8" fillId="0" borderId="10" xfId="58" applyFill="1" applyBorder="1" applyProtection="1">
      <alignment/>
      <protection/>
    </xf>
    <xf numFmtId="181" fontId="0" fillId="0" borderId="0" xfId="0" applyNumberFormat="1" applyAlignment="1">
      <alignment/>
    </xf>
    <xf numFmtId="166" fontId="57" fillId="0" borderId="10" xfId="0" applyNumberFormat="1" applyFont="1" applyFill="1" applyBorder="1" applyAlignment="1">
      <alignment horizontal="center" wrapText="1"/>
    </xf>
    <xf numFmtId="193" fontId="58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166" fontId="57" fillId="33" borderId="10" xfId="0" applyNumberFormat="1" applyFont="1" applyFill="1" applyBorder="1" applyAlignment="1">
      <alignment horizontal="center" wrapText="1"/>
    </xf>
    <xf numFmtId="193" fontId="49" fillId="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selection activeCell="R8" sqref="R8"/>
    </sheetView>
  </sheetViews>
  <sheetFormatPr defaultColWidth="9.140625" defaultRowHeight="15"/>
  <cols>
    <col min="1" max="1" width="33.421875" style="1" customWidth="1"/>
    <col min="2" max="2" width="12.7109375" style="16" customWidth="1"/>
    <col min="3" max="3" width="19.28125" style="0" customWidth="1"/>
    <col min="4" max="4" width="16.140625" style="17" customWidth="1"/>
    <col min="5" max="5" width="18.140625" style="15" customWidth="1"/>
    <col min="6" max="6" width="15.57421875" style="0" customWidth="1"/>
    <col min="7" max="7" width="25.421875" style="1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3">
        <v>9571.25</v>
      </c>
      <c r="C1" s="22"/>
      <c r="D1" s="18"/>
      <c r="E1" s="19"/>
      <c r="F1" s="2"/>
      <c r="G1" s="11"/>
      <c r="H1" s="29"/>
      <c r="I1" s="29"/>
      <c r="J1" s="29"/>
      <c r="K1" s="29"/>
    </row>
    <row r="2" spans="1:11" ht="15">
      <c r="A2" s="2" t="s">
        <v>3</v>
      </c>
      <c r="B2" s="24">
        <f>B1/B30</f>
        <v>54.38210227272727</v>
      </c>
      <c r="C2" s="14"/>
      <c r="D2" s="18"/>
      <c r="E2" s="19"/>
      <c r="F2" s="2"/>
      <c r="G2" s="11"/>
      <c r="H2" s="29"/>
      <c r="I2" s="29"/>
      <c r="J2" s="29"/>
      <c r="K2" s="29"/>
    </row>
    <row r="3" spans="1:11" ht="15">
      <c r="A3" s="3"/>
      <c r="B3" s="10"/>
      <c r="C3" s="14"/>
      <c r="D3" s="18"/>
      <c r="E3" s="19"/>
      <c r="F3" s="2"/>
      <c r="G3" s="11"/>
      <c r="H3" s="29"/>
      <c r="I3" s="29"/>
      <c r="J3" s="29"/>
      <c r="K3" s="29"/>
    </row>
    <row r="4" spans="1:11" ht="51.75" customHeight="1">
      <c r="A4" s="4" t="s">
        <v>0</v>
      </c>
      <c r="B4" s="9" t="s">
        <v>8</v>
      </c>
      <c r="C4" s="8" t="s">
        <v>9</v>
      </c>
      <c r="D4" s="20" t="s">
        <v>2</v>
      </c>
      <c r="E4" s="21" t="s">
        <v>1</v>
      </c>
      <c r="F4" s="5" t="s">
        <v>10</v>
      </c>
      <c r="G4" s="12" t="s">
        <v>5</v>
      </c>
      <c r="H4" s="30" t="s">
        <v>12</v>
      </c>
      <c r="I4" s="9" t="s">
        <v>11</v>
      </c>
      <c r="J4" s="31" t="s">
        <v>13</v>
      </c>
      <c r="K4" s="31" t="s">
        <v>5</v>
      </c>
    </row>
    <row r="5" spans="1:14" ht="19.5" customHeight="1">
      <c r="A5" s="26" t="s">
        <v>14</v>
      </c>
      <c r="B5" s="9">
        <v>2</v>
      </c>
      <c r="C5" s="6">
        <f>B5*B2</f>
        <v>108.76420454545455</v>
      </c>
      <c r="D5" s="25">
        <v>3551.9</v>
      </c>
      <c r="E5" s="25">
        <v>3551.9</v>
      </c>
      <c r="F5" s="7">
        <f aca="true" t="shared" si="0" ref="F5:F19">D5+C5</f>
        <v>3660.6642045454546</v>
      </c>
      <c r="G5" s="39">
        <f aca="true" t="shared" si="1" ref="G5:G29">E5-F5</f>
        <v>-108.7642045454545</v>
      </c>
      <c r="H5" s="40">
        <v>108.76</v>
      </c>
      <c r="I5" s="29">
        <v>2</v>
      </c>
      <c r="J5" s="32">
        <f>I5*B2</f>
        <v>108.76420454545455</v>
      </c>
      <c r="K5" s="37">
        <f>E5+H5-D5-J5</f>
        <v>-0.004204545454328468</v>
      </c>
      <c r="N5" s="41"/>
    </row>
    <row r="6" spans="1:11" ht="19.5" customHeight="1">
      <c r="A6" s="26" t="s">
        <v>15</v>
      </c>
      <c r="B6" s="9">
        <v>1.5</v>
      </c>
      <c r="C6" s="6">
        <f>B6*B2</f>
        <v>81.5731534090909</v>
      </c>
      <c r="D6" s="25">
        <v>1590.6</v>
      </c>
      <c r="E6" s="25">
        <v>1600</v>
      </c>
      <c r="F6" s="7">
        <f t="shared" si="0"/>
        <v>1672.173153409091</v>
      </c>
      <c r="G6" s="39">
        <f t="shared" si="1"/>
        <v>-72.1731534090909</v>
      </c>
      <c r="H6" s="40">
        <v>80</v>
      </c>
      <c r="I6" s="29">
        <v>1.5</v>
      </c>
      <c r="J6" s="32">
        <f>I6*B2</f>
        <v>81.5731534090909</v>
      </c>
      <c r="K6" s="37">
        <f>E6+H6-D6-J6</f>
        <v>7.826846590909184</v>
      </c>
    </row>
    <row r="7" spans="1:13" ht="15">
      <c r="A7" s="26" t="s">
        <v>16</v>
      </c>
      <c r="B7" s="10">
        <v>5</v>
      </c>
      <c r="C7" s="6">
        <f>B7*B2</f>
        <v>271.9105113636364</v>
      </c>
      <c r="D7" s="25">
        <v>3151.5</v>
      </c>
      <c r="E7" s="25">
        <v>3151.5</v>
      </c>
      <c r="F7" s="7">
        <f t="shared" si="0"/>
        <v>3423.4105113636365</v>
      </c>
      <c r="G7" s="39">
        <f>E7-F7+191.9</f>
        <v>-80.01051136363648</v>
      </c>
      <c r="H7" s="40">
        <v>80</v>
      </c>
      <c r="I7" s="29">
        <v>3.1</v>
      </c>
      <c r="J7" s="32">
        <f>I7*B2</f>
        <v>168.58451704545456</v>
      </c>
      <c r="K7" s="37">
        <f>E7+271.91-D7-J7</f>
        <v>103.3254829545453</v>
      </c>
      <c r="L7" s="38" t="s">
        <v>37</v>
      </c>
      <c r="M7" s="38"/>
    </row>
    <row r="8" spans="1:11" ht="15">
      <c r="A8" s="26" t="s">
        <v>17</v>
      </c>
      <c r="B8" s="10">
        <v>5</v>
      </c>
      <c r="C8" s="6">
        <f>B8*B2</f>
        <v>271.9105113636364</v>
      </c>
      <c r="D8" s="25">
        <v>10211.3</v>
      </c>
      <c r="E8" s="25">
        <v>10211.3</v>
      </c>
      <c r="F8" s="7">
        <f t="shared" si="0"/>
        <v>10483.210511363635</v>
      </c>
      <c r="G8" s="39">
        <f t="shared" si="1"/>
        <v>-271.91051136363603</v>
      </c>
      <c r="H8" s="40">
        <v>271.91</v>
      </c>
      <c r="I8" s="29">
        <v>6.5</v>
      </c>
      <c r="J8" s="32">
        <f>I8*B2</f>
        <v>353.48366477272725</v>
      </c>
      <c r="K8" s="37">
        <f>E8+H8-D8-J8</f>
        <v>-81.5736647727274</v>
      </c>
    </row>
    <row r="9" spans="1:11" ht="15">
      <c r="A9" s="26" t="s">
        <v>18</v>
      </c>
      <c r="B9" s="10">
        <v>15.5</v>
      </c>
      <c r="C9" s="6">
        <f>B9*B2</f>
        <v>842.9225852272727</v>
      </c>
      <c r="D9" s="25">
        <v>27359.2</v>
      </c>
      <c r="E9" s="25">
        <v>27360</v>
      </c>
      <c r="F9" s="7">
        <f t="shared" si="0"/>
        <v>28202.122585227273</v>
      </c>
      <c r="G9" s="39">
        <f t="shared" si="1"/>
        <v>-842.1225852272728</v>
      </c>
      <c r="H9" s="40">
        <v>843</v>
      </c>
      <c r="I9" s="29">
        <v>21</v>
      </c>
      <c r="J9" s="32">
        <f>I9*B2</f>
        <v>1142.0241477272727</v>
      </c>
      <c r="K9" s="37">
        <f>E9+H9-D9-J9</f>
        <v>-298.2241477272735</v>
      </c>
    </row>
    <row r="10" spans="1:11" ht="15">
      <c r="A10" s="26" t="s">
        <v>19</v>
      </c>
      <c r="B10" s="10">
        <v>18</v>
      </c>
      <c r="C10" s="6">
        <f>B10*B2</f>
        <v>978.8778409090909</v>
      </c>
      <c r="D10" s="25">
        <v>17220.5</v>
      </c>
      <c r="E10" s="25">
        <f>12224+4996</f>
        <v>17220</v>
      </c>
      <c r="F10" s="7">
        <f t="shared" si="0"/>
        <v>18199.377840909092</v>
      </c>
      <c r="G10" s="39">
        <f t="shared" si="1"/>
        <v>-979.3778409090919</v>
      </c>
      <c r="H10" s="40">
        <v>970</v>
      </c>
      <c r="I10" s="29">
        <v>13.5</v>
      </c>
      <c r="J10" s="32">
        <f>I10*B2</f>
        <v>734.1583806818182</v>
      </c>
      <c r="K10" s="37">
        <f>E10+H10-D10-J10</f>
        <v>235.34161931818176</v>
      </c>
    </row>
    <row r="11" spans="1:11" ht="15">
      <c r="A11" s="26" t="s">
        <v>20</v>
      </c>
      <c r="B11" s="10">
        <v>12</v>
      </c>
      <c r="C11" s="6">
        <f>B11*B2</f>
        <v>652.5852272727273</v>
      </c>
      <c r="D11" s="25">
        <v>30290.7</v>
      </c>
      <c r="E11" s="25">
        <f>24502.5+6712.2</f>
        <v>31214.7</v>
      </c>
      <c r="F11" s="7">
        <f t="shared" si="0"/>
        <v>30943.28522727273</v>
      </c>
      <c r="G11" s="39">
        <f t="shared" si="1"/>
        <v>271.41477272727207</v>
      </c>
      <c r="H11" s="40">
        <v>271.41</v>
      </c>
      <c r="I11" s="29">
        <v>12</v>
      </c>
      <c r="J11" s="32">
        <f>I11*B2</f>
        <v>652.5852272727273</v>
      </c>
      <c r="K11" s="37">
        <f>E11-D11-J11</f>
        <v>271.41477272727275</v>
      </c>
    </row>
    <row r="12" spans="1:11" ht="15">
      <c r="A12" s="26" t="s">
        <v>21</v>
      </c>
      <c r="B12" s="10">
        <v>6.5</v>
      </c>
      <c r="C12" s="6">
        <f>B12*B2</f>
        <v>353.48366477272725</v>
      </c>
      <c r="D12" s="25">
        <v>3567.3</v>
      </c>
      <c r="E12" s="25">
        <v>3564</v>
      </c>
      <c r="F12" s="7">
        <f t="shared" si="0"/>
        <v>3920.783664772727</v>
      </c>
      <c r="G12" s="39">
        <f t="shared" si="1"/>
        <v>-356.7836647727272</v>
      </c>
      <c r="H12" s="40">
        <v>356.78</v>
      </c>
      <c r="I12" s="29">
        <v>3.5</v>
      </c>
      <c r="J12" s="32">
        <f>I12*B2</f>
        <v>190.33735795454547</v>
      </c>
      <c r="K12" s="37">
        <f>E12+H12-D12-J12</f>
        <v>163.1426420454541</v>
      </c>
    </row>
    <row r="13" spans="1:11" ht="15">
      <c r="A13" s="33" t="s">
        <v>22</v>
      </c>
      <c r="B13" s="10">
        <v>23</v>
      </c>
      <c r="C13" s="6">
        <f>B13*B2</f>
        <v>1250.7883522727273</v>
      </c>
      <c r="D13" s="25">
        <v>16801.4</v>
      </c>
      <c r="E13" s="25">
        <v>16801.4</v>
      </c>
      <c r="F13" s="7">
        <f t="shared" si="0"/>
        <v>18052.18835227273</v>
      </c>
      <c r="G13" s="39">
        <f t="shared" si="1"/>
        <v>-1250.788352272728</v>
      </c>
      <c r="H13" s="40">
        <v>1250.79</v>
      </c>
      <c r="I13" s="29">
        <v>24.5</v>
      </c>
      <c r="J13" s="32">
        <f>I13*B2</f>
        <v>1332.3615056818182</v>
      </c>
      <c r="K13" s="37">
        <f>E13+H13-D13-J13</f>
        <v>-81.57150568181737</v>
      </c>
    </row>
    <row r="14" spans="1:11" ht="15">
      <c r="A14" s="33" t="s">
        <v>24</v>
      </c>
      <c r="B14" s="10">
        <v>11.5</v>
      </c>
      <c r="C14" s="6">
        <f>B14*B2</f>
        <v>625.3941761363636</v>
      </c>
      <c r="D14" s="25">
        <v>14021.7</v>
      </c>
      <c r="E14" s="28">
        <f>8528.3+5493.4</f>
        <v>14021.699999999999</v>
      </c>
      <c r="F14" s="7">
        <f t="shared" si="0"/>
        <v>14647.094176136365</v>
      </c>
      <c r="G14" s="39">
        <f t="shared" si="1"/>
        <v>-625.3941761363658</v>
      </c>
      <c r="H14" s="40">
        <v>625.39</v>
      </c>
      <c r="I14" s="29">
        <v>11</v>
      </c>
      <c r="J14" s="32">
        <f>I14*B2</f>
        <v>598.203125</v>
      </c>
      <c r="K14" s="37">
        <f>E14+H14-D14-J14</f>
        <v>27.1868749999976</v>
      </c>
    </row>
    <row r="15" spans="1:11" ht="15">
      <c r="A15" s="33" t="s">
        <v>26</v>
      </c>
      <c r="B15" s="10">
        <v>1</v>
      </c>
      <c r="C15" s="6">
        <f>B15*B2</f>
        <v>54.38210227272727</v>
      </c>
      <c r="D15" s="25">
        <v>2764.3</v>
      </c>
      <c r="E15" s="25">
        <v>2764.3</v>
      </c>
      <c r="F15" s="7">
        <f t="shared" si="0"/>
        <v>2818.6821022727277</v>
      </c>
      <c r="G15" s="39">
        <f t="shared" si="1"/>
        <v>-54.38210227272748</v>
      </c>
      <c r="H15" s="40">
        <v>55</v>
      </c>
      <c r="I15" s="29">
        <v>2</v>
      </c>
      <c r="J15" s="32">
        <f>I15*B2</f>
        <v>108.76420454545455</v>
      </c>
      <c r="K15" s="37">
        <f>E15+H15-D15-J15</f>
        <v>-53.76420454545455</v>
      </c>
    </row>
    <row r="16" spans="1:11" ht="15">
      <c r="A16" s="33" t="s">
        <v>27</v>
      </c>
      <c r="B16" s="10">
        <v>9</v>
      </c>
      <c r="C16" s="6">
        <f>B16*B2</f>
        <v>489.43892045454544</v>
      </c>
      <c r="D16" s="25">
        <v>3248.3</v>
      </c>
      <c r="E16" s="28">
        <f>412.5+2836</f>
        <v>3248.5</v>
      </c>
      <c r="F16" s="7">
        <f t="shared" si="0"/>
        <v>3737.7389204545457</v>
      </c>
      <c r="G16" s="39">
        <f t="shared" si="1"/>
        <v>-489.2389204545457</v>
      </c>
      <c r="H16" s="40">
        <v>500</v>
      </c>
      <c r="I16" s="29">
        <v>9.5</v>
      </c>
      <c r="J16" s="32">
        <f>I16*B2</f>
        <v>516.6299715909091</v>
      </c>
      <c r="K16" s="37">
        <f>E16+H16-D16-J16</f>
        <v>-16.429971590909304</v>
      </c>
    </row>
    <row r="17" spans="1:11" ht="15">
      <c r="A17" s="33" t="s">
        <v>28</v>
      </c>
      <c r="B17" s="10">
        <v>4.5</v>
      </c>
      <c r="C17" s="6">
        <f>B17*B2</f>
        <v>244.71946022727272</v>
      </c>
      <c r="D17" s="25">
        <v>7716.5</v>
      </c>
      <c r="E17" s="25">
        <v>7716.5</v>
      </c>
      <c r="F17" s="7">
        <f t="shared" si="0"/>
        <v>7961.219460227273</v>
      </c>
      <c r="G17" s="39">
        <f t="shared" si="1"/>
        <v>-244.71946022727298</v>
      </c>
      <c r="H17" s="40">
        <v>250</v>
      </c>
      <c r="I17" s="29">
        <v>4.5</v>
      </c>
      <c r="J17" s="32">
        <f>I17*B2</f>
        <v>244.71946022727272</v>
      </c>
      <c r="K17" s="37">
        <f>E17+H17-D17-J17</f>
        <v>5.2805397727272805</v>
      </c>
    </row>
    <row r="18" spans="1:11" ht="15">
      <c r="A18" s="33" t="s">
        <v>7</v>
      </c>
      <c r="B18" s="10">
        <v>1.5</v>
      </c>
      <c r="C18" s="6">
        <f>B18*B2</f>
        <v>81.5731534090909</v>
      </c>
      <c r="D18" s="25">
        <v>0</v>
      </c>
      <c r="E18" s="25">
        <v>0</v>
      </c>
      <c r="F18" s="7">
        <f t="shared" si="0"/>
        <v>81.5731534090909</v>
      </c>
      <c r="G18" s="39">
        <f t="shared" si="1"/>
        <v>-81.5731534090909</v>
      </c>
      <c r="H18" s="40">
        <v>81.57</v>
      </c>
      <c r="I18" s="29">
        <v>2</v>
      </c>
      <c r="J18" s="32">
        <f>I18*B2</f>
        <v>108.76420454545455</v>
      </c>
      <c r="K18" s="37">
        <v>-108.76</v>
      </c>
    </row>
    <row r="19" spans="1:11" ht="15">
      <c r="A19" s="33" t="s">
        <v>29</v>
      </c>
      <c r="B19" s="10">
        <v>6.5</v>
      </c>
      <c r="C19" s="6">
        <f>B19*B2</f>
        <v>353.48366477272725</v>
      </c>
      <c r="D19" s="25">
        <v>8207.1</v>
      </c>
      <c r="E19" s="25">
        <v>8207.1</v>
      </c>
      <c r="F19" s="7">
        <f t="shared" si="0"/>
        <v>8560.583664772728</v>
      </c>
      <c r="G19" s="39">
        <f t="shared" si="1"/>
        <v>-353.48366477272793</v>
      </c>
      <c r="H19" s="40">
        <v>353.48</v>
      </c>
      <c r="I19" s="29">
        <v>4.5</v>
      </c>
      <c r="J19" s="32">
        <f>I19*B2</f>
        <v>244.71946022727272</v>
      </c>
      <c r="K19" s="37">
        <f>E19+H19-D19-J19</f>
        <v>108.76053977272684</v>
      </c>
    </row>
    <row r="20" spans="1:11" ht="15">
      <c r="A20" s="33" t="s">
        <v>30</v>
      </c>
      <c r="B20" s="10">
        <v>2.5</v>
      </c>
      <c r="C20" s="6">
        <f>B20*B2</f>
        <v>135.9552556818182</v>
      </c>
      <c r="D20" s="25">
        <v>918.5</v>
      </c>
      <c r="E20" s="25">
        <v>1303.5</v>
      </c>
      <c r="F20" s="7">
        <f>D20+C20</f>
        <v>1054.4552556818182</v>
      </c>
      <c r="G20" s="39">
        <f t="shared" si="1"/>
        <v>249.04474431818176</v>
      </c>
      <c r="H20" s="40">
        <v>249.04</v>
      </c>
      <c r="I20" s="29">
        <v>1.6</v>
      </c>
      <c r="J20" s="32">
        <f>I20*B2</f>
        <v>87.01136363636364</v>
      </c>
      <c r="K20" s="37">
        <f>E20-D20-J20</f>
        <v>297.9886363636364</v>
      </c>
    </row>
    <row r="21" spans="1:11" ht="15">
      <c r="A21" s="33" t="s">
        <v>31</v>
      </c>
      <c r="B21" s="10">
        <v>6</v>
      </c>
      <c r="C21" s="6">
        <f>B21*B2</f>
        <v>326.2926136363636</v>
      </c>
      <c r="D21" s="25">
        <v>5183.2</v>
      </c>
      <c r="E21" s="25">
        <v>5183.2</v>
      </c>
      <c r="F21" s="7">
        <f aca="true" t="shared" si="2" ref="F21:F29">D21+C21</f>
        <v>5509.492613636364</v>
      </c>
      <c r="G21" s="39">
        <f t="shared" si="1"/>
        <v>-326.29261363636397</v>
      </c>
      <c r="H21" s="40">
        <v>326.29</v>
      </c>
      <c r="I21" s="29">
        <v>6</v>
      </c>
      <c r="J21" s="32">
        <f>I21*B2</f>
        <v>326.2926136363636</v>
      </c>
      <c r="K21" s="37">
        <f>E21+H21-D21-J21</f>
        <v>-0.0026136363636624083</v>
      </c>
    </row>
    <row r="22" spans="1:11" ht="15">
      <c r="A22" s="33" t="s">
        <v>32</v>
      </c>
      <c r="B22" s="10">
        <v>2</v>
      </c>
      <c r="C22" s="6">
        <f>B22*B2</f>
        <v>108.76420454545455</v>
      </c>
      <c r="D22" s="25">
        <v>2536.6</v>
      </c>
      <c r="E22" s="25">
        <v>3682.8</v>
      </c>
      <c r="F22" s="7">
        <f t="shared" si="2"/>
        <v>2645.3642045454544</v>
      </c>
      <c r="G22" s="39">
        <f>E22-F22</f>
        <v>1037.4357954545458</v>
      </c>
      <c r="H22" s="40">
        <v>108.76</v>
      </c>
      <c r="I22" s="29">
        <v>2</v>
      </c>
      <c r="J22" s="32">
        <f>I22*B2</f>
        <v>108.76420454545455</v>
      </c>
      <c r="K22" s="37">
        <v>0</v>
      </c>
    </row>
    <row r="23" spans="1:11" ht="15">
      <c r="A23" s="33" t="s">
        <v>25</v>
      </c>
      <c r="B23" s="10">
        <v>3</v>
      </c>
      <c r="C23" s="6">
        <f>B23*B2</f>
        <v>163.1463068181818</v>
      </c>
      <c r="D23" s="25">
        <v>4173.4</v>
      </c>
      <c r="E23" s="25">
        <v>4174</v>
      </c>
      <c r="F23" s="7">
        <f t="shared" si="2"/>
        <v>4336.546306818182</v>
      </c>
      <c r="G23" s="39">
        <f t="shared" si="1"/>
        <v>-162.54630681818162</v>
      </c>
      <c r="H23" s="40">
        <v>163</v>
      </c>
      <c r="I23" s="29">
        <v>3</v>
      </c>
      <c r="J23" s="32">
        <f>I23*B2</f>
        <v>163.1463068181818</v>
      </c>
      <c r="K23" s="37">
        <f>E23+H23-D23-J23</f>
        <v>0.4536931818185508</v>
      </c>
    </row>
    <row r="24" spans="1:11" ht="15">
      <c r="A24" s="33" t="s">
        <v>33</v>
      </c>
      <c r="B24" s="10">
        <v>6</v>
      </c>
      <c r="C24" s="6">
        <f>B24*B2</f>
        <v>326.2926136363636</v>
      </c>
      <c r="D24" s="25">
        <v>3832.4</v>
      </c>
      <c r="E24" s="25">
        <v>3833</v>
      </c>
      <c r="F24" s="7">
        <f t="shared" si="2"/>
        <v>4158.692613636364</v>
      </c>
      <c r="G24" s="39">
        <f t="shared" si="1"/>
        <v>-325.6926136363636</v>
      </c>
      <c r="H24" s="40">
        <v>325</v>
      </c>
      <c r="I24" s="29">
        <v>11.3</v>
      </c>
      <c r="J24" s="32">
        <f>I24*B2</f>
        <v>614.5177556818182</v>
      </c>
      <c r="K24" s="37">
        <f>E24+H24-D24-J24</f>
        <v>-288.91775568181833</v>
      </c>
    </row>
    <row r="25" spans="1:11" ht="15">
      <c r="A25" s="33" t="s">
        <v>34</v>
      </c>
      <c r="B25" s="10">
        <v>1.5</v>
      </c>
      <c r="C25" s="6">
        <f>B25*B2</f>
        <v>81.5731534090909</v>
      </c>
      <c r="D25" s="25">
        <v>1745.7</v>
      </c>
      <c r="E25" s="25">
        <v>1745.7</v>
      </c>
      <c r="F25" s="7">
        <f t="shared" si="2"/>
        <v>1827.273153409091</v>
      </c>
      <c r="G25" s="39">
        <f t="shared" si="1"/>
        <v>-81.57315340909099</v>
      </c>
      <c r="H25" s="40">
        <v>81.57</v>
      </c>
      <c r="I25" s="29">
        <v>1.5</v>
      </c>
      <c r="J25" s="32">
        <f>I25*B2</f>
        <v>81.5731534090909</v>
      </c>
      <c r="K25" s="37">
        <f>E25+H25-D25-J25</f>
        <v>-0.0031534090909701717</v>
      </c>
    </row>
    <row r="26" spans="1:11" ht="15">
      <c r="A26" s="33" t="s">
        <v>35</v>
      </c>
      <c r="B26" s="10">
        <v>5</v>
      </c>
      <c r="C26" s="6">
        <f>B26*B2</f>
        <v>271.9105113636364</v>
      </c>
      <c r="D26" s="25">
        <v>7337</v>
      </c>
      <c r="E26" s="25">
        <v>7337</v>
      </c>
      <c r="F26" s="7">
        <f t="shared" si="2"/>
        <v>7608.910511363636</v>
      </c>
      <c r="G26" s="39">
        <f t="shared" si="1"/>
        <v>-271.91051136363603</v>
      </c>
      <c r="H26" s="40">
        <v>300</v>
      </c>
      <c r="I26" s="29">
        <v>4.5</v>
      </c>
      <c r="J26" s="32">
        <f>I26*B2</f>
        <v>244.71946022727272</v>
      </c>
      <c r="K26" s="37">
        <f>E26+H26-D26-J26</f>
        <v>55.28053977272728</v>
      </c>
    </row>
    <row r="27" spans="1:11" ht="15">
      <c r="A27" s="33" t="s">
        <v>36</v>
      </c>
      <c r="B27" s="10">
        <v>11</v>
      </c>
      <c r="C27" s="6">
        <f>B27*B2</f>
        <v>598.203125</v>
      </c>
      <c r="D27" s="25">
        <v>18214.9</v>
      </c>
      <c r="E27" s="25">
        <v>18215</v>
      </c>
      <c r="F27" s="7">
        <f t="shared" si="2"/>
        <v>18813.103125</v>
      </c>
      <c r="G27" s="36">
        <f t="shared" si="1"/>
        <v>-598.1031250000015</v>
      </c>
      <c r="H27" s="40">
        <v>0</v>
      </c>
      <c r="I27" s="29">
        <v>10.5</v>
      </c>
      <c r="J27" s="32">
        <f>I27*B2</f>
        <v>571.0120738636364</v>
      </c>
      <c r="K27" s="37">
        <f>E27+H27-D27-J27</f>
        <v>-570.9120738636378</v>
      </c>
    </row>
    <row r="28" spans="1:11" ht="15">
      <c r="A28" s="33" t="s">
        <v>23</v>
      </c>
      <c r="B28" s="10">
        <v>12</v>
      </c>
      <c r="C28" s="6">
        <f>B28*B2</f>
        <v>652.5852272727273</v>
      </c>
      <c r="D28" s="25">
        <v>9102.5</v>
      </c>
      <c r="E28" s="25">
        <v>9103</v>
      </c>
      <c r="F28" s="7">
        <f t="shared" si="2"/>
        <v>9755.085227272728</v>
      </c>
      <c r="G28" s="39">
        <f t="shared" si="1"/>
        <v>-652.0852272727279</v>
      </c>
      <c r="H28" s="40">
        <v>653</v>
      </c>
      <c r="I28" s="29">
        <v>11.5</v>
      </c>
      <c r="J28" s="32">
        <f>I28*B2</f>
        <v>625.3941761363636</v>
      </c>
      <c r="K28" s="37">
        <f>E28+H28-D28-J28</f>
        <v>28.105823863636374</v>
      </c>
    </row>
    <row r="29" spans="1:11" ht="15">
      <c r="A29" s="34" t="s">
        <v>6</v>
      </c>
      <c r="B29" s="10">
        <v>4.5</v>
      </c>
      <c r="C29" s="6">
        <f>B29*B2</f>
        <v>244.71946022727272</v>
      </c>
      <c r="D29" s="25">
        <v>2967.8</v>
      </c>
      <c r="E29" s="25">
        <v>2968</v>
      </c>
      <c r="F29" s="7">
        <f t="shared" si="2"/>
        <v>3212.5194602272727</v>
      </c>
      <c r="G29" s="39">
        <f t="shared" si="1"/>
        <v>-244.5194602272727</v>
      </c>
      <c r="H29" s="40">
        <v>250</v>
      </c>
      <c r="I29" s="29">
        <v>3</v>
      </c>
      <c r="J29" s="32">
        <f>I29*B2</f>
        <v>163.1463068181818</v>
      </c>
      <c r="K29" s="37">
        <f>E29+H29-D29-J29</f>
        <v>87.053693181818</v>
      </c>
    </row>
    <row r="30" spans="1:11" ht="15">
      <c r="A30" s="27"/>
      <c r="B30" s="10">
        <f>SUM(B5:B29)</f>
        <v>176</v>
      </c>
      <c r="C30" s="35"/>
      <c r="I30" s="29">
        <f>SUM(I5:I29)</f>
        <v>176</v>
      </c>
      <c r="K30" s="41"/>
    </row>
    <row r="31" ht="15">
      <c r="A31" s="27"/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/>
    </row>
    <row r="38" ht="15">
      <c r="A38" s="27"/>
    </row>
    <row r="39" ht="15">
      <c r="A39" s="27"/>
    </row>
    <row r="40" ht="15">
      <c r="A40" s="27"/>
    </row>
    <row r="41" ht="15">
      <c r="A41" s="27"/>
    </row>
    <row r="42" ht="15">
      <c r="A42" s="27"/>
    </row>
    <row r="43" ht="15">
      <c r="A43" s="27"/>
    </row>
    <row r="44" ht="15">
      <c r="A44" s="27"/>
    </row>
    <row r="45" ht="15">
      <c r="A45" s="27"/>
    </row>
    <row r="46" ht="15">
      <c r="A46" s="27"/>
    </row>
    <row r="47" ht="15">
      <c r="A47" s="27"/>
    </row>
    <row r="48" ht="15">
      <c r="A48" s="27"/>
    </row>
    <row r="49" ht="15">
      <c r="A49" s="27"/>
    </row>
    <row r="50" ht="15">
      <c r="A50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6" ht="15">
      <c r="A56" s="27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  <row r="88" ht="15">
      <c r="A88" s="27"/>
    </row>
    <row r="89" ht="15">
      <c r="A8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2015-08-05T16:42:45Z</dcterms:modified>
  <cp:category/>
  <cp:version/>
  <cp:contentType/>
  <cp:contentStatus/>
</cp:coreProperties>
</file>