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СВЕРКА" sheetId="1" r:id="rId1"/>
    <sheet name="Лист1" sheetId="2" r:id="rId2"/>
  </sheets>
  <definedNames>
    <definedName name="_xlnm._FilterDatabase" localSheetId="0" hidden="1">'СВЕРКА'!$A$1:$L$68</definedName>
    <definedName name="_xlnm.Print_Area" localSheetId="0">'СВЕРКА'!$A$1:$M$45</definedName>
  </definedNames>
  <calcPr fullCalcOnLoad="1"/>
</workbook>
</file>

<file path=xl/sharedStrings.xml><?xml version="1.0" encoding="utf-8"?>
<sst xmlns="http://schemas.openxmlformats.org/spreadsheetml/2006/main" count="209" uniqueCount="51">
  <si>
    <t>НИК</t>
  </si>
  <si>
    <t>ЗАКАЗ</t>
  </si>
  <si>
    <t>ОБЪЕМ</t>
  </si>
  <si>
    <t>КОЛ-ВО</t>
  </si>
  <si>
    <t>ЦЕНА</t>
  </si>
  <si>
    <t>С ОРГ</t>
  </si>
  <si>
    <t>К СДАЧЕ</t>
  </si>
  <si>
    <t>СДАНО</t>
  </si>
  <si>
    <t>ТРАНС</t>
  </si>
  <si>
    <r>
      <rPr>
        <b/>
        <sz val="14"/>
        <color indexed="8"/>
        <rFont val="Calibri"/>
        <family val="2"/>
      </rPr>
      <t>∑</t>
    </r>
    <r>
      <rPr>
        <b/>
        <i/>
        <sz val="14"/>
        <color indexed="8"/>
        <rFont val="Times New Roman"/>
        <family val="1"/>
      </rPr>
      <t>ТР</t>
    </r>
  </si>
  <si>
    <t>ДОЛГ</t>
  </si>
  <si>
    <t>cnatalya83</t>
  </si>
  <si>
    <t>ТАГЕТОН</t>
  </si>
  <si>
    <t>150мл</t>
  </si>
  <si>
    <t>Eva29</t>
  </si>
  <si>
    <t>Janine</t>
  </si>
  <si>
    <t>МОНАРИС</t>
  </si>
  <si>
    <t>marina911</t>
  </si>
  <si>
    <t>САЛЬВИТ</t>
  </si>
  <si>
    <t>ФЭЙРОН</t>
  </si>
  <si>
    <t>may-julay</t>
  </si>
  <si>
    <t>СЕНСИТИВ</t>
  </si>
  <si>
    <t>750мл</t>
  </si>
  <si>
    <t>Ola-J</t>
  </si>
  <si>
    <t>Olga-Mig</t>
  </si>
  <si>
    <t>olyshka_z</t>
  </si>
  <si>
    <t>Selesta </t>
  </si>
  <si>
    <t>Vanilla Ice Cream</t>
  </si>
  <si>
    <t>Иркин</t>
  </si>
  <si>
    <t>Ла_лэль</t>
  </si>
  <si>
    <t>ЛЁликPS </t>
  </si>
  <si>
    <t>макарено</t>
  </si>
  <si>
    <t>МарисО</t>
  </si>
  <si>
    <t>Мяффка</t>
  </si>
  <si>
    <t>Наташа ННФ</t>
  </si>
  <si>
    <t>Ол_га</t>
  </si>
  <si>
    <t>Ол_га </t>
  </si>
  <si>
    <t>ОльгаМИГ</t>
  </si>
  <si>
    <t>ANN</t>
  </si>
  <si>
    <t>mashooka</t>
  </si>
  <si>
    <t>Maya</t>
  </si>
  <si>
    <t>tapric</t>
  </si>
  <si>
    <t>Зажигалка</t>
  </si>
  <si>
    <t>Мама Мандаринки</t>
  </si>
  <si>
    <t>НатаЕФ</t>
  </si>
  <si>
    <t>Пуговка</t>
  </si>
  <si>
    <t>Сахарюшка</t>
  </si>
  <si>
    <t>ТаТиКос</t>
  </si>
  <si>
    <t>Коэф</t>
  </si>
  <si>
    <t>доставка</t>
  </si>
  <si>
    <t>на единицу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</si>
</sst>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55"/>
      <name val="Calibri"/>
      <family val="2"/>
    </font>
    <font>
      <sz val="11"/>
      <color indexed="55"/>
      <name val="Calibri"/>
      <family val="2"/>
    </font>
    <font>
      <b/>
      <i/>
      <sz val="14"/>
      <color indexed="55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9" xfId="0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2" borderId="0" xfId="0" applyFill="1" applyAlignment="1">
      <alignment/>
    </xf>
    <xf numFmtId="4" fontId="0" fillId="0" borderId="0" xfId="0" applyNumberFormat="1" applyAlignment="1">
      <alignment/>
    </xf>
    <xf numFmtId="0" fontId="1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1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" fontId="2" fillId="0" borderId="26" xfId="0" applyNumberFormat="1" applyFont="1" applyFill="1" applyBorder="1" applyAlignment="1">
      <alignment horizontal="center"/>
    </xf>
    <xf numFmtId="0" fontId="5" fillId="0" borderId="19" xfId="0" applyFont="1" applyBorder="1" applyAlignment="1">
      <alignment/>
    </xf>
    <xf numFmtId="1" fontId="8" fillId="0" borderId="23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4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6" xfId="0" applyFont="1" applyFill="1" applyBorder="1" applyAlignment="1">
      <alignment/>
    </xf>
    <xf numFmtId="49" fontId="4" fillId="33" borderId="17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9" xfId="0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B58" sqref="B58"/>
    </sheetView>
  </sheetViews>
  <sheetFormatPr defaultColWidth="9.140625" defaultRowHeight="15"/>
  <cols>
    <col min="1" max="1" width="25.7109375" style="0" customWidth="1"/>
    <col min="2" max="2" width="18.00390625" style="0" customWidth="1"/>
    <col min="3" max="3" width="13.421875" style="0" customWidth="1"/>
    <col min="4" max="4" width="10.8515625" style="0" customWidth="1"/>
    <col min="5" max="5" width="8.140625" style="70" customWidth="1"/>
    <col min="6" max="6" width="8.8515625" style="0" customWidth="1"/>
    <col min="7" max="7" width="13.7109375" style="0" customWidth="1"/>
    <col min="8" max="8" width="12.7109375" style="0" customWidth="1"/>
    <col min="9" max="9" width="10.57421875" style="0" customWidth="1"/>
    <col min="10" max="10" width="10.421875" style="0" customWidth="1"/>
    <col min="11" max="12" width="9.28125" style="0" customWidth="1"/>
    <col min="13" max="13" width="12.57421875" style="70" customWidth="1"/>
  </cols>
  <sheetData>
    <row r="1" spans="1:13" ht="19.5">
      <c r="A1" s="78" t="s">
        <v>0</v>
      </c>
      <c r="B1" s="79" t="s">
        <v>1</v>
      </c>
      <c r="C1" s="79" t="s">
        <v>2</v>
      </c>
      <c r="D1" s="79" t="s">
        <v>3</v>
      </c>
      <c r="E1" s="80" t="s">
        <v>48</v>
      </c>
      <c r="F1" s="79" t="s">
        <v>4</v>
      </c>
      <c r="G1" s="79" t="s">
        <v>5</v>
      </c>
      <c r="H1" s="79" t="s">
        <v>6</v>
      </c>
      <c r="I1" s="79" t="s">
        <v>7</v>
      </c>
      <c r="J1" s="79" t="s">
        <v>8</v>
      </c>
      <c r="K1" s="79" t="s">
        <v>9</v>
      </c>
      <c r="L1" s="81" t="s">
        <v>10</v>
      </c>
      <c r="M1" s="69">
        <f>SUM(M2:M67)</f>
        <v>141</v>
      </c>
    </row>
    <row r="2" spans="1:15" ht="19.5">
      <c r="A2" s="82" t="s">
        <v>11</v>
      </c>
      <c r="B2" s="24" t="s">
        <v>12</v>
      </c>
      <c r="C2" s="24" t="s">
        <v>13</v>
      </c>
      <c r="D2" s="25">
        <v>1</v>
      </c>
      <c r="E2" s="73">
        <v>1</v>
      </c>
      <c r="F2" s="26">
        <v>228</v>
      </c>
      <c r="G2" s="27">
        <f>SUM(D2*F2*1.15)</f>
        <v>262.2</v>
      </c>
      <c r="H2" s="28">
        <v>262.2</v>
      </c>
      <c r="I2" s="28">
        <v>262</v>
      </c>
      <c r="J2" s="29">
        <f>D2*$O$3*E2</f>
        <v>4.25531914893617</v>
      </c>
      <c r="K2" s="29">
        <f>J2</f>
        <v>4.25531914893617</v>
      </c>
      <c r="L2" s="83">
        <f>H2+K2-I2</f>
        <v>4.455319148936155</v>
      </c>
      <c r="M2" s="69">
        <f>E2*D2</f>
        <v>1</v>
      </c>
      <c r="N2" t="s">
        <v>49</v>
      </c>
      <c r="O2">
        <v>600</v>
      </c>
    </row>
    <row r="3" spans="1:15" ht="20.25" thickBot="1">
      <c r="A3" s="111" t="s">
        <v>14</v>
      </c>
      <c r="B3" s="16" t="s">
        <v>12</v>
      </c>
      <c r="C3" s="16" t="s">
        <v>13</v>
      </c>
      <c r="D3" s="17">
        <v>1</v>
      </c>
      <c r="E3" s="86">
        <v>1</v>
      </c>
      <c r="F3" s="18">
        <v>228</v>
      </c>
      <c r="G3" s="19">
        <f aca="true" t="shared" si="0" ref="G3:G45">SUM(D3*F3*1.15)</f>
        <v>262.2</v>
      </c>
      <c r="H3" s="20">
        <v>262.2</v>
      </c>
      <c r="I3" s="20">
        <v>262</v>
      </c>
      <c r="J3" s="21">
        <f aca="true" t="shared" si="1" ref="J3:J66">D3*$O$3*E3</f>
        <v>4.25531914893617</v>
      </c>
      <c r="K3" s="21">
        <f>J3</f>
        <v>4.25531914893617</v>
      </c>
      <c r="L3" s="87">
        <f>H3+K3-I3</f>
        <v>4.455319148936155</v>
      </c>
      <c r="M3" s="69">
        <f aca="true" t="shared" si="2" ref="M3:M66">E3*D3</f>
        <v>1</v>
      </c>
      <c r="N3" t="s">
        <v>50</v>
      </c>
      <c r="O3" s="71">
        <f>O2/M1</f>
        <v>4.25531914893617</v>
      </c>
    </row>
    <row r="4" spans="1:13" ht="19.5">
      <c r="A4" s="8" t="s">
        <v>15</v>
      </c>
      <c r="B4" s="9" t="s">
        <v>12</v>
      </c>
      <c r="C4" s="9" t="s">
        <v>13</v>
      </c>
      <c r="D4" s="10">
        <v>1</v>
      </c>
      <c r="E4" s="90">
        <v>1</v>
      </c>
      <c r="F4" s="11">
        <v>228</v>
      </c>
      <c r="G4" s="12">
        <f t="shared" si="0"/>
        <v>262.2</v>
      </c>
      <c r="H4" s="13"/>
      <c r="I4" s="13"/>
      <c r="J4" s="14">
        <f t="shared" si="1"/>
        <v>4.25531914893617</v>
      </c>
      <c r="K4" s="14"/>
      <c r="L4" s="15"/>
      <c r="M4" s="69">
        <f t="shared" si="2"/>
        <v>1</v>
      </c>
    </row>
    <row r="5" spans="1:13" ht="20.25" thickBot="1">
      <c r="A5" s="91" t="s">
        <v>15</v>
      </c>
      <c r="B5" s="101" t="s">
        <v>16</v>
      </c>
      <c r="C5" s="40" t="s">
        <v>13</v>
      </c>
      <c r="D5" s="41">
        <v>1</v>
      </c>
      <c r="E5" s="92">
        <v>1</v>
      </c>
      <c r="F5" s="42">
        <v>235</v>
      </c>
      <c r="G5" s="43">
        <f t="shared" si="0"/>
        <v>270.25</v>
      </c>
      <c r="H5" s="44">
        <f>SUM(G4:G5)</f>
        <v>532.45</v>
      </c>
      <c r="I5" s="44">
        <v>532</v>
      </c>
      <c r="J5" s="93">
        <f t="shared" si="1"/>
        <v>4.25531914893617</v>
      </c>
      <c r="K5" s="93">
        <f>SUM(J4:J5)</f>
        <v>8.51063829787234</v>
      </c>
      <c r="L5" s="45">
        <f>H5+K5-I5</f>
        <v>8.960638297872379</v>
      </c>
      <c r="M5" s="69">
        <f t="shared" si="2"/>
        <v>1</v>
      </c>
    </row>
    <row r="6" spans="1:13" ht="19.5">
      <c r="A6" s="22" t="s">
        <v>17</v>
      </c>
      <c r="B6" s="9" t="s">
        <v>18</v>
      </c>
      <c r="C6" s="9" t="s">
        <v>13</v>
      </c>
      <c r="D6" s="10">
        <v>2</v>
      </c>
      <c r="E6" s="90">
        <v>1</v>
      </c>
      <c r="F6" s="11">
        <v>186</v>
      </c>
      <c r="G6" s="12">
        <f t="shared" si="0"/>
        <v>427.79999999999995</v>
      </c>
      <c r="H6" s="13"/>
      <c r="I6" s="13"/>
      <c r="J6" s="14">
        <f t="shared" si="1"/>
        <v>8.51063829787234</v>
      </c>
      <c r="K6" s="14"/>
      <c r="L6" s="15"/>
      <c r="M6" s="69">
        <f t="shared" si="2"/>
        <v>2</v>
      </c>
    </row>
    <row r="7" spans="1:13" ht="19.5">
      <c r="A7" s="23" t="s">
        <v>17</v>
      </c>
      <c r="B7" s="24" t="s">
        <v>12</v>
      </c>
      <c r="C7" s="24" t="s">
        <v>13</v>
      </c>
      <c r="D7" s="25">
        <v>2</v>
      </c>
      <c r="E7" s="73">
        <v>1</v>
      </c>
      <c r="F7" s="26">
        <v>228</v>
      </c>
      <c r="G7" s="27">
        <f t="shared" si="0"/>
        <v>524.4</v>
      </c>
      <c r="H7" s="28"/>
      <c r="I7" s="28"/>
      <c r="J7" s="29">
        <f t="shared" si="1"/>
        <v>8.51063829787234</v>
      </c>
      <c r="K7" s="29"/>
      <c r="L7" s="30"/>
      <c r="M7" s="69">
        <f t="shared" si="2"/>
        <v>2</v>
      </c>
    </row>
    <row r="8" spans="1:13" ht="20.25" thickBot="1">
      <c r="A8" s="91" t="s">
        <v>17</v>
      </c>
      <c r="B8" s="40" t="s">
        <v>19</v>
      </c>
      <c r="C8" s="40" t="s">
        <v>13</v>
      </c>
      <c r="D8" s="41">
        <v>1</v>
      </c>
      <c r="E8" s="92">
        <v>1</v>
      </c>
      <c r="F8" s="42">
        <v>245</v>
      </c>
      <c r="G8" s="43">
        <f t="shared" si="0"/>
        <v>281.75</v>
      </c>
      <c r="H8" s="44">
        <f>SUM(G6:G8)</f>
        <v>1233.9499999999998</v>
      </c>
      <c r="I8" s="44">
        <v>1234</v>
      </c>
      <c r="J8" s="93">
        <f t="shared" si="1"/>
        <v>4.25531914893617</v>
      </c>
      <c r="K8" s="93">
        <f>SUM(J6:J8)</f>
        <v>21.27659574468085</v>
      </c>
      <c r="L8" s="45">
        <f>H8+K8-I8</f>
        <v>21.226595744680708</v>
      </c>
      <c r="M8" s="69">
        <f t="shared" si="2"/>
        <v>1</v>
      </c>
    </row>
    <row r="9" spans="1:13" ht="19.5">
      <c r="A9" s="31" t="s">
        <v>20</v>
      </c>
      <c r="B9" s="9" t="s">
        <v>18</v>
      </c>
      <c r="C9" s="9" t="s">
        <v>13</v>
      </c>
      <c r="D9" s="10">
        <v>1</v>
      </c>
      <c r="E9" s="90">
        <v>1</v>
      </c>
      <c r="F9" s="11">
        <v>186</v>
      </c>
      <c r="G9" s="12">
        <f t="shared" si="0"/>
        <v>213.89999999999998</v>
      </c>
      <c r="H9" s="32"/>
      <c r="I9" s="13"/>
      <c r="J9" s="14">
        <f t="shared" si="1"/>
        <v>4.25531914893617</v>
      </c>
      <c r="K9" s="14"/>
      <c r="L9" s="15"/>
      <c r="M9" s="69">
        <f t="shared" si="2"/>
        <v>1</v>
      </c>
    </row>
    <row r="10" spans="1:13" ht="19.5">
      <c r="A10" s="33" t="s">
        <v>20</v>
      </c>
      <c r="B10" s="34" t="s">
        <v>21</v>
      </c>
      <c r="C10" s="24" t="s">
        <v>22</v>
      </c>
      <c r="D10" s="25">
        <v>1</v>
      </c>
      <c r="E10" s="73">
        <v>5</v>
      </c>
      <c r="F10" s="26">
        <v>518</v>
      </c>
      <c r="G10" s="27">
        <f t="shared" si="0"/>
        <v>595.6999999999999</v>
      </c>
      <c r="H10" s="35"/>
      <c r="I10" s="28"/>
      <c r="J10" s="29">
        <f t="shared" si="1"/>
        <v>21.27659574468085</v>
      </c>
      <c r="K10" s="29"/>
      <c r="L10" s="30"/>
      <c r="M10" s="69">
        <f t="shared" si="2"/>
        <v>5</v>
      </c>
    </row>
    <row r="11" spans="1:13" ht="19.5">
      <c r="A11" s="36" t="s">
        <v>20</v>
      </c>
      <c r="B11" s="24" t="s">
        <v>12</v>
      </c>
      <c r="C11" s="24" t="s">
        <v>13</v>
      </c>
      <c r="D11" s="25">
        <v>1</v>
      </c>
      <c r="E11" s="73">
        <v>1</v>
      </c>
      <c r="F11" s="26">
        <v>228</v>
      </c>
      <c r="G11" s="27">
        <f t="shared" si="0"/>
        <v>262.2</v>
      </c>
      <c r="H11" s="28"/>
      <c r="I11" s="28"/>
      <c r="J11" s="29">
        <f t="shared" si="1"/>
        <v>4.25531914893617</v>
      </c>
      <c r="K11" s="29"/>
      <c r="L11" s="30"/>
      <c r="M11" s="69">
        <f t="shared" si="2"/>
        <v>1</v>
      </c>
    </row>
    <row r="12" spans="1:13" ht="19.5">
      <c r="A12" s="36" t="s">
        <v>20</v>
      </c>
      <c r="B12" s="24" t="s">
        <v>12</v>
      </c>
      <c r="C12" s="24" t="s">
        <v>22</v>
      </c>
      <c r="D12" s="25">
        <v>1</v>
      </c>
      <c r="E12" s="73">
        <v>5</v>
      </c>
      <c r="F12" s="26">
        <v>735</v>
      </c>
      <c r="G12" s="27">
        <f t="shared" si="0"/>
        <v>845.2499999999999</v>
      </c>
      <c r="H12" s="28"/>
      <c r="I12" s="28"/>
      <c r="J12" s="29">
        <f t="shared" si="1"/>
        <v>21.27659574468085</v>
      </c>
      <c r="K12" s="29"/>
      <c r="L12" s="30"/>
      <c r="M12" s="69">
        <f t="shared" si="2"/>
        <v>5</v>
      </c>
    </row>
    <row r="13" spans="1:13" ht="20.25" thickBot="1">
      <c r="A13" s="39" t="s">
        <v>20</v>
      </c>
      <c r="B13" s="40" t="s">
        <v>19</v>
      </c>
      <c r="C13" s="40" t="s">
        <v>22</v>
      </c>
      <c r="D13" s="41">
        <v>1</v>
      </c>
      <c r="E13" s="92">
        <v>5</v>
      </c>
      <c r="F13" s="42">
        <v>728</v>
      </c>
      <c r="G13" s="43">
        <f t="shared" si="0"/>
        <v>837.1999999999999</v>
      </c>
      <c r="H13" s="44">
        <f>SUM(G9:G13)</f>
        <v>2754.2499999999995</v>
      </c>
      <c r="I13" s="44">
        <v>2754</v>
      </c>
      <c r="J13" s="93">
        <f t="shared" si="1"/>
        <v>21.27659574468085</v>
      </c>
      <c r="K13" s="93">
        <f>SUM(J9:J13)</f>
        <v>72.34042553191489</v>
      </c>
      <c r="L13" s="45">
        <v>72</v>
      </c>
      <c r="M13" s="69">
        <f t="shared" si="2"/>
        <v>5</v>
      </c>
    </row>
    <row r="14" spans="1:13" ht="19.5">
      <c r="A14" s="22" t="s">
        <v>23</v>
      </c>
      <c r="B14" s="9" t="s">
        <v>18</v>
      </c>
      <c r="C14" s="9" t="s">
        <v>13</v>
      </c>
      <c r="D14" s="10">
        <v>1</v>
      </c>
      <c r="E14" s="90">
        <v>1</v>
      </c>
      <c r="F14" s="11">
        <v>186</v>
      </c>
      <c r="G14" s="12">
        <f t="shared" si="0"/>
        <v>213.89999999999998</v>
      </c>
      <c r="H14" s="13"/>
      <c r="I14" s="13"/>
      <c r="J14" s="14">
        <f t="shared" si="1"/>
        <v>4.25531914893617</v>
      </c>
      <c r="K14" s="14"/>
      <c r="L14" s="15"/>
      <c r="M14" s="69">
        <f t="shared" si="2"/>
        <v>1</v>
      </c>
    </row>
    <row r="15" spans="1:13" ht="20.25" thickBot="1">
      <c r="A15" s="94" t="s">
        <v>23</v>
      </c>
      <c r="B15" s="40" t="s">
        <v>12</v>
      </c>
      <c r="C15" s="40" t="s">
        <v>13</v>
      </c>
      <c r="D15" s="41">
        <v>1</v>
      </c>
      <c r="E15" s="92">
        <v>1</v>
      </c>
      <c r="F15" s="42">
        <v>228</v>
      </c>
      <c r="G15" s="43">
        <f t="shared" si="0"/>
        <v>262.2</v>
      </c>
      <c r="H15" s="44">
        <f>SUM(G14:G15)</f>
        <v>476.09999999999997</v>
      </c>
      <c r="I15" s="44">
        <v>476</v>
      </c>
      <c r="J15" s="93">
        <f t="shared" si="1"/>
        <v>4.25531914893617</v>
      </c>
      <c r="K15" s="93">
        <f>SUM(J14:J15)</f>
        <v>8.51063829787234</v>
      </c>
      <c r="L15" s="45">
        <v>8</v>
      </c>
      <c r="M15" s="69">
        <f t="shared" si="2"/>
        <v>1</v>
      </c>
    </row>
    <row r="16" spans="1:13" ht="19.5">
      <c r="A16" s="37" t="s">
        <v>24</v>
      </c>
      <c r="B16" s="9" t="s">
        <v>12</v>
      </c>
      <c r="C16" s="9" t="s">
        <v>13</v>
      </c>
      <c r="D16" s="10">
        <v>1</v>
      </c>
      <c r="E16" s="90">
        <v>1</v>
      </c>
      <c r="F16" s="11">
        <v>228</v>
      </c>
      <c r="G16" s="12">
        <f t="shared" si="0"/>
        <v>262.2</v>
      </c>
      <c r="H16" s="13"/>
      <c r="I16" s="13"/>
      <c r="J16" s="14">
        <f t="shared" si="1"/>
        <v>4.25531914893617</v>
      </c>
      <c r="K16" s="14"/>
      <c r="L16" s="15"/>
      <c r="M16" s="69">
        <f t="shared" si="2"/>
        <v>1</v>
      </c>
    </row>
    <row r="17" spans="1:13" ht="20.25" thickBot="1">
      <c r="A17" s="39" t="s">
        <v>24</v>
      </c>
      <c r="B17" s="40" t="s">
        <v>19</v>
      </c>
      <c r="C17" s="40" t="s">
        <v>13</v>
      </c>
      <c r="D17" s="95">
        <v>1</v>
      </c>
      <c r="E17" s="92">
        <v>1</v>
      </c>
      <c r="F17" s="42">
        <v>245</v>
      </c>
      <c r="G17" s="43">
        <f t="shared" si="0"/>
        <v>281.75</v>
      </c>
      <c r="H17" s="44">
        <f>SUM(G16:G17)</f>
        <v>543.95</v>
      </c>
      <c r="I17" s="44">
        <v>544</v>
      </c>
      <c r="J17" s="93">
        <f t="shared" si="1"/>
        <v>4.25531914893617</v>
      </c>
      <c r="K17" s="93">
        <f>SUM(J16:J17)</f>
        <v>8.51063829787234</v>
      </c>
      <c r="L17" s="45">
        <f>H17+K17-I17</f>
        <v>8.460638297872379</v>
      </c>
      <c r="M17" s="69">
        <f t="shared" si="2"/>
        <v>1</v>
      </c>
    </row>
    <row r="18" spans="1:13" ht="19.5">
      <c r="A18" s="38" t="s">
        <v>25</v>
      </c>
      <c r="B18" s="9" t="s">
        <v>12</v>
      </c>
      <c r="C18" s="9" t="s">
        <v>13</v>
      </c>
      <c r="D18" s="10">
        <v>1</v>
      </c>
      <c r="E18" s="90">
        <v>1</v>
      </c>
      <c r="F18" s="11">
        <v>228</v>
      </c>
      <c r="G18" s="12">
        <f t="shared" si="0"/>
        <v>262.2</v>
      </c>
      <c r="H18" s="13"/>
      <c r="I18" s="13"/>
      <c r="J18" s="14">
        <f t="shared" si="1"/>
        <v>4.25531914893617</v>
      </c>
      <c r="K18" s="14"/>
      <c r="L18" s="15"/>
      <c r="M18" s="69">
        <f t="shared" si="2"/>
        <v>1</v>
      </c>
    </row>
    <row r="19" spans="1:13" ht="20.25" thickBot="1">
      <c r="A19" s="39" t="s">
        <v>25</v>
      </c>
      <c r="B19" s="40" t="s">
        <v>19</v>
      </c>
      <c r="C19" s="40" t="s">
        <v>13</v>
      </c>
      <c r="D19" s="41">
        <v>1</v>
      </c>
      <c r="E19" s="92">
        <v>1</v>
      </c>
      <c r="F19" s="42">
        <v>245</v>
      </c>
      <c r="G19" s="43">
        <f t="shared" si="0"/>
        <v>281.75</v>
      </c>
      <c r="H19" s="44">
        <f>SUM(G18:G19)</f>
        <v>543.95</v>
      </c>
      <c r="I19" s="44">
        <v>544</v>
      </c>
      <c r="J19" s="93">
        <f t="shared" si="1"/>
        <v>4.25531914893617</v>
      </c>
      <c r="K19" s="93">
        <f>SUM(J18:J19)</f>
        <v>8.51063829787234</v>
      </c>
      <c r="L19" s="45">
        <f>H19+K19-I19</f>
        <v>8.460638297872379</v>
      </c>
      <c r="M19" s="69">
        <f t="shared" si="2"/>
        <v>1</v>
      </c>
    </row>
    <row r="20" spans="1:13" ht="20.25" thickBot="1">
      <c r="A20" s="112" t="s">
        <v>26</v>
      </c>
      <c r="B20" s="2" t="s">
        <v>12</v>
      </c>
      <c r="C20" s="2" t="s">
        <v>22</v>
      </c>
      <c r="D20" s="3">
        <v>1</v>
      </c>
      <c r="E20" s="113">
        <v>5</v>
      </c>
      <c r="F20" s="4">
        <v>735</v>
      </c>
      <c r="G20" s="5">
        <f t="shared" si="0"/>
        <v>845.2499999999999</v>
      </c>
      <c r="H20" s="6">
        <v>845.3</v>
      </c>
      <c r="I20" s="6">
        <v>845</v>
      </c>
      <c r="J20" s="7">
        <f t="shared" si="1"/>
        <v>21.27659574468085</v>
      </c>
      <c r="K20" s="7">
        <f>SUM(J20)</f>
        <v>21.27659574468085</v>
      </c>
      <c r="L20" s="114">
        <v>21</v>
      </c>
      <c r="M20" s="69">
        <f t="shared" si="2"/>
        <v>5</v>
      </c>
    </row>
    <row r="21" spans="1:13" ht="19.5">
      <c r="A21" s="51" t="s">
        <v>27</v>
      </c>
      <c r="B21" s="9" t="s">
        <v>18</v>
      </c>
      <c r="C21" s="9" t="s">
        <v>13</v>
      </c>
      <c r="D21" s="10">
        <v>1</v>
      </c>
      <c r="E21" s="90">
        <v>1</v>
      </c>
      <c r="F21" s="11">
        <v>186</v>
      </c>
      <c r="G21" s="12">
        <f t="shared" si="0"/>
        <v>213.89999999999998</v>
      </c>
      <c r="H21" s="13"/>
      <c r="I21" s="13"/>
      <c r="J21" s="14">
        <f t="shared" si="1"/>
        <v>4.25531914893617</v>
      </c>
      <c r="K21" s="14"/>
      <c r="L21" s="15"/>
      <c r="M21" s="69">
        <f t="shared" si="2"/>
        <v>1</v>
      </c>
    </row>
    <row r="22" spans="1:13" ht="19.5">
      <c r="A22" s="52" t="s">
        <v>27</v>
      </c>
      <c r="B22" s="24" t="s">
        <v>19</v>
      </c>
      <c r="C22" s="24" t="s">
        <v>13</v>
      </c>
      <c r="D22" s="25">
        <v>1</v>
      </c>
      <c r="E22" s="73">
        <v>1</v>
      </c>
      <c r="F22" s="26">
        <v>245</v>
      </c>
      <c r="G22" s="27">
        <f t="shared" si="0"/>
        <v>281.75</v>
      </c>
      <c r="H22" s="28"/>
      <c r="I22" s="28"/>
      <c r="J22" s="29">
        <f t="shared" si="1"/>
        <v>4.25531914893617</v>
      </c>
      <c r="K22" s="29"/>
      <c r="L22" s="30"/>
      <c r="M22" s="69">
        <f t="shared" si="2"/>
        <v>1</v>
      </c>
    </row>
    <row r="23" spans="1:13" ht="20.25" thickBot="1">
      <c r="A23" s="39" t="s">
        <v>27</v>
      </c>
      <c r="B23" s="101" t="s">
        <v>21</v>
      </c>
      <c r="C23" s="40" t="s">
        <v>13</v>
      </c>
      <c r="D23" s="41">
        <v>1</v>
      </c>
      <c r="E23" s="92">
        <v>1</v>
      </c>
      <c r="F23" s="42">
        <v>186</v>
      </c>
      <c r="G23" s="43">
        <f t="shared" si="0"/>
        <v>213.89999999999998</v>
      </c>
      <c r="H23" s="44">
        <f>SUM(G21:G23)</f>
        <v>709.55</v>
      </c>
      <c r="I23" s="44">
        <v>710</v>
      </c>
      <c r="J23" s="93">
        <f t="shared" si="1"/>
        <v>4.25531914893617</v>
      </c>
      <c r="K23" s="93">
        <f>SUM(J21:J23)</f>
        <v>12.76595744680851</v>
      </c>
      <c r="L23" s="45">
        <f>H23+K23-I23</f>
        <v>12.315957446808511</v>
      </c>
      <c r="M23" s="69">
        <f t="shared" si="2"/>
        <v>1</v>
      </c>
    </row>
    <row r="24" spans="1:13" ht="20.25" thickBot="1">
      <c r="A24" s="115" t="s">
        <v>28</v>
      </c>
      <c r="B24" s="46" t="s">
        <v>12</v>
      </c>
      <c r="C24" s="46" t="s">
        <v>13</v>
      </c>
      <c r="D24" s="47">
        <v>1</v>
      </c>
      <c r="E24" s="98">
        <v>1</v>
      </c>
      <c r="F24" s="48">
        <v>228</v>
      </c>
      <c r="G24" s="49">
        <f t="shared" si="0"/>
        <v>262.2</v>
      </c>
      <c r="H24" s="50">
        <v>262.2</v>
      </c>
      <c r="I24" s="50">
        <v>262</v>
      </c>
      <c r="J24" s="99">
        <f t="shared" si="1"/>
        <v>4.25531914893617</v>
      </c>
      <c r="K24" s="99">
        <f>SUM(J24)</f>
        <v>4.25531914893617</v>
      </c>
      <c r="L24" s="45">
        <f>H24+K24-I24</f>
        <v>4.455319148936155</v>
      </c>
      <c r="M24" s="69">
        <f t="shared" si="2"/>
        <v>1</v>
      </c>
    </row>
    <row r="25" spans="1:13" ht="19.5">
      <c r="A25" s="31" t="s">
        <v>29</v>
      </c>
      <c r="B25" s="102" t="s">
        <v>16</v>
      </c>
      <c r="C25" s="9" t="s">
        <v>13</v>
      </c>
      <c r="D25" s="10">
        <v>1</v>
      </c>
      <c r="E25" s="90">
        <v>1</v>
      </c>
      <c r="F25" s="11">
        <v>235</v>
      </c>
      <c r="G25" s="12">
        <f t="shared" si="0"/>
        <v>270.25</v>
      </c>
      <c r="H25" s="32"/>
      <c r="I25" s="13"/>
      <c r="J25" s="14">
        <f t="shared" si="1"/>
        <v>4.25531914893617</v>
      </c>
      <c r="K25" s="14"/>
      <c r="L25" s="15"/>
      <c r="M25" s="69">
        <f t="shared" si="2"/>
        <v>1</v>
      </c>
    </row>
    <row r="26" spans="1:13" ht="20.25" thickBot="1">
      <c r="A26" s="39" t="s">
        <v>29</v>
      </c>
      <c r="B26" s="40" t="s">
        <v>19</v>
      </c>
      <c r="C26" s="40" t="s">
        <v>13</v>
      </c>
      <c r="D26" s="41">
        <v>1</v>
      </c>
      <c r="E26" s="92">
        <v>1</v>
      </c>
      <c r="F26" s="42">
        <v>245</v>
      </c>
      <c r="G26" s="43">
        <f t="shared" si="0"/>
        <v>281.75</v>
      </c>
      <c r="H26" s="44">
        <f>SUM(G25:G26)</f>
        <v>552</v>
      </c>
      <c r="I26" s="44">
        <v>552</v>
      </c>
      <c r="J26" s="93">
        <f t="shared" si="1"/>
        <v>4.25531914893617</v>
      </c>
      <c r="K26" s="93">
        <f>SUM(J25:J26)</f>
        <v>8.51063829787234</v>
      </c>
      <c r="L26" s="45">
        <f>H26+K26-I26</f>
        <v>8.510638297872333</v>
      </c>
      <c r="M26" s="69">
        <f t="shared" si="2"/>
        <v>1</v>
      </c>
    </row>
    <row r="27" spans="1:13" ht="19.5">
      <c r="A27" s="58" t="s">
        <v>30</v>
      </c>
      <c r="B27" s="9" t="s">
        <v>18</v>
      </c>
      <c r="C27" s="9" t="s">
        <v>13</v>
      </c>
      <c r="D27" s="10">
        <v>1</v>
      </c>
      <c r="E27" s="90">
        <v>1</v>
      </c>
      <c r="F27" s="11">
        <v>186</v>
      </c>
      <c r="G27" s="12">
        <f t="shared" si="0"/>
        <v>213.89999999999998</v>
      </c>
      <c r="H27" s="13"/>
      <c r="I27" s="13"/>
      <c r="J27" s="14">
        <f t="shared" si="1"/>
        <v>4.25531914893617</v>
      </c>
      <c r="K27" s="14"/>
      <c r="L27" s="15"/>
      <c r="M27" s="69">
        <f t="shared" si="2"/>
        <v>1</v>
      </c>
    </row>
    <row r="28" spans="1:13" ht="19.5">
      <c r="A28" s="59" t="s">
        <v>30</v>
      </c>
      <c r="B28" s="24" t="s">
        <v>19</v>
      </c>
      <c r="C28" s="24" t="s">
        <v>13</v>
      </c>
      <c r="D28" s="25">
        <v>1</v>
      </c>
      <c r="E28" s="73">
        <v>1</v>
      </c>
      <c r="F28" s="26">
        <v>245</v>
      </c>
      <c r="G28" s="27">
        <f t="shared" si="0"/>
        <v>281.75</v>
      </c>
      <c r="H28" s="28"/>
      <c r="I28" s="28"/>
      <c r="J28" s="29">
        <f t="shared" si="1"/>
        <v>4.25531914893617</v>
      </c>
      <c r="K28" s="29"/>
      <c r="L28" s="30"/>
      <c r="M28" s="69">
        <f t="shared" si="2"/>
        <v>1</v>
      </c>
    </row>
    <row r="29" spans="1:13" ht="20.25" thickBot="1">
      <c r="A29" s="103" t="s">
        <v>30</v>
      </c>
      <c r="B29" s="40" t="s">
        <v>12</v>
      </c>
      <c r="C29" s="40" t="s">
        <v>13</v>
      </c>
      <c r="D29" s="41">
        <v>1</v>
      </c>
      <c r="E29" s="92">
        <v>1</v>
      </c>
      <c r="F29" s="42">
        <v>228</v>
      </c>
      <c r="G29" s="43">
        <f t="shared" si="0"/>
        <v>262.2</v>
      </c>
      <c r="H29" s="44">
        <f>SUM(G27:G29)</f>
        <v>757.8499999999999</v>
      </c>
      <c r="I29" s="44">
        <v>758</v>
      </c>
      <c r="J29" s="93">
        <f t="shared" si="1"/>
        <v>4.25531914893617</v>
      </c>
      <c r="K29" s="93">
        <f>SUM(J27:J29)</f>
        <v>12.76595744680851</v>
      </c>
      <c r="L29" s="45">
        <f>H29+K29-I29</f>
        <v>12.615957446808466</v>
      </c>
      <c r="M29" s="69">
        <f t="shared" si="2"/>
        <v>1</v>
      </c>
    </row>
    <row r="30" spans="1:13" ht="19.5">
      <c r="A30" s="31" t="s">
        <v>31</v>
      </c>
      <c r="B30" s="9" t="s">
        <v>18</v>
      </c>
      <c r="C30" s="9" t="s">
        <v>13</v>
      </c>
      <c r="D30" s="10">
        <v>1</v>
      </c>
      <c r="E30" s="90">
        <v>1</v>
      </c>
      <c r="F30" s="11">
        <v>186</v>
      </c>
      <c r="G30" s="12">
        <f t="shared" si="0"/>
        <v>213.89999999999998</v>
      </c>
      <c r="H30" s="32"/>
      <c r="I30" s="13"/>
      <c r="J30" s="14">
        <f t="shared" si="1"/>
        <v>4.25531914893617</v>
      </c>
      <c r="K30" s="14"/>
      <c r="L30" s="15"/>
      <c r="M30" s="69">
        <f t="shared" si="2"/>
        <v>1</v>
      </c>
    </row>
    <row r="31" spans="1:13" ht="19.5">
      <c r="A31" s="33" t="s">
        <v>31</v>
      </c>
      <c r="B31" s="34" t="s">
        <v>21</v>
      </c>
      <c r="C31" s="24" t="s">
        <v>13</v>
      </c>
      <c r="D31" s="25">
        <v>1</v>
      </c>
      <c r="E31" s="73">
        <v>1</v>
      </c>
      <c r="F31" s="26">
        <v>186</v>
      </c>
      <c r="G31" s="27">
        <f t="shared" si="0"/>
        <v>213.89999999999998</v>
      </c>
      <c r="H31" s="35"/>
      <c r="I31" s="28"/>
      <c r="J31" s="29">
        <f t="shared" si="1"/>
        <v>4.25531914893617</v>
      </c>
      <c r="K31" s="29"/>
      <c r="L31" s="30"/>
      <c r="M31" s="69">
        <f t="shared" si="2"/>
        <v>1</v>
      </c>
    </row>
    <row r="32" spans="1:13" ht="19.5">
      <c r="A32" s="23" t="s">
        <v>31</v>
      </c>
      <c r="B32" s="24" t="s">
        <v>12</v>
      </c>
      <c r="C32" s="24" t="s">
        <v>22</v>
      </c>
      <c r="D32" s="25">
        <v>1</v>
      </c>
      <c r="E32" s="73">
        <v>5</v>
      </c>
      <c r="F32" s="26">
        <v>735</v>
      </c>
      <c r="G32" s="27">
        <f t="shared" si="0"/>
        <v>845.2499999999999</v>
      </c>
      <c r="H32" s="28"/>
      <c r="I32" s="28"/>
      <c r="J32" s="29">
        <f t="shared" si="1"/>
        <v>21.27659574468085</v>
      </c>
      <c r="K32" s="29"/>
      <c r="L32" s="30"/>
      <c r="M32" s="69">
        <f t="shared" si="2"/>
        <v>5</v>
      </c>
    </row>
    <row r="33" spans="1:13" ht="19.5">
      <c r="A33" s="52" t="s">
        <v>31</v>
      </c>
      <c r="B33" s="24" t="s">
        <v>19</v>
      </c>
      <c r="C33" s="24" t="s">
        <v>13</v>
      </c>
      <c r="D33" s="25">
        <v>1</v>
      </c>
      <c r="E33" s="73">
        <v>1</v>
      </c>
      <c r="F33" s="26">
        <v>245</v>
      </c>
      <c r="G33" s="27">
        <f t="shared" si="0"/>
        <v>281.75</v>
      </c>
      <c r="H33" s="28"/>
      <c r="I33" s="28"/>
      <c r="J33" s="29">
        <f t="shared" si="1"/>
        <v>4.25531914893617</v>
      </c>
      <c r="K33" s="29"/>
      <c r="L33" s="30"/>
      <c r="M33" s="69">
        <f t="shared" si="2"/>
        <v>1</v>
      </c>
    </row>
    <row r="34" spans="1:13" ht="20.25" thickBot="1">
      <c r="A34" s="39" t="s">
        <v>31</v>
      </c>
      <c r="B34" s="40" t="s">
        <v>19</v>
      </c>
      <c r="C34" s="40" t="s">
        <v>22</v>
      </c>
      <c r="D34" s="41">
        <v>1</v>
      </c>
      <c r="E34" s="92">
        <v>5</v>
      </c>
      <c r="F34" s="42">
        <v>728</v>
      </c>
      <c r="G34" s="43">
        <f t="shared" si="0"/>
        <v>837.1999999999999</v>
      </c>
      <c r="H34" s="44">
        <f>SUM(G30:G34)</f>
        <v>2391.9999999999995</v>
      </c>
      <c r="I34" s="44">
        <v>2392</v>
      </c>
      <c r="J34" s="93">
        <f t="shared" si="1"/>
        <v>21.27659574468085</v>
      </c>
      <c r="K34" s="93">
        <f>SUM(J30:J34)</f>
        <v>55.31914893617021</v>
      </c>
      <c r="L34" s="45">
        <f>H34+K34-I34</f>
        <v>55.31914893616977</v>
      </c>
      <c r="M34" s="69">
        <f t="shared" si="2"/>
        <v>5</v>
      </c>
    </row>
    <row r="35" spans="1:13" ht="19.5">
      <c r="A35" s="38" t="s">
        <v>32</v>
      </c>
      <c r="B35" s="9" t="s">
        <v>12</v>
      </c>
      <c r="C35" s="9" t="s">
        <v>13</v>
      </c>
      <c r="D35" s="10">
        <v>1</v>
      </c>
      <c r="E35" s="90">
        <v>1</v>
      </c>
      <c r="F35" s="11">
        <v>228</v>
      </c>
      <c r="G35" s="12">
        <f t="shared" si="0"/>
        <v>262.2</v>
      </c>
      <c r="H35" s="13"/>
      <c r="I35" s="13"/>
      <c r="J35" s="14">
        <f t="shared" si="1"/>
        <v>4.25531914893617</v>
      </c>
      <c r="K35" s="14"/>
      <c r="L35" s="15"/>
      <c r="M35" s="69">
        <f t="shared" si="2"/>
        <v>1</v>
      </c>
    </row>
    <row r="36" spans="1:13" ht="20.25" thickBot="1">
      <c r="A36" s="39" t="s">
        <v>32</v>
      </c>
      <c r="B36" s="40" t="s">
        <v>19</v>
      </c>
      <c r="C36" s="40" t="s">
        <v>13</v>
      </c>
      <c r="D36" s="41">
        <v>1</v>
      </c>
      <c r="E36" s="92">
        <v>1</v>
      </c>
      <c r="F36" s="42">
        <v>245</v>
      </c>
      <c r="G36" s="43">
        <f t="shared" si="0"/>
        <v>281.75</v>
      </c>
      <c r="H36" s="44">
        <f>SUM(G35:G36)</f>
        <v>543.95</v>
      </c>
      <c r="I36" s="44">
        <v>544</v>
      </c>
      <c r="J36" s="93">
        <f t="shared" si="1"/>
        <v>4.25531914893617</v>
      </c>
      <c r="K36" s="93">
        <f>SUM(J35:J36)</f>
        <v>8.51063829787234</v>
      </c>
      <c r="L36" s="45">
        <f>H36+K36-I36</f>
        <v>8.460638297872379</v>
      </c>
      <c r="M36" s="69">
        <f t="shared" si="2"/>
        <v>1</v>
      </c>
    </row>
    <row r="37" spans="1:13" ht="19.5">
      <c r="A37" s="38" t="s">
        <v>33</v>
      </c>
      <c r="B37" s="9" t="s">
        <v>12</v>
      </c>
      <c r="C37" s="9" t="s">
        <v>13</v>
      </c>
      <c r="D37" s="10">
        <v>1</v>
      </c>
      <c r="E37" s="90">
        <v>1</v>
      </c>
      <c r="F37" s="11">
        <v>228</v>
      </c>
      <c r="G37" s="12">
        <f t="shared" si="0"/>
        <v>262.2</v>
      </c>
      <c r="H37" s="13"/>
      <c r="I37" s="13"/>
      <c r="J37" s="14">
        <f t="shared" si="1"/>
        <v>4.25531914893617</v>
      </c>
      <c r="K37" s="14"/>
      <c r="L37" s="15"/>
      <c r="M37" s="69">
        <f t="shared" si="2"/>
        <v>1</v>
      </c>
    </row>
    <row r="38" spans="1:13" ht="20.25" thickBot="1">
      <c r="A38" s="39" t="s">
        <v>33</v>
      </c>
      <c r="B38" s="40" t="s">
        <v>19</v>
      </c>
      <c r="C38" s="40" t="s">
        <v>13</v>
      </c>
      <c r="D38" s="41">
        <v>1</v>
      </c>
      <c r="E38" s="92">
        <v>1</v>
      </c>
      <c r="F38" s="42">
        <v>245</v>
      </c>
      <c r="G38" s="43">
        <f t="shared" si="0"/>
        <v>281.75</v>
      </c>
      <c r="H38" s="44">
        <f>SUM(G37:G38)</f>
        <v>543.95</v>
      </c>
      <c r="I38" s="44">
        <v>544</v>
      </c>
      <c r="J38" s="93">
        <f t="shared" si="1"/>
        <v>4.25531914893617</v>
      </c>
      <c r="K38" s="93">
        <f>SUM(J37:J38)</f>
        <v>8.51063829787234</v>
      </c>
      <c r="L38" s="104">
        <f>H38+K38-I38</f>
        <v>8.460638297872379</v>
      </c>
      <c r="M38" s="69">
        <f t="shared" si="2"/>
        <v>1</v>
      </c>
    </row>
    <row r="39" spans="1:13" ht="20.25" thickBot="1">
      <c r="A39" s="97" t="s">
        <v>34</v>
      </c>
      <c r="B39" s="46" t="s">
        <v>12</v>
      </c>
      <c r="C39" s="46" t="s">
        <v>13</v>
      </c>
      <c r="D39" s="47">
        <v>2</v>
      </c>
      <c r="E39" s="98">
        <v>1</v>
      </c>
      <c r="F39" s="48">
        <v>228</v>
      </c>
      <c r="G39" s="49">
        <f t="shared" si="0"/>
        <v>524.4</v>
      </c>
      <c r="H39" s="50">
        <v>524.4</v>
      </c>
      <c r="I39" s="50">
        <v>524</v>
      </c>
      <c r="J39" s="99">
        <f t="shared" si="1"/>
        <v>8.51063829787234</v>
      </c>
      <c r="K39" s="99">
        <f>SUM(J39)</f>
        <v>8.51063829787234</v>
      </c>
      <c r="L39" s="100">
        <f>H39+K39-I39</f>
        <v>8.91063829787231</v>
      </c>
      <c r="M39" s="69">
        <f t="shared" si="2"/>
        <v>2</v>
      </c>
    </row>
    <row r="40" spans="1:13" ht="19.5">
      <c r="A40" s="22" t="s">
        <v>35</v>
      </c>
      <c r="B40" s="9" t="s">
        <v>18</v>
      </c>
      <c r="C40" s="9" t="s">
        <v>13</v>
      </c>
      <c r="D40" s="10">
        <v>2</v>
      </c>
      <c r="E40" s="90">
        <v>1</v>
      </c>
      <c r="F40" s="11">
        <v>186</v>
      </c>
      <c r="G40" s="12">
        <f t="shared" si="0"/>
        <v>427.79999999999995</v>
      </c>
      <c r="H40" s="13"/>
      <c r="I40" s="13"/>
      <c r="J40" s="14">
        <f t="shared" si="1"/>
        <v>8.51063829787234</v>
      </c>
      <c r="K40" s="14"/>
      <c r="L40" s="15"/>
      <c r="M40" s="69">
        <f t="shared" si="2"/>
        <v>2</v>
      </c>
    </row>
    <row r="41" spans="1:13" ht="19.5">
      <c r="A41" s="52" t="s">
        <v>35</v>
      </c>
      <c r="B41" s="24" t="s">
        <v>19</v>
      </c>
      <c r="C41" s="24" t="s">
        <v>13</v>
      </c>
      <c r="D41" s="25">
        <v>1</v>
      </c>
      <c r="E41" s="73">
        <v>1</v>
      </c>
      <c r="F41" s="26">
        <v>245</v>
      </c>
      <c r="G41" s="27">
        <f t="shared" si="0"/>
        <v>281.75</v>
      </c>
      <c r="H41" s="28"/>
      <c r="I41" s="28"/>
      <c r="J41" s="29">
        <f t="shared" si="1"/>
        <v>4.25531914893617</v>
      </c>
      <c r="K41" s="29"/>
      <c r="L41" s="30"/>
      <c r="M41" s="69">
        <f t="shared" si="2"/>
        <v>1</v>
      </c>
    </row>
    <row r="42" spans="1:13" ht="20.25" thickBot="1">
      <c r="A42" s="105" t="s">
        <v>36</v>
      </c>
      <c r="B42" s="40" t="s">
        <v>12</v>
      </c>
      <c r="C42" s="40" t="s">
        <v>13</v>
      </c>
      <c r="D42" s="41">
        <v>2</v>
      </c>
      <c r="E42" s="92">
        <v>1</v>
      </c>
      <c r="F42" s="42">
        <v>228</v>
      </c>
      <c r="G42" s="43">
        <f t="shared" si="0"/>
        <v>524.4</v>
      </c>
      <c r="H42" s="44">
        <f>SUM(G40:G42)</f>
        <v>1233.9499999999998</v>
      </c>
      <c r="I42" s="44">
        <v>1234</v>
      </c>
      <c r="J42" s="93">
        <f t="shared" si="1"/>
        <v>8.51063829787234</v>
      </c>
      <c r="K42" s="93">
        <f>SUM(J40:J42)</f>
        <v>21.27659574468085</v>
      </c>
      <c r="L42" s="45">
        <f>H42+K42-I42</f>
        <v>21.226595744680708</v>
      </c>
      <c r="M42" s="69">
        <f t="shared" si="2"/>
        <v>2</v>
      </c>
    </row>
    <row r="43" spans="1:13" ht="19.5">
      <c r="A43" s="22" t="s">
        <v>37</v>
      </c>
      <c r="B43" s="9" t="s">
        <v>18</v>
      </c>
      <c r="C43" s="9" t="s">
        <v>13</v>
      </c>
      <c r="D43" s="10">
        <v>1</v>
      </c>
      <c r="E43" s="90">
        <v>1</v>
      </c>
      <c r="F43" s="11">
        <v>186</v>
      </c>
      <c r="G43" s="12">
        <f t="shared" si="0"/>
        <v>213.89999999999998</v>
      </c>
      <c r="H43" s="13"/>
      <c r="I43" s="13"/>
      <c r="J43" s="14">
        <f t="shared" si="1"/>
        <v>4.25531914893617</v>
      </c>
      <c r="K43" s="14"/>
      <c r="L43" s="15"/>
      <c r="M43" s="69">
        <f t="shared" si="2"/>
        <v>1</v>
      </c>
    </row>
    <row r="44" spans="1:13" ht="19.5">
      <c r="A44" s="23" t="s">
        <v>37</v>
      </c>
      <c r="B44" s="24" t="s">
        <v>12</v>
      </c>
      <c r="C44" s="24" t="s">
        <v>13</v>
      </c>
      <c r="D44" s="25">
        <v>1</v>
      </c>
      <c r="E44" s="73">
        <v>1</v>
      </c>
      <c r="F44" s="26">
        <v>228</v>
      </c>
      <c r="G44" s="27">
        <f t="shared" si="0"/>
        <v>262.2</v>
      </c>
      <c r="H44" s="28"/>
      <c r="I44" s="28"/>
      <c r="J44" s="29">
        <f t="shared" si="1"/>
        <v>4.25531914893617</v>
      </c>
      <c r="K44" s="29"/>
      <c r="L44" s="30"/>
      <c r="M44" s="69">
        <f t="shared" si="2"/>
        <v>1</v>
      </c>
    </row>
    <row r="45" spans="1:13" ht="20.25" thickBot="1">
      <c r="A45" s="39" t="s">
        <v>37</v>
      </c>
      <c r="B45" s="40" t="s">
        <v>19</v>
      </c>
      <c r="C45" s="40" t="s">
        <v>13</v>
      </c>
      <c r="D45" s="41">
        <v>2</v>
      </c>
      <c r="E45" s="92">
        <v>1</v>
      </c>
      <c r="F45" s="42">
        <v>245</v>
      </c>
      <c r="G45" s="43">
        <f t="shared" si="0"/>
        <v>563.5</v>
      </c>
      <c r="H45" s="44">
        <f>SUM(G43:G45)</f>
        <v>1039.6</v>
      </c>
      <c r="I45" s="44">
        <v>1040</v>
      </c>
      <c r="J45" s="93">
        <f t="shared" si="1"/>
        <v>8.51063829787234</v>
      </c>
      <c r="K45" s="93">
        <f>SUM(J43:J45)</f>
        <v>17.02127659574468</v>
      </c>
      <c r="L45" s="45">
        <f>H45+K45-I45</f>
        <v>16.621276595744575</v>
      </c>
      <c r="M45" s="69">
        <f t="shared" si="2"/>
        <v>2</v>
      </c>
    </row>
    <row r="46" spans="1:13" ht="19.5">
      <c r="A46" s="116" t="s">
        <v>38</v>
      </c>
      <c r="B46" s="9" t="s">
        <v>12</v>
      </c>
      <c r="C46" s="9" t="s">
        <v>22</v>
      </c>
      <c r="D46" s="10">
        <v>1</v>
      </c>
      <c r="E46" s="90">
        <v>5</v>
      </c>
      <c r="F46" s="11">
        <v>735</v>
      </c>
      <c r="G46" s="12">
        <f>SUM(D46*F46*1.1)</f>
        <v>808.5000000000001</v>
      </c>
      <c r="H46" s="13"/>
      <c r="I46" s="74"/>
      <c r="J46" s="14">
        <f t="shared" si="1"/>
        <v>21.27659574468085</v>
      </c>
      <c r="K46" s="61"/>
      <c r="L46" s="62"/>
      <c r="M46" s="69">
        <f t="shared" si="2"/>
        <v>5</v>
      </c>
    </row>
    <row r="47" spans="1:13" ht="21.75" thickBot="1">
      <c r="A47" s="39" t="s">
        <v>38</v>
      </c>
      <c r="B47" s="40" t="s">
        <v>19</v>
      </c>
      <c r="C47" s="40" t="s">
        <v>22</v>
      </c>
      <c r="D47" s="41">
        <v>1</v>
      </c>
      <c r="E47" s="92">
        <v>5</v>
      </c>
      <c r="F47" s="42">
        <v>728</v>
      </c>
      <c r="G47" s="43">
        <f aca="true" t="shared" si="3" ref="G47:G66">SUM(D47*F47*1.1)</f>
        <v>800.8000000000001</v>
      </c>
      <c r="H47" s="66">
        <f>SUM(G46:G47)</f>
        <v>1609.3000000000002</v>
      </c>
      <c r="I47" s="75">
        <v>1609</v>
      </c>
      <c r="J47" s="93">
        <f t="shared" si="1"/>
        <v>21.27659574468085</v>
      </c>
      <c r="K47" s="93">
        <f>SUM(J46:J47)</f>
        <v>42.5531914893617</v>
      </c>
      <c r="L47" s="45">
        <f>H47+K47-I47</f>
        <v>42.85319148936196</v>
      </c>
      <c r="M47" s="69">
        <f t="shared" si="2"/>
        <v>5</v>
      </c>
    </row>
    <row r="48" spans="1:13" ht="21.75" thickBot="1">
      <c r="A48" s="97" t="s">
        <v>39</v>
      </c>
      <c r="B48" s="46" t="s">
        <v>12</v>
      </c>
      <c r="C48" s="46" t="s">
        <v>22</v>
      </c>
      <c r="D48" s="47">
        <v>1</v>
      </c>
      <c r="E48" s="98">
        <v>5</v>
      </c>
      <c r="F48" s="48">
        <v>735</v>
      </c>
      <c r="G48" s="49">
        <f t="shared" si="3"/>
        <v>808.5000000000001</v>
      </c>
      <c r="H48" s="107">
        <v>808.5</v>
      </c>
      <c r="I48" s="108">
        <v>809</v>
      </c>
      <c r="J48" s="99">
        <f t="shared" si="1"/>
        <v>21.27659574468085</v>
      </c>
      <c r="K48" s="99">
        <f>SUM(J48)</f>
        <v>21.27659574468085</v>
      </c>
      <c r="L48" s="100">
        <f>H48+K48-I48</f>
        <v>20.77659574468089</v>
      </c>
      <c r="M48" s="69">
        <f t="shared" si="2"/>
        <v>5</v>
      </c>
    </row>
    <row r="49" spans="1:13" ht="21">
      <c r="A49" s="51" t="s">
        <v>40</v>
      </c>
      <c r="B49" s="9" t="s">
        <v>12</v>
      </c>
      <c r="C49" s="9" t="s">
        <v>22</v>
      </c>
      <c r="D49" s="10">
        <v>1</v>
      </c>
      <c r="E49" s="90">
        <v>5</v>
      </c>
      <c r="F49" s="11">
        <v>735</v>
      </c>
      <c r="G49" s="12">
        <f t="shared" si="3"/>
        <v>808.5000000000001</v>
      </c>
      <c r="H49" s="109"/>
      <c r="I49" s="74"/>
      <c r="J49" s="14">
        <f t="shared" si="1"/>
        <v>21.27659574468085</v>
      </c>
      <c r="K49" s="61"/>
      <c r="L49" s="62"/>
      <c r="M49" s="69">
        <f t="shared" si="2"/>
        <v>5</v>
      </c>
    </row>
    <row r="50" spans="1:13" ht="21.75" thickBot="1">
      <c r="A50" s="39" t="s">
        <v>40</v>
      </c>
      <c r="B50" s="40" t="s">
        <v>19</v>
      </c>
      <c r="C50" s="40" t="s">
        <v>22</v>
      </c>
      <c r="D50" s="41">
        <v>1</v>
      </c>
      <c r="E50" s="92">
        <v>5</v>
      </c>
      <c r="F50" s="42">
        <v>728</v>
      </c>
      <c r="G50" s="43">
        <f t="shared" si="3"/>
        <v>800.8000000000001</v>
      </c>
      <c r="H50" s="66">
        <f>SUM(G49:G50)</f>
        <v>1609.3000000000002</v>
      </c>
      <c r="I50" s="76">
        <v>1609</v>
      </c>
      <c r="J50" s="93">
        <f t="shared" si="1"/>
        <v>21.27659574468085</v>
      </c>
      <c r="K50" s="93">
        <f>SUM(J49:J50)</f>
        <v>42.5531914893617</v>
      </c>
      <c r="L50" s="45">
        <f>H50+K50-I50</f>
        <v>42.85319148936196</v>
      </c>
      <c r="M50" s="69">
        <f t="shared" si="2"/>
        <v>5</v>
      </c>
    </row>
    <row r="51" spans="1:13" ht="21">
      <c r="A51" s="51" t="s">
        <v>41</v>
      </c>
      <c r="B51" s="9" t="s">
        <v>18</v>
      </c>
      <c r="C51" s="9" t="s">
        <v>13</v>
      </c>
      <c r="D51" s="10">
        <v>1</v>
      </c>
      <c r="E51" s="90">
        <v>1</v>
      </c>
      <c r="F51" s="11">
        <v>186</v>
      </c>
      <c r="G51" s="12">
        <f t="shared" si="3"/>
        <v>204.60000000000002</v>
      </c>
      <c r="H51" s="109"/>
      <c r="I51" s="74"/>
      <c r="J51" s="14">
        <f t="shared" si="1"/>
        <v>4.25531914893617</v>
      </c>
      <c r="K51" s="61"/>
      <c r="L51" s="62"/>
      <c r="M51" s="69">
        <f t="shared" si="2"/>
        <v>1</v>
      </c>
    </row>
    <row r="52" spans="1:13" ht="21">
      <c r="A52" s="52" t="s">
        <v>41</v>
      </c>
      <c r="B52" s="24" t="s">
        <v>19</v>
      </c>
      <c r="C52" s="24" t="s">
        <v>13</v>
      </c>
      <c r="D52" s="25">
        <v>1</v>
      </c>
      <c r="E52" s="73">
        <v>1</v>
      </c>
      <c r="F52" s="26">
        <v>245</v>
      </c>
      <c r="G52" s="27">
        <f t="shared" si="3"/>
        <v>269.5</v>
      </c>
      <c r="H52" s="84"/>
      <c r="I52" s="77"/>
      <c r="J52" s="29">
        <f t="shared" si="1"/>
        <v>4.25531914893617</v>
      </c>
      <c r="K52" s="60"/>
      <c r="L52" s="63"/>
      <c r="M52" s="69">
        <f t="shared" si="2"/>
        <v>1</v>
      </c>
    </row>
    <row r="53" spans="1:13" ht="21.75" thickBot="1">
      <c r="A53" s="39" t="s">
        <v>41</v>
      </c>
      <c r="B53" s="40" t="s">
        <v>12</v>
      </c>
      <c r="C53" s="40" t="s">
        <v>13</v>
      </c>
      <c r="D53" s="41">
        <v>2</v>
      </c>
      <c r="E53" s="92">
        <v>1</v>
      </c>
      <c r="F53" s="42">
        <v>228</v>
      </c>
      <c r="G53" s="43">
        <f t="shared" si="3"/>
        <v>501.6</v>
      </c>
      <c r="H53" s="66">
        <f>SUM(G51:G53)</f>
        <v>975.7</v>
      </c>
      <c r="I53" s="76">
        <v>976</v>
      </c>
      <c r="J53" s="93">
        <f t="shared" si="1"/>
        <v>8.51063829787234</v>
      </c>
      <c r="K53" s="93">
        <f>SUM(J51:J53)</f>
        <v>17.02127659574468</v>
      </c>
      <c r="L53" s="45">
        <f>H53+K53-I53</f>
        <v>16.721276595744712</v>
      </c>
      <c r="M53" s="69">
        <f t="shared" si="2"/>
        <v>2</v>
      </c>
    </row>
    <row r="54" spans="1:13" ht="21">
      <c r="A54" s="116" t="s">
        <v>42</v>
      </c>
      <c r="B54" s="117" t="s">
        <v>19</v>
      </c>
      <c r="C54" s="117" t="s">
        <v>13</v>
      </c>
      <c r="D54" s="118">
        <v>1</v>
      </c>
      <c r="E54" s="119">
        <v>1</v>
      </c>
      <c r="F54" s="120">
        <v>245</v>
      </c>
      <c r="G54" s="121">
        <f t="shared" si="3"/>
        <v>269.5</v>
      </c>
      <c r="H54" s="122"/>
      <c r="I54" s="123"/>
      <c r="J54" s="124">
        <f t="shared" si="1"/>
        <v>4.25531914893617</v>
      </c>
      <c r="K54" s="125"/>
      <c r="L54" s="126"/>
      <c r="M54" s="69">
        <f t="shared" si="2"/>
        <v>1</v>
      </c>
    </row>
    <row r="55" spans="1:13" ht="21.75" thickBot="1">
      <c r="A55" s="138" t="s">
        <v>42</v>
      </c>
      <c r="B55" s="139" t="s">
        <v>12</v>
      </c>
      <c r="C55" s="139" t="s">
        <v>13</v>
      </c>
      <c r="D55" s="140">
        <v>1</v>
      </c>
      <c r="E55" s="141">
        <v>1</v>
      </c>
      <c r="F55" s="142">
        <v>228</v>
      </c>
      <c r="G55" s="143">
        <f t="shared" si="3"/>
        <v>250.8</v>
      </c>
      <c r="H55" s="144">
        <f>SUM(G54:G55)</f>
        <v>520.3</v>
      </c>
      <c r="I55" s="145">
        <v>520</v>
      </c>
      <c r="J55" s="146">
        <f t="shared" si="1"/>
        <v>4.25531914893617</v>
      </c>
      <c r="K55" s="146">
        <f>SUM(J54:J55)</f>
        <v>8.51063829787234</v>
      </c>
      <c r="L55" s="147">
        <f>H55+K55-I55</f>
        <v>8.810638297872288</v>
      </c>
      <c r="M55" s="69">
        <f t="shared" si="2"/>
        <v>1</v>
      </c>
    </row>
    <row r="56" spans="1:13" ht="21">
      <c r="A56" s="51" t="s">
        <v>43</v>
      </c>
      <c r="B56" s="9" t="s">
        <v>18</v>
      </c>
      <c r="C56" s="9" t="s">
        <v>13</v>
      </c>
      <c r="D56" s="10">
        <v>1</v>
      </c>
      <c r="E56" s="90">
        <v>1</v>
      </c>
      <c r="F56" s="11">
        <v>186</v>
      </c>
      <c r="G56" s="12">
        <f t="shared" si="3"/>
        <v>204.60000000000002</v>
      </c>
      <c r="H56" s="109"/>
      <c r="I56" s="74"/>
      <c r="J56" s="14">
        <f t="shared" si="1"/>
        <v>4.25531914893617</v>
      </c>
      <c r="K56" s="61"/>
      <c r="L56" s="62"/>
      <c r="M56" s="69">
        <f t="shared" si="2"/>
        <v>1</v>
      </c>
    </row>
    <row r="57" spans="1:13" ht="21">
      <c r="A57" s="52" t="s">
        <v>43</v>
      </c>
      <c r="B57" s="24" t="s">
        <v>12</v>
      </c>
      <c r="C57" s="24" t="s">
        <v>22</v>
      </c>
      <c r="D57" s="25">
        <v>2</v>
      </c>
      <c r="E57" s="73">
        <v>5</v>
      </c>
      <c r="F57" s="26">
        <v>735</v>
      </c>
      <c r="G57" s="27">
        <f t="shared" si="3"/>
        <v>1617.0000000000002</v>
      </c>
      <c r="H57" s="84"/>
      <c r="I57" s="77"/>
      <c r="J57" s="29">
        <f t="shared" si="1"/>
        <v>42.5531914893617</v>
      </c>
      <c r="K57" s="60"/>
      <c r="L57" s="63"/>
      <c r="M57" s="69">
        <f t="shared" si="2"/>
        <v>10</v>
      </c>
    </row>
    <row r="58" spans="1:13" ht="21.75" thickBot="1">
      <c r="A58" s="39" t="s">
        <v>43</v>
      </c>
      <c r="B58" s="40" t="s">
        <v>19</v>
      </c>
      <c r="C58" s="40" t="s">
        <v>22</v>
      </c>
      <c r="D58" s="41">
        <v>1</v>
      </c>
      <c r="E58" s="92">
        <v>5</v>
      </c>
      <c r="F58" s="42">
        <v>728</v>
      </c>
      <c r="G58" s="43">
        <f t="shared" si="3"/>
        <v>800.8000000000001</v>
      </c>
      <c r="H58" s="66">
        <f>SUM(G56:G58)</f>
        <v>2622.4000000000005</v>
      </c>
      <c r="I58" s="76">
        <v>2622</v>
      </c>
      <c r="J58" s="93">
        <f t="shared" si="1"/>
        <v>21.27659574468085</v>
      </c>
      <c r="K58" s="93">
        <f>SUM(J56:J58)</f>
        <v>68.08510638297872</v>
      </c>
      <c r="L58" s="45">
        <f>H58+K58-I58</f>
        <v>68.48510638297921</v>
      </c>
      <c r="M58" s="69">
        <f t="shared" si="2"/>
        <v>5</v>
      </c>
    </row>
    <row r="59" spans="1:13" ht="21">
      <c r="A59" s="51" t="s">
        <v>44</v>
      </c>
      <c r="B59" s="9" t="s">
        <v>12</v>
      </c>
      <c r="C59" s="9" t="s">
        <v>22</v>
      </c>
      <c r="D59" s="10">
        <v>1</v>
      </c>
      <c r="E59" s="90">
        <v>5</v>
      </c>
      <c r="F59" s="11">
        <v>735</v>
      </c>
      <c r="G59" s="12">
        <f t="shared" si="3"/>
        <v>808.5000000000001</v>
      </c>
      <c r="H59" s="109"/>
      <c r="I59" s="74"/>
      <c r="J59" s="14">
        <f t="shared" si="1"/>
        <v>21.27659574468085</v>
      </c>
      <c r="K59" s="61"/>
      <c r="L59" s="62"/>
      <c r="M59" s="69">
        <f t="shared" si="2"/>
        <v>5</v>
      </c>
    </row>
    <row r="60" spans="1:13" ht="21.75" thickBot="1">
      <c r="A60" s="39" t="s">
        <v>44</v>
      </c>
      <c r="B60" s="40" t="s">
        <v>19</v>
      </c>
      <c r="C60" s="40" t="s">
        <v>22</v>
      </c>
      <c r="D60" s="41">
        <v>1</v>
      </c>
      <c r="E60" s="92">
        <v>5</v>
      </c>
      <c r="F60" s="42">
        <v>728</v>
      </c>
      <c r="G60" s="43">
        <f t="shared" si="3"/>
        <v>800.8000000000001</v>
      </c>
      <c r="H60" s="66">
        <f>SUM(G59:G60)</f>
        <v>1609.3000000000002</v>
      </c>
      <c r="I60" s="67">
        <v>1609</v>
      </c>
      <c r="J60" s="93">
        <f t="shared" si="1"/>
        <v>21.27659574468085</v>
      </c>
      <c r="K60" s="93">
        <f>SUM(J59:J60)</f>
        <v>42.5531914893617</v>
      </c>
      <c r="L60" s="45">
        <f>H60+K60-I60</f>
        <v>42.85319148936196</v>
      </c>
      <c r="M60" s="69">
        <f t="shared" si="2"/>
        <v>5</v>
      </c>
    </row>
    <row r="61" spans="1:13" ht="21">
      <c r="A61" s="51" t="s">
        <v>45</v>
      </c>
      <c r="B61" s="9" t="s">
        <v>19</v>
      </c>
      <c r="C61" s="9" t="s">
        <v>13</v>
      </c>
      <c r="D61" s="10">
        <v>1</v>
      </c>
      <c r="E61" s="90">
        <v>1</v>
      </c>
      <c r="F61" s="11">
        <v>245</v>
      </c>
      <c r="G61" s="12">
        <f t="shared" si="3"/>
        <v>269.5</v>
      </c>
      <c r="H61" s="109"/>
      <c r="I61" s="65"/>
      <c r="J61" s="14">
        <f t="shared" si="1"/>
        <v>4.25531914893617</v>
      </c>
      <c r="K61" s="61"/>
      <c r="L61" s="62"/>
      <c r="M61" s="69">
        <f t="shared" si="2"/>
        <v>1</v>
      </c>
    </row>
    <row r="62" spans="1:13" ht="21.75" thickBot="1">
      <c r="A62" s="39" t="s">
        <v>45</v>
      </c>
      <c r="B62" s="40" t="s">
        <v>12</v>
      </c>
      <c r="C62" s="40" t="s">
        <v>13</v>
      </c>
      <c r="D62" s="41">
        <v>1</v>
      </c>
      <c r="E62" s="92">
        <v>1</v>
      </c>
      <c r="F62" s="42">
        <v>228</v>
      </c>
      <c r="G62" s="43">
        <f t="shared" si="3"/>
        <v>250.8</v>
      </c>
      <c r="H62" s="66">
        <f>SUM(G61:G62)</f>
        <v>520.3</v>
      </c>
      <c r="I62" s="67">
        <v>520</v>
      </c>
      <c r="J62" s="93">
        <f t="shared" si="1"/>
        <v>4.25531914893617</v>
      </c>
      <c r="K62" s="93">
        <f>SUM(J61:J62)</f>
        <v>8.51063829787234</v>
      </c>
      <c r="L62" s="45">
        <f>H62+K62-I62</f>
        <v>8.810638297872288</v>
      </c>
      <c r="M62" s="69">
        <f t="shared" si="2"/>
        <v>1</v>
      </c>
    </row>
    <row r="63" spans="1:13" ht="21">
      <c r="A63" s="116" t="s">
        <v>46</v>
      </c>
      <c r="B63" s="117" t="s">
        <v>12</v>
      </c>
      <c r="C63" s="117" t="s">
        <v>13</v>
      </c>
      <c r="D63" s="118">
        <v>1</v>
      </c>
      <c r="E63" s="119">
        <v>1</v>
      </c>
      <c r="F63" s="120">
        <v>228</v>
      </c>
      <c r="G63" s="121">
        <f t="shared" si="3"/>
        <v>250.8</v>
      </c>
      <c r="H63" s="122"/>
      <c r="I63" s="123"/>
      <c r="J63" s="124">
        <f t="shared" si="1"/>
        <v>4.25531914893617</v>
      </c>
      <c r="K63" s="125"/>
      <c r="L63" s="126"/>
      <c r="M63" s="69">
        <f t="shared" si="2"/>
        <v>1</v>
      </c>
    </row>
    <row r="64" spans="1:13" ht="21">
      <c r="A64" s="127" t="s">
        <v>46</v>
      </c>
      <c r="B64" s="128" t="s">
        <v>12</v>
      </c>
      <c r="C64" s="128" t="s">
        <v>22</v>
      </c>
      <c r="D64" s="129">
        <v>1</v>
      </c>
      <c r="E64" s="130">
        <v>5</v>
      </c>
      <c r="F64" s="131">
        <v>735</v>
      </c>
      <c r="G64" s="132">
        <f t="shared" si="3"/>
        <v>808.5000000000001</v>
      </c>
      <c r="H64" s="133"/>
      <c r="I64" s="134"/>
      <c r="J64" s="135">
        <f t="shared" si="1"/>
        <v>21.27659574468085</v>
      </c>
      <c r="K64" s="136"/>
      <c r="L64" s="137"/>
      <c r="M64" s="69">
        <f t="shared" si="2"/>
        <v>5</v>
      </c>
    </row>
    <row r="65" spans="1:13" ht="21.75" thickBot="1">
      <c r="A65" s="138" t="s">
        <v>46</v>
      </c>
      <c r="B65" s="139" t="s">
        <v>19</v>
      </c>
      <c r="C65" s="139" t="s">
        <v>13</v>
      </c>
      <c r="D65" s="140">
        <v>1</v>
      </c>
      <c r="E65" s="141">
        <v>1</v>
      </c>
      <c r="F65" s="142">
        <v>245</v>
      </c>
      <c r="G65" s="143">
        <f t="shared" si="3"/>
        <v>269.5</v>
      </c>
      <c r="H65" s="144">
        <f>SUM(G63:G65)</f>
        <v>1328.8000000000002</v>
      </c>
      <c r="I65" s="145">
        <v>1329</v>
      </c>
      <c r="J65" s="146">
        <f t="shared" si="1"/>
        <v>4.25531914893617</v>
      </c>
      <c r="K65" s="146">
        <f>SUM(J63:J65)</f>
        <v>29.78723404255319</v>
      </c>
      <c r="L65" s="147">
        <f>H65+K65-I65</f>
        <v>29.58723404255329</v>
      </c>
      <c r="M65" s="69">
        <f t="shared" si="2"/>
        <v>1</v>
      </c>
    </row>
    <row r="66" spans="1:13" ht="21">
      <c r="A66" s="96" t="s">
        <v>47</v>
      </c>
      <c r="B66" s="53" t="s">
        <v>19</v>
      </c>
      <c r="C66" s="53" t="s">
        <v>13</v>
      </c>
      <c r="D66" s="54">
        <v>1</v>
      </c>
      <c r="E66" s="88">
        <v>1</v>
      </c>
      <c r="F66" s="55">
        <v>245</v>
      </c>
      <c r="G66" s="56">
        <f t="shared" si="3"/>
        <v>269.5</v>
      </c>
      <c r="H66" s="106">
        <v>269.5</v>
      </c>
      <c r="I66" s="110">
        <v>270</v>
      </c>
      <c r="J66" s="57">
        <f t="shared" si="1"/>
        <v>4.25531914893617</v>
      </c>
      <c r="K66" s="57">
        <f>SUM(J66)</f>
        <v>4.25531914893617</v>
      </c>
      <c r="L66" s="89">
        <f>H66+K66-I66</f>
        <v>3.7553191489361666</v>
      </c>
      <c r="M66" s="69">
        <f t="shared" si="2"/>
        <v>1</v>
      </c>
    </row>
    <row r="67" spans="1:13" ht="21">
      <c r="A67" s="60"/>
      <c r="B67" s="60"/>
      <c r="C67" s="60"/>
      <c r="D67" s="60"/>
      <c r="E67" s="85"/>
      <c r="F67" s="60"/>
      <c r="G67" s="27">
        <f>SUM(D67*F67*1.15)</f>
        <v>0</v>
      </c>
      <c r="H67" s="84"/>
      <c r="I67" s="68"/>
      <c r="J67" s="29">
        <f>D67*O68</f>
        <v>0</v>
      </c>
      <c r="K67" s="60"/>
      <c r="L67" s="60"/>
      <c r="M67" s="69">
        <f>E67*D67</f>
        <v>0</v>
      </c>
    </row>
    <row r="68" spans="7:12" ht="15.75">
      <c r="G68" s="64">
        <f aca="true" t="shared" si="4" ref="G68:L68">SUM(G2:G67)</f>
        <v>27887.14999999999</v>
      </c>
      <c r="H68" s="64">
        <f t="shared" si="4"/>
        <v>27887.2</v>
      </c>
      <c r="I68" s="64">
        <f t="shared" si="4"/>
        <v>27886</v>
      </c>
      <c r="J68" s="72">
        <f t="shared" si="4"/>
        <v>600.0000000000002</v>
      </c>
      <c r="K68" s="72">
        <f t="shared" si="4"/>
        <v>599.9999999999999</v>
      </c>
      <c r="L68" s="72">
        <f t="shared" si="4"/>
        <v>599.4223404255324</v>
      </c>
    </row>
  </sheetData>
  <sheetProtection/>
  <autoFilter ref="A1:L68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56">
      <selection activeCell="C64" sqref="C64"/>
    </sheetView>
  </sheetViews>
  <sheetFormatPr defaultColWidth="9.140625" defaultRowHeight="15"/>
  <sheetData>
    <row r="1" ht="19.5" thickBot="1">
      <c r="A1" s="1"/>
    </row>
    <row r="2" ht="19.5" thickBot="1">
      <c r="A2" s="2"/>
    </row>
    <row r="3" ht="18.75">
      <c r="A3" s="9"/>
    </row>
    <row r="4" ht="19.5" thickBot="1">
      <c r="A4" s="16"/>
    </row>
    <row r="5" ht="18.75">
      <c r="A5" s="9"/>
    </row>
    <row r="6" ht="18.75">
      <c r="A6" s="24"/>
    </row>
    <row r="7" ht="19.5" thickBot="1">
      <c r="A7" s="16"/>
    </row>
    <row r="8" ht="18.75">
      <c r="A8" s="9"/>
    </row>
    <row r="9" ht="18.75">
      <c r="A9" s="24"/>
    </row>
    <row r="10" ht="18.75">
      <c r="A10" s="24"/>
    </row>
    <row r="11" ht="18.75">
      <c r="A11" s="24"/>
    </row>
    <row r="12" ht="19.5" thickBot="1">
      <c r="A12" s="16"/>
    </row>
    <row r="13" ht="18.75">
      <c r="A13" s="9"/>
    </row>
    <row r="14" ht="19.5" thickBot="1">
      <c r="A14" s="16"/>
    </row>
    <row r="15" ht="18.75">
      <c r="A15" s="9"/>
    </row>
    <row r="16" ht="19.5" thickBot="1">
      <c r="A16" s="16"/>
    </row>
    <row r="17" ht="18.75">
      <c r="A17" s="9"/>
    </row>
    <row r="18" ht="19.5" thickBot="1">
      <c r="A18" s="40"/>
    </row>
    <row r="19" ht="19.5" thickBot="1">
      <c r="A19" s="46"/>
    </row>
    <row r="20" ht="18.75">
      <c r="A20" s="9"/>
    </row>
    <row r="21" ht="18.75">
      <c r="A21" s="24"/>
    </row>
    <row r="22" ht="19.5" thickBot="1">
      <c r="A22" s="16"/>
    </row>
    <row r="23" ht="19.5" thickBot="1">
      <c r="A23" s="1"/>
    </row>
    <row r="24" ht="18.75">
      <c r="A24" s="53"/>
    </row>
    <row r="25" ht="19.5" thickBot="1">
      <c r="A25" s="16"/>
    </row>
    <row r="26" ht="18.75">
      <c r="A26" s="9"/>
    </row>
    <row r="27" ht="18.75">
      <c r="A27" s="24"/>
    </row>
    <row r="28" ht="19.5" thickBot="1">
      <c r="A28" s="16"/>
    </row>
    <row r="29" ht="18.75">
      <c r="A29" s="9"/>
    </row>
    <row r="30" ht="18.75">
      <c r="A30" s="24"/>
    </row>
    <row r="31" ht="18.75">
      <c r="A31" s="24"/>
    </row>
    <row r="32" ht="18.75">
      <c r="A32" s="24"/>
    </row>
    <row r="33" ht="19.5" thickBot="1">
      <c r="A33" s="16"/>
    </row>
    <row r="34" ht="18.75">
      <c r="A34" s="9"/>
    </row>
    <row r="35" ht="19.5" thickBot="1">
      <c r="A35" s="16"/>
    </row>
    <row r="36" ht="18.75">
      <c r="A36" s="9"/>
    </row>
    <row r="37" ht="19.5" thickBot="1">
      <c r="A37" s="40"/>
    </row>
    <row r="38" ht="19.5" thickBot="1">
      <c r="A38" s="46"/>
    </row>
    <row r="39" ht="18.75">
      <c r="A39" s="9"/>
    </row>
    <row r="40" ht="18.75">
      <c r="A40" s="24"/>
    </row>
    <row r="41" ht="19.5" thickBot="1">
      <c r="A41" s="16"/>
    </row>
    <row r="42" ht="18.75">
      <c r="A42" s="9"/>
    </row>
    <row r="43" ht="18.75">
      <c r="A43" s="24"/>
    </row>
    <row r="44" ht="19.5" thickBot="1">
      <c r="A44" s="16"/>
    </row>
    <row r="45" ht="18.75">
      <c r="A45" s="9"/>
    </row>
    <row r="46" ht="19.5" thickBot="1">
      <c r="A46" s="40"/>
    </row>
    <row r="47" ht="19.5" thickBot="1">
      <c r="A47" s="1"/>
    </row>
    <row r="48" ht="18.75">
      <c r="A48" s="9"/>
    </row>
    <row r="49" ht="19.5" thickBot="1">
      <c r="A49" s="40"/>
    </row>
    <row r="50" ht="18.75">
      <c r="A50" s="9"/>
    </row>
    <row r="51" ht="18.75">
      <c r="A51" s="24"/>
    </row>
    <row r="52" ht="19.5" thickBot="1">
      <c r="A52" s="40"/>
    </row>
    <row r="53" ht="18.75">
      <c r="A53" s="9"/>
    </row>
    <row r="54" ht="19.5" thickBot="1">
      <c r="A54" s="40"/>
    </row>
    <row r="55" ht="18.75">
      <c r="A55" s="9"/>
    </row>
    <row r="56" ht="18.75">
      <c r="A56" s="24"/>
    </row>
    <row r="57" ht="19.5" thickBot="1">
      <c r="A57" s="40"/>
    </row>
    <row r="58" ht="18.75">
      <c r="A58" s="9"/>
    </row>
    <row r="59" ht="19.5" thickBot="1">
      <c r="A59" s="40"/>
    </row>
    <row r="60" ht="18.75">
      <c r="A60" s="9"/>
    </row>
    <row r="61" ht="19.5" thickBot="1">
      <c r="A61" s="40"/>
    </row>
    <row r="62" ht="18.75">
      <c r="A62" s="9"/>
    </row>
    <row r="63" ht="18.75">
      <c r="A63" s="24"/>
    </row>
    <row r="64" ht="19.5" thickBot="1">
      <c r="A64" s="40"/>
    </row>
    <row r="65" ht="18.75">
      <c r="A6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2014-12-07T09:00:00Z</dcterms:created>
  <dcterms:modified xsi:type="dcterms:W3CDTF">2014-12-15T17:32:59Z</dcterms:modified>
  <cp:category/>
  <cp:version/>
  <cp:contentType/>
  <cp:contentStatus/>
</cp:coreProperties>
</file>