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<sst xmlns="http://schemas.openxmlformats.org/spreadsheetml/2006/main" count="41" uniqueCount="41">
  <si>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</si>
  <si>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</si>
  <si>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</si>
  <si>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</si>
  <si>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</si>
  <si>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</si>
  <si>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</si>
  <si>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</si>
  <si>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48;50</t>
  </si>
  <si>
    <t>Katenysh0110</t>
  </si>
  <si>
    <t>ig_bag</t>
  </si>
  <si>
    <t>Света_Ф</t>
  </si>
  <si>
    <t>кларас</t>
  </si>
  <si>
    <t>кудлатик</t>
  </si>
  <si>
    <t>inna-mariy</t>
  </si>
  <si>
    <t>Версаль</t>
  </si>
  <si>
    <t>LenchikN</t>
  </si>
  <si>
    <t>Walentina84</t>
  </si>
  <si>
    <t>Арт 1*2*0*0*2</t>
  </si>
  <si>
    <t>Арт 1*2*9*9*0*L</t>
  </si>
  <si>
    <t>Арт 1*2*5*7*4</t>
  </si>
  <si>
    <t>Nataliti</t>
  </si>
  <si>
    <t>jufa</t>
  </si>
  <si>
    <t>AngelMik1206</t>
  </si>
  <si>
    <t xml:space="preserve"> жук</t>
  </si>
  <si>
    <t>Ольча</t>
  </si>
  <si>
    <t xml:space="preserve">NatalliD </t>
  </si>
  <si>
    <t>Арт 1*2*6*0*9 серый</t>
  </si>
  <si>
    <t>Евгеш@</t>
  </si>
  <si>
    <t>ВсеНиките</t>
  </si>
  <si>
    <t>Арт 1*2*6*0*9 темно-синий</t>
  </si>
  <si>
    <t>Elena_DiK</t>
  </si>
  <si>
    <t>50;56</t>
  </si>
  <si>
    <t>Арт 1*2*9*7*1</t>
  </si>
  <si>
    <t>natikamila</t>
  </si>
  <si>
    <t xml:space="preserve">АНИРАМ 12.12 </t>
  </si>
  <si>
    <t>Ворожея</t>
  </si>
  <si>
    <t>Арт 1*2*9*3*9*А</t>
  </si>
  <si>
    <t>Stasy46</t>
  </si>
  <si>
    <t>Nastik</t>
  </si>
  <si>
    <t>Елена Майзингер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</si>
</sst>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u val="single"/>
      <sz val="11"/>
      <color indexed="10"/>
      <name val="Arial Cyr"/>
      <family val="2"/>
    </font>
    <font>
      <b/>
      <sz val="9"/>
      <color indexed="10"/>
      <name val="Arial Cyr"/>
      <family val="0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  <font>
      <u val="single"/>
      <sz val="11"/>
      <color rgb="FFFF0000"/>
      <name val="Arial Cyr"/>
      <family val="2"/>
    </font>
    <font>
      <b/>
      <sz val="9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164" fontId="34" fillId="0" borderId="15" xfId="0" applyNumberFormat="1" applyFont="1" applyFill="1" applyBorder="1" applyAlignment="1">
      <alignment/>
    </xf>
    <xf numFmtId="0" fontId="34" fillId="0" borderId="16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/>
    </xf>
    <xf numFmtId="0" fontId="34" fillId="0" borderId="13" xfId="0" applyFont="1" applyFill="1" applyBorder="1" applyAlignment="1">
      <alignment wrapText="1"/>
    </xf>
    <xf numFmtId="0" fontId="35" fillId="0" borderId="13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4" fillId="0" borderId="12" xfId="0" applyFont="1" applyFill="1" applyBorder="1" applyAlignment="1">
      <alignment/>
    </xf>
    <xf numFmtId="49" fontId="36" fillId="0" borderId="12" xfId="42" applyNumberFormat="1" applyFont="1" applyFill="1" applyBorder="1" applyAlignment="1" applyProtection="1">
      <alignment/>
      <protection/>
    </xf>
    <xf numFmtId="0" fontId="36" fillId="0" borderId="12" xfId="42" applyNumberFormat="1" applyFont="1" applyFill="1" applyBorder="1" applyAlignment="1" applyProtection="1">
      <alignment/>
      <protection/>
    </xf>
    <xf numFmtId="0" fontId="34" fillId="0" borderId="12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34" fillId="0" borderId="18" xfId="0" applyFont="1" applyFill="1" applyBorder="1" applyAlignment="1">
      <alignment/>
    </xf>
    <xf numFmtId="164" fontId="34" fillId="0" borderId="19" xfId="0" applyNumberFormat="1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6" fillId="0" borderId="12" xfId="42" applyFont="1" applyFill="1" applyBorder="1" applyAlignment="1">
      <alignment/>
    </xf>
    <xf numFmtId="0" fontId="22" fillId="24" borderId="21" xfId="0" applyFont="1" applyFill="1" applyBorder="1" applyAlignment="1">
      <alignment horizontal="left"/>
    </xf>
    <xf numFmtId="49" fontId="38" fillId="0" borderId="12" xfId="0" applyNumberFormat="1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64" fontId="38" fillId="0" borderId="15" xfId="0" applyNumberFormat="1" applyFont="1" applyFill="1" applyBorder="1" applyAlignment="1">
      <alignment/>
    </xf>
    <xf numFmtId="0" fontId="38" fillId="0" borderId="16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12" xfId="0" applyFont="1" applyFill="1" applyBorder="1" applyAlignment="1">
      <alignment/>
    </xf>
    <xf numFmtId="0" fontId="40" fillId="0" borderId="12" xfId="42" applyFont="1" applyFill="1" applyBorder="1" applyAlignment="1">
      <alignment/>
    </xf>
    <xf numFmtId="0" fontId="41" fillId="0" borderId="12" xfId="42" applyFont="1" applyFill="1" applyBorder="1" applyAlignment="1">
      <alignment/>
    </xf>
    <xf numFmtId="164" fontId="38" fillId="0" borderId="22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27" sqref="A27:IV27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4"/>
      <c r="B1" s="84"/>
      <c r="C1" s="84"/>
      <c r="D1" s="84"/>
      <c r="E1" s="84"/>
      <c r="F1" s="84"/>
      <c r="G1" s="84"/>
      <c r="H1" s="84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18</v>
      </c>
      <c r="J2" s="13" t="s">
        <v>19</v>
      </c>
      <c r="K2" s="13" t="s">
        <v>20</v>
      </c>
      <c r="L2" s="13" t="s">
        <v>27</v>
      </c>
      <c r="M2" s="13" t="s">
        <v>30</v>
      </c>
      <c r="N2" s="13" t="s">
        <v>33</v>
      </c>
      <c r="O2" s="13" t="s">
        <v>37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3900</v>
      </c>
      <c r="J3" s="27">
        <v>3700</v>
      </c>
      <c r="K3" s="28">
        <v>4100</v>
      </c>
      <c r="L3" s="28">
        <v>4100</v>
      </c>
      <c r="M3" s="28">
        <v>4100</v>
      </c>
      <c r="N3" s="28">
        <v>3600</v>
      </c>
      <c r="O3" s="28">
        <v>3650</v>
      </c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9" customFormat="1" ht="12">
      <c r="A4" s="57" t="s">
        <v>10</v>
      </c>
      <c r="B4" s="58">
        <f aca="true" t="shared" si="0" ref="B4:B30">SUMIF($I4:$BO4,"&lt;&gt;",$I$3:$BO$3)</f>
        <v>3900</v>
      </c>
      <c r="C4" s="58">
        <f>B4*1.14</f>
        <v>4446</v>
      </c>
      <c r="D4" s="59"/>
      <c r="E4" s="59">
        <f>C4+D4</f>
        <v>4446</v>
      </c>
      <c r="F4" s="60">
        <v>4446</v>
      </c>
      <c r="G4" s="59">
        <f>SUMIF($I4:$CR4,"&lt;&gt;",$I$1:$CS$1)</f>
        <v>0</v>
      </c>
      <c r="H4" s="61">
        <f aca="true" t="shared" si="1" ref="H4:H30">E4-F4+G4</f>
        <v>0</v>
      </c>
      <c r="I4" s="62">
        <v>42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5"/>
      <c r="Y4" s="64"/>
      <c r="Z4" s="64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6"/>
      <c r="AN4" s="66"/>
      <c r="AO4" s="66"/>
      <c r="AP4" s="66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95" customFormat="1" ht="12">
      <c r="A5" s="85" t="s">
        <v>11</v>
      </c>
      <c r="B5" s="86">
        <f t="shared" si="0"/>
        <v>3900</v>
      </c>
      <c r="C5" s="86">
        <f aca="true" t="shared" si="2" ref="C5:C30">B5*1.15</f>
        <v>4485</v>
      </c>
      <c r="D5" s="87"/>
      <c r="E5" s="87">
        <f aca="true" t="shared" si="3" ref="E5:E30">C5+D5</f>
        <v>4485</v>
      </c>
      <c r="F5" s="88"/>
      <c r="G5" s="87">
        <f>SUMIF($I5:$CR5,"&lt;&gt;",$I$1:$CS$1)</f>
        <v>0</v>
      </c>
      <c r="H5" s="89">
        <f>E5-F5+G5</f>
        <v>4485</v>
      </c>
      <c r="I5" s="90">
        <v>44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2"/>
      <c r="AN5" s="92"/>
      <c r="AO5" s="92"/>
      <c r="AP5" s="92"/>
      <c r="AQ5" s="92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</row>
    <row r="6" spans="1:110" s="69" customFormat="1" ht="12">
      <c r="A6" s="70" t="s">
        <v>12</v>
      </c>
      <c r="B6" s="58">
        <f t="shared" si="0"/>
        <v>3900</v>
      </c>
      <c r="C6" s="58">
        <f t="shared" si="2"/>
        <v>4485</v>
      </c>
      <c r="D6" s="59"/>
      <c r="E6" s="59">
        <f t="shared" si="3"/>
        <v>4485</v>
      </c>
      <c r="F6" s="60">
        <v>4485</v>
      </c>
      <c r="G6" s="59">
        <f>SUMIF($I6:$CR6,"&lt;&gt;",$I$1:$CS$1)</f>
        <v>0</v>
      </c>
      <c r="H6" s="61">
        <f t="shared" si="1"/>
        <v>0</v>
      </c>
      <c r="I6" s="62">
        <v>46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6"/>
      <c r="AN6" s="66"/>
      <c r="AO6" s="66"/>
      <c r="AP6" s="66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69" customFormat="1" ht="12">
      <c r="A7" s="70" t="s">
        <v>13</v>
      </c>
      <c r="B7" s="58">
        <f>I3*2</f>
        <v>7800</v>
      </c>
      <c r="C7" s="58">
        <f t="shared" si="2"/>
        <v>8970</v>
      </c>
      <c r="D7" s="59"/>
      <c r="E7" s="59">
        <f t="shared" si="3"/>
        <v>8970</v>
      </c>
      <c r="F7" s="60">
        <v>8970</v>
      </c>
      <c r="G7" s="59">
        <f>SUMIF($I7:$CR7,"&lt;&gt;",$I$1:$CS$1)</f>
        <v>0</v>
      </c>
      <c r="H7" s="61">
        <f t="shared" si="1"/>
        <v>0</v>
      </c>
      <c r="I7" s="62" t="s">
        <v>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66"/>
      <c r="AO7" s="66"/>
      <c r="AP7" s="66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69" customFormat="1" ht="12">
      <c r="A8" s="70" t="s">
        <v>14</v>
      </c>
      <c r="B8" s="58">
        <f t="shared" si="0"/>
        <v>3700</v>
      </c>
      <c r="C8" s="58">
        <f>B8*1.14</f>
        <v>4218</v>
      </c>
      <c r="D8" s="59"/>
      <c r="E8" s="59">
        <f t="shared" si="3"/>
        <v>4218</v>
      </c>
      <c r="F8" s="60">
        <v>4270</v>
      </c>
      <c r="G8" s="59">
        <f>SUMIF($I8:$CR8,"&lt;&gt;",$I$1:$CS$1)</f>
        <v>0</v>
      </c>
      <c r="H8" s="61">
        <f t="shared" si="1"/>
        <v>-52</v>
      </c>
      <c r="I8" s="62"/>
      <c r="J8" s="63">
        <v>34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6"/>
      <c r="AN8" s="66"/>
      <c r="AO8" s="66"/>
      <c r="AP8" s="66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1" s="69" customFormat="1" ht="12">
      <c r="A9" s="71" t="s">
        <v>15</v>
      </c>
      <c r="B9" s="58">
        <f t="shared" si="0"/>
        <v>3700</v>
      </c>
      <c r="C9" s="58">
        <f t="shared" si="2"/>
        <v>4255</v>
      </c>
      <c r="D9" s="59"/>
      <c r="E9" s="59">
        <f t="shared" si="3"/>
        <v>4255</v>
      </c>
      <c r="F9" s="60">
        <v>4300</v>
      </c>
      <c r="G9" s="59">
        <f aca="true" t="shared" si="4" ref="G9:G28">SUMIF($I9:$CS9,"&lt;&gt;",$I$1:$CS$1)</f>
        <v>0</v>
      </c>
      <c r="H9" s="61">
        <f t="shared" si="1"/>
        <v>-45</v>
      </c>
      <c r="I9" s="62"/>
      <c r="J9" s="63">
        <v>36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6"/>
      <c r="AO9" s="66"/>
      <c r="AP9" s="66"/>
      <c r="AQ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</row>
    <row r="10" spans="1:111" s="69" customFormat="1" ht="12">
      <c r="A10" s="72" t="s">
        <v>16</v>
      </c>
      <c r="B10" s="58">
        <f t="shared" si="0"/>
        <v>3700</v>
      </c>
      <c r="C10" s="58">
        <f t="shared" si="2"/>
        <v>4255</v>
      </c>
      <c r="D10" s="59"/>
      <c r="E10" s="59">
        <f t="shared" si="3"/>
        <v>4255</v>
      </c>
      <c r="F10" s="60">
        <v>4255</v>
      </c>
      <c r="G10" s="59">
        <f t="shared" si="4"/>
        <v>0</v>
      </c>
      <c r="H10" s="61">
        <f t="shared" si="1"/>
        <v>0</v>
      </c>
      <c r="I10" s="62"/>
      <c r="J10" s="63">
        <v>38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6"/>
      <c r="AO10" s="66"/>
      <c r="AP10" s="66"/>
      <c r="AQ10" s="66"/>
      <c r="AR10" s="66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</row>
    <row r="11" spans="1:111" s="69" customFormat="1" ht="12">
      <c r="A11" s="70" t="s">
        <v>17</v>
      </c>
      <c r="B11" s="58">
        <f t="shared" si="0"/>
        <v>3700</v>
      </c>
      <c r="C11" s="58">
        <f t="shared" si="2"/>
        <v>4255</v>
      </c>
      <c r="D11" s="59"/>
      <c r="E11" s="59">
        <f t="shared" si="3"/>
        <v>4255</v>
      </c>
      <c r="F11" s="60">
        <v>4255</v>
      </c>
      <c r="G11" s="59">
        <f t="shared" si="4"/>
        <v>0</v>
      </c>
      <c r="H11" s="61">
        <f t="shared" si="1"/>
        <v>0</v>
      </c>
      <c r="I11" s="62"/>
      <c r="J11" s="63">
        <v>40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6"/>
      <c r="AO11" s="66"/>
      <c r="AP11" s="66"/>
      <c r="AQ11" s="66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s="95" customFormat="1" ht="12">
      <c r="A12" s="96" t="s">
        <v>21</v>
      </c>
      <c r="B12" s="86">
        <f t="shared" si="0"/>
        <v>4100</v>
      </c>
      <c r="C12" s="86">
        <f t="shared" si="2"/>
        <v>4715</v>
      </c>
      <c r="D12" s="87"/>
      <c r="E12" s="87">
        <f t="shared" si="3"/>
        <v>4715</v>
      </c>
      <c r="F12" s="88"/>
      <c r="G12" s="87">
        <f t="shared" si="4"/>
        <v>0</v>
      </c>
      <c r="H12" s="89">
        <f t="shared" si="1"/>
        <v>4715</v>
      </c>
      <c r="I12" s="90"/>
      <c r="J12" s="91"/>
      <c r="K12" s="91">
        <v>46</v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  <c r="AO12" s="92"/>
      <c r="AP12" s="92"/>
      <c r="AQ12" s="92"/>
      <c r="AR12" s="92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</row>
    <row r="13" spans="1:111" s="69" customFormat="1" ht="15" customHeight="1">
      <c r="A13" s="71" t="s">
        <v>22</v>
      </c>
      <c r="B13" s="58">
        <f t="shared" si="0"/>
        <v>4100</v>
      </c>
      <c r="C13" s="58">
        <f t="shared" si="2"/>
        <v>4715</v>
      </c>
      <c r="D13" s="59"/>
      <c r="E13" s="59">
        <f t="shared" si="3"/>
        <v>4715</v>
      </c>
      <c r="F13" s="60">
        <v>4715</v>
      </c>
      <c r="G13" s="59">
        <f t="shared" si="4"/>
        <v>0</v>
      </c>
      <c r="H13" s="61">
        <f t="shared" si="1"/>
        <v>0</v>
      </c>
      <c r="I13" s="62"/>
      <c r="J13" s="63"/>
      <c r="K13" s="63">
        <v>48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6"/>
      <c r="AO13" s="66"/>
      <c r="AP13" s="66"/>
      <c r="AQ13" s="66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</row>
    <row r="14" spans="1:111" s="69" customFormat="1" ht="15.75" customHeight="1">
      <c r="A14" s="70" t="s">
        <v>23</v>
      </c>
      <c r="B14" s="58">
        <f t="shared" si="0"/>
        <v>4100</v>
      </c>
      <c r="C14" s="58">
        <f t="shared" si="2"/>
        <v>4715</v>
      </c>
      <c r="D14" s="59"/>
      <c r="E14" s="59">
        <f t="shared" si="3"/>
        <v>4715</v>
      </c>
      <c r="F14" s="60">
        <v>4715</v>
      </c>
      <c r="G14" s="59">
        <f t="shared" si="4"/>
        <v>0</v>
      </c>
      <c r="H14" s="61">
        <f t="shared" si="1"/>
        <v>0</v>
      </c>
      <c r="I14" s="62"/>
      <c r="J14" s="63"/>
      <c r="K14" s="63">
        <v>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6"/>
      <c r="AO14" s="66"/>
      <c r="AP14" s="66"/>
      <c r="AQ14" s="66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</row>
    <row r="15" spans="1:111" s="69" customFormat="1" ht="12">
      <c r="A15" s="70" t="s">
        <v>24</v>
      </c>
      <c r="B15" s="58">
        <f t="shared" si="0"/>
        <v>8200</v>
      </c>
      <c r="C15" s="58">
        <f t="shared" si="2"/>
        <v>9430</v>
      </c>
      <c r="D15" s="59">
        <v>1025</v>
      </c>
      <c r="E15" s="59">
        <f>C15+D15</f>
        <v>10455</v>
      </c>
      <c r="F15" s="60">
        <v>10455</v>
      </c>
      <c r="G15" s="59">
        <f t="shared" si="4"/>
        <v>0</v>
      </c>
      <c r="H15" s="61">
        <f>E15-F15+G15</f>
        <v>0</v>
      </c>
      <c r="I15" s="62"/>
      <c r="J15" s="63"/>
      <c r="K15" s="63">
        <v>52</v>
      </c>
      <c r="L15" s="63">
        <v>50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</row>
    <row r="16" spans="1:111" s="95" customFormat="1" ht="12">
      <c r="A16" s="96" t="s">
        <v>25</v>
      </c>
      <c r="B16" s="86">
        <f t="shared" si="0"/>
        <v>8200</v>
      </c>
      <c r="C16" s="86">
        <f t="shared" si="2"/>
        <v>9430</v>
      </c>
      <c r="D16" s="87">
        <v>1025</v>
      </c>
      <c r="E16" s="87">
        <f>C16+D16</f>
        <v>10455</v>
      </c>
      <c r="F16" s="88"/>
      <c r="G16" s="87">
        <f t="shared" si="4"/>
        <v>0</v>
      </c>
      <c r="H16" s="89">
        <f>E16-F16+G16</f>
        <v>10455</v>
      </c>
      <c r="I16" s="90"/>
      <c r="J16" s="91"/>
      <c r="K16" s="91">
        <v>54</v>
      </c>
      <c r="L16" s="91"/>
      <c r="M16" s="91">
        <v>52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  <c r="AO16" s="92"/>
      <c r="AP16" s="92"/>
      <c r="AQ16" s="92"/>
      <c r="AR16" s="92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</row>
    <row r="17" spans="1:111" s="95" customFormat="1" ht="12">
      <c r="A17" s="96" t="s">
        <v>26</v>
      </c>
      <c r="B17" s="86">
        <f t="shared" si="0"/>
        <v>4100</v>
      </c>
      <c r="C17" s="86">
        <f t="shared" si="2"/>
        <v>4715</v>
      </c>
      <c r="D17" s="87">
        <v>1025</v>
      </c>
      <c r="E17" s="87">
        <f>C17+D17</f>
        <v>5740</v>
      </c>
      <c r="F17" s="88"/>
      <c r="G17" s="87">
        <f t="shared" si="4"/>
        <v>0</v>
      </c>
      <c r="H17" s="89">
        <f>E17-F17+G17</f>
        <v>5740</v>
      </c>
      <c r="I17" s="90"/>
      <c r="J17" s="91"/>
      <c r="K17" s="91"/>
      <c r="L17" s="91">
        <v>48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/>
      <c r="AO17" s="92"/>
      <c r="AP17" s="92"/>
      <c r="AQ17" s="92"/>
      <c r="AR17" s="92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</row>
    <row r="18" spans="1:111" s="95" customFormat="1" ht="14.25">
      <c r="A18" s="97" t="s">
        <v>28</v>
      </c>
      <c r="B18" s="86">
        <f t="shared" si="0"/>
        <v>4100</v>
      </c>
      <c r="C18" s="86">
        <f t="shared" si="2"/>
        <v>4715</v>
      </c>
      <c r="D18" s="87">
        <v>1025</v>
      </c>
      <c r="E18" s="87">
        <f>C18+D18</f>
        <v>5740</v>
      </c>
      <c r="F18" s="88"/>
      <c r="G18" s="87">
        <f t="shared" si="4"/>
        <v>0</v>
      </c>
      <c r="H18" s="89">
        <f>E18-F18+G18</f>
        <v>5740</v>
      </c>
      <c r="I18" s="90"/>
      <c r="J18" s="91"/>
      <c r="K18" s="91"/>
      <c r="L18" s="91">
        <v>52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  <c r="AO18" s="92"/>
      <c r="AP18" s="92"/>
      <c r="AQ18" s="92"/>
      <c r="AR18" s="92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</row>
    <row r="19" spans="1:111" s="69" customFormat="1" ht="12">
      <c r="A19" s="70" t="s">
        <v>29</v>
      </c>
      <c r="B19" s="58">
        <f t="shared" si="0"/>
        <v>4100</v>
      </c>
      <c r="C19" s="58">
        <f t="shared" si="2"/>
        <v>4715</v>
      </c>
      <c r="D19" s="59">
        <v>1025</v>
      </c>
      <c r="E19" s="59">
        <f>C19+D19</f>
        <v>5740</v>
      </c>
      <c r="F19" s="60">
        <v>5740</v>
      </c>
      <c r="G19" s="59">
        <f t="shared" si="4"/>
        <v>0</v>
      </c>
      <c r="H19" s="61">
        <f>E19-F19+G19</f>
        <v>0</v>
      </c>
      <c r="I19" s="62"/>
      <c r="J19" s="63"/>
      <c r="K19" s="63"/>
      <c r="L19" s="63">
        <v>54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6"/>
      <c r="AO19" s="66"/>
      <c r="AP19" s="66"/>
      <c r="AQ19" s="66"/>
      <c r="AR19" s="66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</row>
    <row r="20" spans="1:111" s="69" customFormat="1" ht="12">
      <c r="A20" s="70" t="s">
        <v>31</v>
      </c>
      <c r="B20" s="58">
        <f>M3*2</f>
        <v>8200</v>
      </c>
      <c r="C20" s="58">
        <f t="shared" si="2"/>
        <v>9430</v>
      </c>
      <c r="D20" s="59">
        <v>2050</v>
      </c>
      <c r="E20" s="59">
        <f t="shared" si="3"/>
        <v>11480</v>
      </c>
      <c r="F20" s="60">
        <v>11800</v>
      </c>
      <c r="G20" s="59">
        <f t="shared" si="4"/>
        <v>0</v>
      </c>
      <c r="H20" s="61">
        <f t="shared" si="1"/>
        <v>-320</v>
      </c>
      <c r="I20" s="62"/>
      <c r="J20" s="63"/>
      <c r="K20" s="63"/>
      <c r="L20" s="63"/>
      <c r="M20" s="63" t="s">
        <v>32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6"/>
      <c r="AP20" s="66"/>
      <c r="AQ20" s="66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s="69" customFormat="1" ht="12">
      <c r="A21" s="70" t="s">
        <v>9</v>
      </c>
      <c r="B21" s="58">
        <f>M3</f>
        <v>4100</v>
      </c>
      <c r="C21" s="58">
        <f t="shared" si="2"/>
        <v>4715</v>
      </c>
      <c r="D21" s="59">
        <v>1025</v>
      </c>
      <c r="E21" s="59">
        <f t="shared" si="3"/>
        <v>5740</v>
      </c>
      <c r="F21" s="60">
        <v>5740</v>
      </c>
      <c r="G21" s="59">
        <f t="shared" si="4"/>
        <v>0</v>
      </c>
      <c r="H21" s="61">
        <f t="shared" si="1"/>
        <v>0</v>
      </c>
      <c r="I21" s="62"/>
      <c r="J21" s="63"/>
      <c r="K21" s="63"/>
      <c r="L21" s="63"/>
      <c r="M21" s="63">
        <v>54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6"/>
      <c r="AO21" s="66"/>
      <c r="AP21" s="66"/>
      <c r="AQ21" s="66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</row>
    <row r="22" spans="1:111" s="95" customFormat="1" ht="12">
      <c r="A22" s="98" t="s">
        <v>34</v>
      </c>
      <c r="B22" s="86">
        <f t="shared" si="0"/>
        <v>3600</v>
      </c>
      <c r="C22" s="86">
        <f>B22*1.14</f>
        <v>4104</v>
      </c>
      <c r="D22" s="87"/>
      <c r="E22" s="87">
        <f t="shared" si="3"/>
        <v>4104</v>
      </c>
      <c r="F22" s="88"/>
      <c r="G22" s="87">
        <f t="shared" si="4"/>
        <v>0</v>
      </c>
      <c r="H22" s="89">
        <f t="shared" si="1"/>
        <v>4104</v>
      </c>
      <c r="I22" s="99"/>
      <c r="J22" s="91"/>
      <c r="K22" s="91"/>
      <c r="L22" s="91"/>
      <c r="M22" s="91"/>
      <c r="N22" s="91">
        <v>36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  <c r="AO22" s="92"/>
      <c r="AP22" s="92"/>
      <c r="AQ22" s="92"/>
      <c r="AR22" s="92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</row>
    <row r="23" spans="1:111" s="76" customFormat="1" ht="12">
      <c r="A23" s="73" t="s">
        <v>35</v>
      </c>
      <c r="B23" s="58">
        <f t="shared" si="0"/>
        <v>3600</v>
      </c>
      <c r="C23" s="58">
        <f t="shared" si="2"/>
        <v>4140</v>
      </c>
      <c r="D23" s="74"/>
      <c r="E23" s="59">
        <f t="shared" si="3"/>
        <v>4140</v>
      </c>
      <c r="F23" s="74">
        <v>4140</v>
      </c>
      <c r="G23" s="59">
        <f t="shared" si="4"/>
        <v>0</v>
      </c>
      <c r="H23" s="61">
        <f t="shared" si="1"/>
        <v>0</v>
      </c>
      <c r="I23" s="62"/>
      <c r="J23" s="63"/>
      <c r="K23" s="63"/>
      <c r="L23" s="63"/>
      <c r="M23" s="63"/>
      <c r="N23" s="63">
        <v>38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6"/>
      <c r="AO23" s="66"/>
      <c r="AP23" s="66"/>
      <c r="AQ23" s="66"/>
      <c r="AR23" s="66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</row>
    <row r="24" spans="1:111" s="69" customFormat="1" ht="12">
      <c r="A24" s="70" t="s">
        <v>36</v>
      </c>
      <c r="B24" s="58">
        <f t="shared" si="0"/>
        <v>3600</v>
      </c>
      <c r="C24" s="58">
        <f>B24*1.14</f>
        <v>4104</v>
      </c>
      <c r="D24" s="59"/>
      <c r="E24" s="59">
        <f t="shared" si="3"/>
        <v>4104</v>
      </c>
      <c r="F24" s="60">
        <v>4104</v>
      </c>
      <c r="G24" s="59">
        <f t="shared" si="4"/>
        <v>0</v>
      </c>
      <c r="H24" s="61">
        <f t="shared" si="1"/>
        <v>0</v>
      </c>
      <c r="I24" s="62"/>
      <c r="J24" s="63"/>
      <c r="K24" s="63"/>
      <c r="L24" s="63"/>
      <c r="M24" s="63"/>
      <c r="N24" s="63">
        <v>40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6"/>
      <c r="AO24" s="66"/>
      <c r="AP24" s="66"/>
      <c r="AQ24" s="66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</row>
    <row r="25" spans="1:111" s="69" customFormat="1" ht="12">
      <c r="A25" s="83" t="s">
        <v>38</v>
      </c>
      <c r="B25" s="58">
        <f t="shared" si="0"/>
        <v>3650</v>
      </c>
      <c r="C25" s="58">
        <f t="shared" si="2"/>
        <v>4197.5</v>
      </c>
      <c r="D25" s="59">
        <v>912</v>
      </c>
      <c r="E25" s="59">
        <f t="shared" si="3"/>
        <v>5109.5</v>
      </c>
      <c r="F25" s="60">
        <v>5150</v>
      </c>
      <c r="G25" s="59">
        <f t="shared" si="4"/>
        <v>0</v>
      </c>
      <c r="H25" s="61">
        <f t="shared" si="1"/>
        <v>-40.5</v>
      </c>
      <c r="I25" s="62"/>
      <c r="J25" s="63"/>
      <c r="K25" s="63"/>
      <c r="L25" s="63"/>
      <c r="M25" s="63"/>
      <c r="N25" s="63"/>
      <c r="O25" s="63">
        <v>36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6"/>
      <c r="AO25" s="66"/>
      <c r="AP25" s="66"/>
      <c r="AQ25" s="66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</row>
    <row r="26" spans="1:111" s="69" customFormat="1" ht="12">
      <c r="A26" s="70" t="s">
        <v>39</v>
      </c>
      <c r="B26" s="58">
        <f t="shared" si="0"/>
        <v>3650</v>
      </c>
      <c r="C26" s="58">
        <f t="shared" si="2"/>
        <v>4197.5</v>
      </c>
      <c r="D26" s="59">
        <v>912</v>
      </c>
      <c r="E26" s="59">
        <f t="shared" si="3"/>
        <v>5109.5</v>
      </c>
      <c r="F26" s="60">
        <v>5109.5</v>
      </c>
      <c r="G26" s="59">
        <f t="shared" si="4"/>
        <v>0</v>
      </c>
      <c r="H26" s="61">
        <f t="shared" si="1"/>
        <v>0</v>
      </c>
      <c r="I26" s="62"/>
      <c r="J26" s="63"/>
      <c r="K26" s="63"/>
      <c r="L26" s="63"/>
      <c r="M26" s="63"/>
      <c r="N26" s="63"/>
      <c r="O26" s="63">
        <v>38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6"/>
      <c r="AO26" s="66"/>
      <c r="AP26" s="66"/>
      <c r="AQ26" s="66"/>
      <c r="AR26" s="66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</row>
    <row r="27" spans="1:111" s="95" customFormat="1" ht="12">
      <c r="A27" s="96" t="s">
        <v>40</v>
      </c>
      <c r="B27" s="86">
        <f t="shared" si="0"/>
        <v>3650</v>
      </c>
      <c r="C27" s="86">
        <f>B27*1.14</f>
        <v>4161</v>
      </c>
      <c r="D27" s="87">
        <v>912</v>
      </c>
      <c r="E27" s="87">
        <f t="shared" si="3"/>
        <v>5073</v>
      </c>
      <c r="F27" s="88"/>
      <c r="G27" s="87">
        <f t="shared" si="4"/>
        <v>0</v>
      </c>
      <c r="H27" s="89">
        <f t="shared" si="1"/>
        <v>5073</v>
      </c>
      <c r="I27" s="90"/>
      <c r="J27" s="91"/>
      <c r="K27" s="91"/>
      <c r="L27" s="91"/>
      <c r="M27" s="91"/>
      <c r="N27" s="91"/>
      <c r="O27" s="91">
        <v>40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2"/>
      <c r="AO27" s="92"/>
      <c r="AP27" s="92"/>
      <c r="AQ27" s="92"/>
      <c r="AR27" s="92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</row>
    <row r="28" spans="1:111" s="69" customFormat="1" ht="12">
      <c r="A28" s="70"/>
      <c r="B28" s="58">
        <f t="shared" si="0"/>
        <v>0</v>
      </c>
      <c r="C28" s="58">
        <f t="shared" si="2"/>
        <v>0</v>
      </c>
      <c r="D28" s="59"/>
      <c r="E28" s="59">
        <f t="shared" si="3"/>
        <v>0</v>
      </c>
      <c r="F28" s="60"/>
      <c r="G28" s="59">
        <f t="shared" si="4"/>
        <v>0</v>
      </c>
      <c r="H28" s="61">
        <f t="shared" si="1"/>
        <v>0</v>
      </c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6"/>
      <c r="AO28" s="66"/>
      <c r="AP28" s="66"/>
      <c r="AQ28" s="66"/>
      <c r="AR28" s="6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</row>
    <row r="29" spans="1:79" s="82" customFormat="1" ht="12">
      <c r="A29" s="70"/>
      <c r="B29" s="58">
        <f t="shared" si="0"/>
        <v>0</v>
      </c>
      <c r="C29" s="58">
        <f t="shared" si="2"/>
        <v>0</v>
      </c>
      <c r="D29" s="58"/>
      <c r="E29" s="59">
        <f t="shared" si="3"/>
        <v>0</v>
      </c>
      <c r="F29" s="66"/>
      <c r="G29" s="77">
        <f aca="true" t="shared" si="5" ref="G29:G37">SUMIF($I29:$CS29,"&lt;&gt;",$I$1:$CS$1)</f>
        <v>0</v>
      </c>
      <c r="H29" s="78">
        <f t="shared" si="1"/>
        <v>0</v>
      </c>
      <c r="I29" s="79"/>
      <c r="J29" s="80"/>
      <c r="K29" s="80"/>
      <c r="L29" s="80"/>
      <c r="M29" s="80"/>
      <c r="N29" s="80"/>
      <c r="O29" s="80"/>
      <c r="P29" s="80"/>
      <c r="Q29" s="80"/>
      <c r="R29" s="58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6"/>
      <c r="AO29" s="66"/>
      <c r="AP29" s="66"/>
      <c r="AQ29" s="66"/>
      <c r="AR29" s="66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</row>
    <row r="30" spans="1:79" s="82" customFormat="1" ht="12">
      <c r="A30" s="70"/>
      <c r="B30" s="58">
        <f t="shared" si="0"/>
        <v>0</v>
      </c>
      <c r="C30" s="58">
        <f t="shared" si="2"/>
        <v>0</v>
      </c>
      <c r="D30" s="58"/>
      <c r="E30" s="59">
        <f t="shared" si="3"/>
        <v>0</v>
      </c>
      <c r="F30" s="66"/>
      <c r="G30" s="77">
        <f t="shared" si="5"/>
        <v>0</v>
      </c>
      <c r="H30" s="78">
        <f t="shared" si="1"/>
        <v>0</v>
      </c>
      <c r="I30" s="79"/>
      <c r="J30" s="80"/>
      <c r="K30" s="80"/>
      <c r="L30" s="80"/>
      <c r="M30" s="80"/>
      <c r="N30" s="80"/>
      <c r="O30" s="80"/>
      <c r="P30" s="80"/>
      <c r="Q30" s="80"/>
      <c r="R30" s="58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6"/>
      <c r="AO30" s="66"/>
      <c r="AP30" s="66"/>
      <c r="AQ30" s="66"/>
      <c r="AR30" s="66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</row>
    <row r="31" spans="1:79" s="46" customFormat="1" ht="12">
      <c r="A31" s="39"/>
      <c r="B31" s="58">
        <f aca="true" t="shared" si="6" ref="B31:B37">SUMIF($I31:$BO31,"&lt;&gt;",$I$3:$BO$3)</f>
        <v>0</v>
      </c>
      <c r="C31" s="36">
        <f aca="true" t="shared" si="7" ref="C31:C37">B31*1.15</f>
        <v>0</v>
      </c>
      <c r="D31" s="40"/>
      <c r="E31" s="35">
        <f aca="true" t="shared" si="8" ref="E31:E37">C31+D31</f>
        <v>0</v>
      </c>
      <c r="F31" s="41"/>
      <c r="G31" s="37">
        <f t="shared" si="5"/>
        <v>0</v>
      </c>
      <c r="H31" s="38">
        <f aca="true" t="shared" si="9" ref="H31:H37">E31-F31+G31</f>
        <v>0</v>
      </c>
      <c r="I31" s="42"/>
      <c r="J31" s="43"/>
      <c r="K31" s="43"/>
      <c r="L31" s="43"/>
      <c r="M31" s="43"/>
      <c r="N31" s="43"/>
      <c r="O31" s="43"/>
      <c r="P31" s="43"/>
      <c r="Q31" s="43"/>
      <c r="R31" s="4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41"/>
      <c r="AP31" s="41"/>
      <c r="AQ31" s="41"/>
      <c r="AR31" s="41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</row>
    <row r="32" spans="1:79" s="46" customFormat="1" ht="12">
      <c r="A32" s="39"/>
      <c r="B32" s="58">
        <f t="shared" si="6"/>
        <v>0</v>
      </c>
      <c r="C32" s="36">
        <f t="shared" si="7"/>
        <v>0</v>
      </c>
      <c r="D32" s="40"/>
      <c r="E32" s="35">
        <f t="shared" si="8"/>
        <v>0</v>
      </c>
      <c r="F32" s="41"/>
      <c r="G32" s="37">
        <f t="shared" si="5"/>
        <v>0</v>
      </c>
      <c r="H32" s="38">
        <f t="shared" si="9"/>
        <v>0</v>
      </c>
      <c r="I32" s="42"/>
      <c r="J32" s="43"/>
      <c r="K32" s="43"/>
      <c r="L32" s="43"/>
      <c r="M32" s="43"/>
      <c r="N32" s="43"/>
      <c r="O32" s="43"/>
      <c r="P32" s="43"/>
      <c r="Q32" s="43"/>
      <c r="R32" s="4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1"/>
      <c r="AP32" s="41"/>
      <c r="AQ32" s="41"/>
      <c r="AR32" s="41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</row>
    <row r="33" spans="1:79" s="46" customFormat="1" ht="12">
      <c r="A33" s="39"/>
      <c r="B33" s="36">
        <f t="shared" si="6"/>
        <v>0</v>
      </c>
      <c r="C33" s="36">
        <f t="shared" si="7"/>
        <v>0</v>
      </c>
      <c r="D33" s="40"/>
      <c r="E33" s="35">
        <f t="shared" si="8"/>
        <v>0</v>
      </c>
      <c r="F33" s="41"/>
      <c r="G33" s="37">
        <f t="shared" si="5"/>
        <v>0</v>
      </c>
      <c r="H33" s="38">
        <f t="shared" si="9"/>
        <v>0</v>
      </c>
      <c r="I33" s="42"/>
      <c r="J33" s="43"/>
      <c r="K33" s="43"/>
      <c r="L33" s="43"/>
      <c r="M33" s="43"/>
      <c r="N33" s="43"/>
      <c r="O33" s="43"/>
      <c r="P33" s="43"/>
      <c r="Q33" s="43"/>
      <c r="R33" s="40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1"/>
      <c r="AR33" s="41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</row>
    <row r="34" spans="1:79" s="46" customFormat="1" ht="12">
      <c r="A34" s="39"/>
      <c r="B34" s="36">
        <f t="shared" si="6"/>
        <v>0</v>
      </c>
      <c r="C34" s="36">
        <f t="shared" si="7"/>
        <v>0</v>
      </c>
      <c r="D34" s="40"/>
      <c r="E34" s="35">
        <f t="shared" si="8"/>
        <v>0</v>
      </c>
      <c r="F34" s="41"/>
      <c r="G34" s="37">
        <f t="shared" si="5"/>
        <v>0</v>
      </c>
      <c r="H34" s="38">
        <f t="shared" si="9"/>
        <v>0</v>
      </c>
      <c r="I34" s="42"/>
      <c r="J34" s="43"/>
      <c r="K34" s="43"/>
      <c r="L34" s="43"/>
      <c r="M34" s="43"/>
      <c r="N34" s="43"/>
      <c r="O34" s="43"/>
      <c r="P34" s="43"/>
      <c r="Q34" s="43"/>
      <c r="R34" s="40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1"/>
      <c r="AO34" s="41"/>
      <c r="AP34" s="41"/>
      <c r="AQ34" s="41"/>
      <c r="AR34" s="41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</row>
    <row r="35" spans="1:79" s="46" customFormat="1" ht="12">
      <c r="A35" s="39"/>
      <c r="B35" s="36">
        <f t="shared" si="6"/>
        <v>0</v>
      </c>
      <c r="C35" s="36">
        <f t="shared" si="7"/>
        <v>0</v>
      </c>
      <c r="D35" s="40"/>
      <c r="E35" s="35">
        <f t="shared" si="8"/>
        <v>0</v>
      </c>
      <c r="F35" s="41"/>
      <c r="G35" s="37">
        <f t="shared" si="5"/>
        <v>0</v>
      </c>
      <c r="H35" s="38">
        <f t="shared" si="9"/>
        <v>0</v>
      </c>
      <c r="I35" s="42"/>
      <c r="J35" s="43"/>
      <c r="K35" s="43"/>
      <c r="L35" s="43"/>
      <c r="M35" s="43"/>
      <c r="N35" s="43"/>
      <c r="O35" s="43"/>
      <c r="P35" s="43"/>
      <c r="Q35" s="43"/>
      <c r="R35" s="40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1"/>
      <c r="AP35" s="41"/>
      <c r="AQ35" s="41"/>
      <c r="AR35" s="41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</row>
    <row r="36" spans="1:79" s="46" customFormat="1" ht="12">
      <c r="A36" s="39"/>
      <c r="B36" s="36">
        <f t="shared" si="6"/>
        <v>0</v>
      </c>
      <c r="C36" s="36">
        <f t="shared" si="7"/>
        <v>0</v>
      </c>
      <c r="D36" s="40"/>
      <c r="E36" s="35">
        <f t="shared" si="8"/>
        <v>0</v>
      </c>
      <c r="F36" s="41"/>
      <c r="G36" s="37">
        <f t="shared" si="5"/>
        <v>0</v>
      </c>
      <c r="H36" s="38">
        <f t="shared" si="9"/>
        <v>0</v>
      </c>
      <c r="I36" s="42"/>
      <c r="J36" s="43"/>
      <c r="K36" s="43"/>
      <c r="L36" s="43"/>
      <c r="M36" s="43"/>
      <c r="N36" s="43"/>
      <c r="O36" s="43"/>
      <c r="P36" s="43"/>
      <c r="Q36" s="43"/>
      <c r="R36" s="40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 s="41"/>
      <c r="AP36" s="41"/>
      <c r="AQ36" s="41"/>
      <c r="AR36" s="41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</row>
    <row r="37" spans="1:79" s="46" customFormat="1" ht="12">
      <c r="A37" s="40"/>
      <c r="B37" s="34">
        <f t="shared" si="6"/>
        <v>0</v>
      </c>
      <c r="C37" s="34">
        <f t="shared" si="7"/>
        <v>0</v>
      </c>
      <c r="D37" s="40"/>
      <c r="E37" s="35">
        <f t="shared" si="8"/>
        <v>0</v>
      </c>
      <c r="F37" s="41"/>
      <c r="G37" s="34">
        <f t="shared" si="5"/>
        <v>0</v>
      </c>
      <c r="H37" s="47">
        <f t="shared" si="9"/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0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1"/>
      <c r="AP37" s="41"/>
      <c r="AQ37" s="41"/>
      <c r="AR37" s="41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</row>
    <row r="38" spans="2:79" ht="12">
      <c r="B38" s="48">
        <f>SUM(B4:B37)</f>
        <v>109350</v>
      </c>
      <c r="C38" s="48">
        <f>SUM(C4:C37)</f>
        <v>125568</v>
      </c>
      <c r="D38" s="48">
        <f>SUM(D13:D37)</f>
        <v>10936</v>
      </c>
      <c r="E38" s="48">
        <f>SUM(E4:E37)</f>
        <v>136504</v>
      </c>
      <c r="F38" s="49"/>
      <c r="G38" s="48">
        <f>SUM(G4:G37)</f>
        <v>0</v>
      </c>
      <c r="H38" s="50">
        <f>SUM(H4:H37)</f>
        <v>39854.5</v>
      </c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</row>
    <row r="39" spans="2:79" ht="12">
      <c r="B39" s="48"/>
      <c r="C39" s="48"/>
      <c r="D39" s="48"/>
      <c r="E39" s="48"/>
      <c r="F39" s="49"/>
      <c r="G39" s="48"/>
      <c r="H39" s="56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2:79" ht="12">
      <c r="B40" s="48"/>
      <c r="C40" s="48"/>
      <c r="D40" s="48"/>
      <c r="E40" s="48"/>
      <c r="F40" s="49"/>
      <c r="G40" s="48"/>
      <c r="H40" s="56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2:79" ht="12">
      <c r="B41" s="48"/>
      <c r="C41" s="48"/>
      <c r="D41" s="48"/>
      <c r="E41" s="48"/>
      <c r="F41" s="49"/>
      <c r="G41" s="48"/>
      <c r="H41" s="56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2:79" ht="12">
      <c r="B42" s="48"/>
      <c r="C42" s="48"/>
      <c r="D42" s="48"/>
      <c r="E42" s="48"/>
      <c r="F42" s="49"/>
      <c r="G42" s="48"/>
      <c r="H42" s="56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2:79" ht="12">
      <c r="B43" s="48"/>
      <c r="C43" s="48"/>
      <c r="D43" s="48"/>
      <c r="E43" s="48"/>
      <c r="F43" s="49"/>
      <c r="G43" s="48"/>
      <c r="H43" s="56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2:79" ht="12">
      <c r="B44" s="48"/>
      <c r="C44" s="48"/>
      <c r="D44" s="48"/>
      <c r="E44" s="48"/>
      <c r="F44" s="49"/>
      <c r="G44" s="48"/>
      <c r="H44" s="56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2:79" ht="12">
      <c r="B45" s="48"/>
      <c r="C45" s="48"/>
      <c r="D45" s="48"/>
      <c r="E45" s="48"/>
      <c r="F45" s="49"/>
      <c r="G45" s="48"/>
      <c r="H45" s="56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2:79" ht="12">
      <c r="B46" s="48"/>
      <c r="C46" s="48"/>
      <c r="D46" s="48"/>
      <c r="E46" s="48"/>
      <c r="F46" s="49"/>
      <c r="G46" s="48"/>
      <c r="H46" s="56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2:79" ht="12">
      <c r="B47" s="48"/>
      <c r="C47" s="48"/>
      <c r="D47" s="48"/>
      <c r="E47" s="48"/>
      <c r="F47" s="49"/>
      <c r="G47" s="48"/>
      <c r="H47" s="56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2:79" ht="12">
      <c r="B48" s="48"/>
      <c r="C48" s="48"/>
      <c r="D48" s="48"/>
      <c r="E48" s="48"/>
      <c r="F48" s="49"/>
      <c r="G48" s="48"/>
      <c r="H48" s="56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2:79" ht="12">
      <c r="B49" s="48"/>
      <c r="C49" s="48"/>
      <c r="D49" s="48"/>
      <c r="E49" s="48"/>
      <c r="F49" s="49"/>
      <c r="G49" s="48"/>
      <c r="H49" s="56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2:79" ht="12">
      <c r="B50" s="48"/>
      <c r="C50" s="48"/>
      <c r="D50" s="48"/>
      <c r="E50" s="48"/>
      <c r="F50" s="49"/>
      <c r="G50" s="48"/>
      <c r="H50" s="56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53"/>
      <c r="AP50" s="53"/>
      <c r="AQ50" s="53"/>
      <c r="AR50" s="53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2:79" ht="12">
      <c r="B51" s="48"/>
      <c r="C51" s="48"/>
      <c r="D51" s="48"/>
      <c r="E51" s="48"/>
      <c r="F51" s="49"/>
      <c r="G51" s="48"/>
      <c r="H51" s="56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53"/>
      <c r="AP51" s="53"/>
      <c r="AQ51" s="53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2:79" ht="12">
      <c r="B52" s="48"/>
      <c r="C52" s="48"/>
      <c r="D52" s="48"/>
      <c r="E52" s="48"/>
      <c r="F52" s="49"/>
      <c r="G52" s="48"/>
      <c r="H52" s="56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2:79" ht="12">
      <c r="B53" s="48"/>
      <c r="C53" s="48"/>
      <c r="D53" s="48"/>
      <c r="E53" s="48"/>
      <c r="F53" s="49"/>
      <c r="G53" s="48"/>
      <c r="H53" s="56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53"/>
      <c r="AP53" s="53"/>
      <c r="AQ53" s="53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2:79" ht="12">
      <c r="B54" s="48"/>
      <c r="C54" s="48"/>
      <c r="D54" s="48"/>
      <c r="E54" s="48"/>
      <c r="F54" s="49"/>
      <c r="G54" s="48"/>
      <c r="H54" s="56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53"/>
      <c r="AP54" s="53"/>
      <c r="AQ54" s="53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2:79" ht="12">
      <c r="B55" s="48"/>
      <c r="C55" s="48"/>
      <c r="D55" s="48"/>
      <c r="E55" s="48"/>
      <c r="F55" s="49"/>
      <c r="G55" s="48"/>
      <c r="H55" s="56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53"/>
      <c r="AP55" s="53"/>
      <c r="AQ55" s="53"/>
      <c r="AR55" s="5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2:79" ht="12">
      <c r="B56" s="48"/>
      <c r="C56" s="48"/>
      <c r="D56" s="48"/>
      <c r="E56" s="48"/>
      <c r="F56" s="49"/>
      <c r="G56" s="48"/>
      <c r="H56" s="56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53"/>
      <c r="AP56" s="53"/>
      <c r="AQ56" s="53"/>
      <c r="AR56" s="53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2:79" ht="12">
      <c r="B57" s="48"/>
      <c r="C57" s="48"/>
      <c r="D57" s="48"/>
      <c r="E57" s="48"/>
      <c r="F57" s="49"/>
      <c r="G57" s="48"/>
      <c r="H57" s="56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53"/>
      <c r="AP57" s="53"/>
      <c r="AQ57" s="53"/>
      <c r="AR57" s="53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</row>
    <row r="58" spans="2:79" ht="12">
      <c r="B58" s="48"/>
      <c r="C58" s="48"/>
      <c r="D58" s="48"/>
      <c r="E58" s="48"/>
      <c r="F58" s="49"/>
      <c r="G58" s="48"/>
      <c r="H58" s="56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</row>
    <row r="59" spans="2:79" ht="12">
      <c r="B59" s="48"/>
      <c r="C59" s="48"/>
      <c r="D59" s="48"/>
      <c r="E59" s="48"/>
      <c r="F59" s="49"/>
      <c r="G59" s="48"/>
      <c r="H59" s="56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</row>
    <row r="60" spans="2:79" ht="12">
      <c r="B60" s="48"/>
      <c r="C60" s="48"/>
      <c r="D60" s="48"/>
      <c r="E60" s="48"/>
      <c r="F60" s="49"/>
      <c r="G60" s="48"/>
      <c r="H60" s="56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</row>
    <row r="61" spans="2:79" ht="12">
      <c r="B61" s="48"/>
      <c r="C61" s="48"/>
      <c r="D61" s="48"/>
      <c r="E61" s="48"/>
      <c r="F61" s="49"/>
      <c r="G61" s="48"/>
      <c r="H61" s="56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53"/>
      <c r="AP61" s="53"/>
      <c r="AQ61" s="53"/>
      <c r="AR61" s="53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</row>
    <row r="62" spans="2:79" ht="12">
      <c r="B62" s="48"/>
      <c r="C62" s="48"/>
      <c r="D62" s="48"/>
      <c r="E62" s="48"/>
      <c r="F62" s="49"/>
      <c r="G62" s="48"/>
      <c r="H62" s="56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3"/>
      <c r="AP62" s="53"/>
      <c r="AQ62" s="53"/>
      <c r="AR62" s="53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</row>
    <row r="63" spans="2:79" ht="12">
      <c r="B63" s="48"/>
      <c r="C63" s="48"/>
      <c r="D63" s="48"/>
      <c r="E63" s="48"/>
      <c r="F63" s="49"/>
      <c r="G63" s="48"/>
      <c r="H63" s="56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53"/>
      <c r="AP63" s="53"/>
      <c r="AQ63" s="53"/>
      <c r="AR63" s="53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</row>
    <row r="64" spans="2:79" ht="12">
      <c r="B64" s="48"/>
      <c r="C64" s="48"/>
      <c r="D64" s="48"/>
      <c r="E64" s="48"/>
      <c r="F64" s="49"/>
      <c r="G64" s="48"/>
      <c r="H64" s="56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3"/>
      <c r="AP64" s="53"/>
      <c r="AQ64" s="53"/>
      <c r="AR64" s="53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</row>
    <row r="65" spans="2:79" ht="12">
      <c r="B65" s="48"/>
      <c r="C65" s="48"/>
      <c r="D65" s="48"/>
      <c r="E65" s="48"/>
      <c r="F65" s="49"/>
      <c r="G65" s="48"/>
      <c r="H65" s="56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3"/>
      <c r="AP65" s="53"/>
      <c r="AQ65" s="53"/>
      <c r="AR65" s="53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</row>
    <row r="66" spans="2:79" ht="12">
      <c r="B66" s="48"/>
      <c r="C66" s="48"/>
      <c r="D66" s="48"/>
      <c r="E66" s="48"/>
      <c r="F66" s="49"/>
      <c r="G66" s="48"/>
      <c r="H66" s="56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3"/>
      <c r="AP66" s="53"/>
      <c r="AQ66" s="53"/>
      <c r="AR66" s="53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</row>
    <row r="67" spans="2:79" ht="12">
      <c r="B67" s="48"/>
      <c r="C67" s="48"/>
      <c r="D67" s="48"/>
      <c r="E67" s="48"/>
      <c r="F67" s="49"/>
      <c r="G67" s="48"/>
      <c r="H67" s="56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</row>
    <row r="68" spans="2:79" ht="12">
      <c r="B68" s="48"/>
      <c r="C68" s="48"/>
      <c r="D68" s="48"/>
      <c r="E68" s="48"/>
      <c r="F68" s="49"/>
      <c r="G68" s="48"/>
      <c r="H68" s="56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3"/>
      <c r="AP68" s="53"/>
      <c r="AQ68" s="53"/>
      <c r="AR68" s="53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</row>
    <row r="69" spans="2:79" ht="12">
      <c r="B69" s="48"/>
      <c r="C69" s="48"/>
      <c r="D69" s="48"/>
      <c r="E69" s="48"/>
      <c r="F69" s="49"/>
      <c r="G69" s="48"/>
      <c r="H69" s="56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3"/>
      <c r="AP69" s="53"/>
      <c r="AQ69" s="53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</row>
    <row r="70" spans="2:79" ht="12">
      <c r="B70" s="48"/>
      <c r="C70" s="48"/>
      <c r="D70" s="48"/>
      <c r="E70" s="48"/>
      <c r="F70" s="49"/>
      <c r="G70" s="48"/>
      <c r="H70" s="56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</row>
    <row r="71" spans="2:79" ht="12">
      <c r="B71" s="48"/>
      <c r="C71" s="48"/>
      <c r="D71" s="48"/>
      <c r="E71" s="48"/>
      <c r="F71" s="49"/>
      <c r="G71" s="48"/>
      <c r="H71" s="56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</row>
    <row r="72" spans="2:79" ht="12">
      <c r="B72" s="48"/>
      <c r="C72" s="48"/>
      <c r="D72" s="48"/>
      <c r="E72" s="48"/>
      <c r="F72" s="49"/>
      <c r="G72" s="48"/>
      <c r="H72" s="56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3"/>
      <c r="AP72" s="53"/>
      <c r="AQ72" s="53"/>
      <c r="AR72" s="53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</row>
    <row r="73" spans="2:79" ht="12">
      <c r="B73" s="48"/>
      <c r="C73" s="48"/>
      <c r="D73" s="48"/>
      <c r="E73" s="48"/>
      <c r="F73" s="49"/>
      <c r="G73" s="48"/>
      <c r="H73" s="56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</row>
    <row r="74" spans="2:79" ht="12">
      <c r="B74" s="48"/>
      <c r="C74" s="48"/>
      <c r="D74" s="48"/>
      <c r="E74" s="48"/>
      <c r="F74" s="49"/>
      <c r="G74" s="48"/>
      <c r="H74" s="56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3"/>
      <c r="AP74" s="53"/>
      <c r="AQ74" s="53"/>
      <c r="AR74" s="53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</row>
    <row r="75" spans="2:79" ht="12">
      <c r="B75" s="48"/>
      <c r="C75" s="48"/>
      <c r="D75" s="48"/>
      <c r="E75" s="48"/>
      <c r="F75" s="49"/>
      <c r="G75" s="48"/>
      <c r="H75" s="56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</row>
    <row r="76" spans="2:79" ht="12">
      <c r="B76" s="48"/>
      <c r="C76" s="48"/>
      <c r="D76" s="48"/>
      <c r="E76" s="48"/>
      <c r="F76" s="49"/>
      <c r="G76" s="48"/>
      <c r="H76" s="56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3"/>
      <c r="AP76" s="53"/>
      <c r="AQ76" s="53"/>
      <c r="AR76" s="53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</row>
    <row r="77" spans="2:79" ht="12">
      <c r="B77" s="48"/>
      <c r="C77" s="48"/>
      <c r="D77" s="48"/>
      <c r="E77" s="48"/>
      <c r="F77" s="49"/>
      <c r="G77" s="48"/>
      <c r="H77" s="56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3"/>
      <c r="AP77" s="53"/>
      <c r="AQ77" s="53"/>
      <c r="AR77" s="53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</row>
    <row r="78" spans="2:79" ht="12">
      <c r="B78" s="48"/>
      <c r="C78" s="48"/>
      <c r="D78" s="48"/>
      <c r="E78" s="48"/>
      <c r="F78" s="49"/>
      <c r="G78" s="48"/>
      <c r="H78" s="56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3"/>
      <c r="AP78" s="53"/>
      <c r="AQ78" s="53"/>
      <c r="AR78" s="53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</row>
    <row r="79" spans="2:79" ht="12">
      <c r="B79" s="48"/>
      <c r="C79" s="48"/>
      <c r="D79" s="48"/>
      <c r="E79" s="48"/>
      <c r="F79" s="49"/>
      <c r="G79" s="48"/>
      <c r="H79" s="56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3"/>
      <c r="AP79" s="53"/>
      <c r="AQ79" s="53"/>
      <c r="AR79" s="53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</row>
    <row r="80" spans="2:79" ht="12">
      <c r="B80" s="48"/>
      <c r="C80" s="48"/>
      <c r="D80" s="48"/>
      <c r="E80" s="48"/>
      <c r="F80" s="49"/>
      <c r="G80" s="48"/>
      <c r="H80" s="56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</row>
    <row r="81" spans="2:79" ht="12">
      <c r="B81" s="48"/>
      <c r="C81" s="48"/>
      <c r="D81" s="48"/>
      <c r="E81" s="48"/>
      <c r="F81" s="49"/>
      <c r="G81" s="48"/>
      <c r="H81" s="56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</sheetData>
  <sheetProtection selectLockedCells="1" selectUnlockedCells="1"/>
  <mergeCells count="1">
    <mergeCell ref="A1:H1"/>
  </mergeCells>
  <hyperlinks>
    <hyperlink ref="A18" r:id="rId1" display="Евгеш@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2012-10-17T15:26:12Z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