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0"/>
  </bookViews>
  <sheets>
    <sheet name="Лист1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Connect</author>
  </authors>
  <commentList>
    <comment ref="I5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13.08</t>
        </r>
      </text>
    </comment>
    <comment ref="I9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105 13.08</t>
        </r>
      </text>
    </comment>
    <comment ref="I8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13.08</t>
        </r>
      </text>
    </comment>
    <comment ref="I7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13.08</t>
        </r>
      </text>
    </comment>
    <comment ref="I6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13.08</t>
        </r>
      </text>
    </comment>
    <comment ref="I10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14.08</t>
        </r>
      </text>
    </comment>
    <comment ref="I4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14.08</t>
        </r>
      </text>
    </comment>
  </commentList>
</comments>
</file>

<file path=xl/sharedStrings.xml><?xml version="1.0" encoding="utf-8"?>
<sst xmlns="http://schemas.openxmlformats.org/spreadsheetml/2006/main" count="99" uniqueCount="99">
  <si>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</si>
  <si>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</si>
  <si>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</si>
  <si>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</si>
  <si>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</si>
  <si>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</si>
  <si>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</si>
  <si>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</si>
  <si>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Раскид</t>
  </si>
  <si>
    <t>ninell</t>
  </si>
  <si>
    <t>irinik</t>
  </si>
  <si>
    <t>musyk</t>
  </si>
  <si>
    <t>Тетушка Тули</t>
  </si>
  <si>
    <t>MamaKosti</t>
  </si>
  <si>
    <t>автобус</t>
  </si>
  <si>
    <t>Natashaeg</t>
  </si>
  <si>
    <t>Босоножки Bb 36683</t>
  </si>
  <si>
    <t>Кристина - мама Максима</t>
  </si>
  <si>
    <t>shilko</t>
  </si>
  <si>
    <t>Juli Я</t>
  </si>
  <si>
    <t>Мускат</t>
  </si>
  <si>
    <t>Marina Smirnova</t>
  </si>
  <si>
    <t>redli2404</t>
  </si>
  <si>
    <t>Нин@</t>
  </si>
  <si>
    <t>valensa</t>
  </si>
  <si>
    <t>Босоножки MAR TOCHI 10630-62</t>
  </si>
  <si>
    <t>Клео*555</t>
  </si>
  <si>
    <t>Валерунечка</t>
  </si>
  <si>
    <t>Макси-4</t>
  </si>
  <si>
    <t>SONET@</t>
  </si>
  <si>
    <t>Анна Назарова</t>
  </si>
  <si>
    <t>Elya</t>
  </si>
  <si>
    <t>asha79</t>
  </si>
  <si>
    <t>Nina:)</t>
  </si>
  <si>
    <t>Вера_Лёвина</t>
  </si>
  <si>
    <t>Валер-КА</t>
  </si>
  <si>
    <t>Dariad</t>
  </si>
  <si>
    <t>elena.nsk</t>
  </si>
  <si>
    <t>NatashaGas</t>
  </si>
  <si>
    <t>нимфея54</t>
  </si>
  <si>
    <r>
      <t xml:space="preserve">Босоножки GRACIANA N 803-27 черн </t>
    </r>
    <r>
      <rPr>
        <b/>
        <sz val="9"/>
        <color indexed="10"/>
        <rFont val="Arial"/>
        <family val="2"/>
      </rPr>
      <t>+ разброс 35 и 39 размеров!</t>
    </r>
  </si>
  <si>
    <t>Таншука</t>
  </si>
  <si>
    <t>Дольче вита</t>
  </si>
  <si>
    <t>Tanett</t>
  </si>
  <si>
    <t>Яся2301</t>
  </si>
  <si>
    <t>Ирина_Нерух</t>
  </si>
  <si>
    <t>кларас</t>
  </si>
  <si>
    <t>Gali4</t>
  </si>
  <si>
    <t>Иренчик</t>
  </si>
  <si>
    <r>
      <t>Туфли CITY STAR 264-231</t>
    </r>
    <r>
      <rPr>
        <b/>
        <sz val="9"/>
        <color indexed="10"/>
        <rFont val="Arial"/>
        <family val="2"/>
      </rPr>
      <t xml:space="preserve"> + разброс 36 размера!</t>
    </r>
  </si>
  <si>
    <t>СВЕ-ТА</t>
  </si>
  <si>
    <t>zhurunowa</t>
  </si>
  <si>
    <t>Леди Ночь</t>
  </si>
  <si>
    <t>LENA0507</t>
  </si>
  <si>
    <t>Туфли Mar-tochi 639-1 YP 108</t>
  </si>
  <si>
    <t>WAREGER</t>
  </si>
  <si>
    <t>35;36</t>
  </si>
  <si>
    <t>mazer</t>
  </si>
  <si>
    <t>Nucha</t>
  </si>
  <si>
    <t>бурулька</t>
  </si>
  <si>
    <t>AlenkaKrasa1</t>
  </si>
  <si>
    <t>kolana</t>
  </si>
  <si>
    <t>fyz</t>
  </si>
  <si>
    <t>Босоножки Tudap 8801-6 (313)</t>
  </si>
  <si>
    <t>marisa85</t>
  </si>
  <si>
    <t>Olyshka24</t>
  </si>
  <si>
    <t>JALINA</t>
  </si>
  <si>
    <t>Марина)))</t>
  </si>
  <si>
    <t>lera-d77</t>
  </si>
  <si>
    <t>A-LI-SA</t>
  </si>
  <si>
    <r>
      <t xml:space="preserve">Балетки GRACIANA 61-601-2 син </t>
    </r>
    <r>
      <rPr>
        <b/>
        <sz val="9"/>
        <color indexed="10"/>
        <rFont val="Arial"/>
        <family val="2"/>
      </rPr>
      <t>+ разброс 40 размера!</t>
    </r>
  </si>
  <si>
    <t>selena07</t>
  </si>
  <si>
    <t>polinkos86</t>
  </si>
  <si>
    <t xml:space="preserve">ДианаЧегоужтам </t>
  </si>
  <si>
    <t>Natka-b</t>
  </si>
  <si>
    <t>Алена Авдеева</t>
  </si>
  <si>
    <r>
      <t xml:space="preserve">Балетки LIDER LAIN 49 10P </t>
    </r>
    <r>
      <rPr>
        <b/>
        <sz val="9"/>
        <color indexed="10"/>
        <rFont val="Arial"/>
        <family val="2"/>
      </rPr>
      <t>+ разброс 38 размера!</t>
    </r>
  </si>
  <si>
    <r>
      <t xml:space="preserve">Туфли ASCALINI 920 </t>
    </r>
    <r>
      <rPr>
        <b/>
        <sz val="9"/>
        <color indexed="10"/>
        <rFont val="Arial"/>
        <family val="2"/>
      </rPr>
      <t>+ разброс 35 размера!</t>
    </r>
  </si>
  <si>
    <t>Ksana</t>
  </si>
  <si>
    <t>Хэлена</t>
  </si>
  <si>
    <t>Дюша</t>
  </si>
  <si>
    <t>Ja-brunetko</t>
  </si>
  <si>
    <t>ЕленаХХХ</t>
  </si>
  <si>
    <t>yagenij</t>
  </si>
  <si>
    <t>МАГниТА</t>
  </si>
  <si>
    <r>
      <t>Туфли Bolyssi 367-15-01 +</t>
    </r>
    <r>
      <rPr>
        <b/>
        <sz val="9"/>
        <color indexed="10"/>
        <rFont val="Arial"/>
        <family val="2"/>
      </rPr>
      <t xml:space="preserve"> разброс 35 и 36 размеров!</t>
    </r>
  </si>
  <si>
    <t>Anna Mel</t>
  </si>
  <si>
    <t>ves212</t>
  </si>
  <si>
    <t>Kotoreva</t>
  </si>
  <si>
    <t>Натушья</t>
  </si>
  <si>
    <r>
      <t>39</t>
    </r>
    <r>
      <rPr>
        <b/>
        <sz val="9"/>
        <color indexed="10"/>
        <rFont val="Arial Cyr"/>
        <family val="0"/>
      </rPr>
      <t>(35)</t>
    </r>
  </si>
  <si>
    <r>
      <t xml:space="preserve">Босоножки STRIMMA 5379-19 </t>
    </r>
    <r>
      <rPr>
        <b/>
        <sz val="9"/>
        <color indexed="10"/>
        <rFont val="Arial"/>
        <family val="2"/>
      </rPr>
      <t>+ разброс 36 размера!</t>
    </r>
  </si>
  <si>
    <r>
      <t>39</t>
    </r>
    <r>
      <rPr>
        <b/>
        <sz val="9"/>
        <color indexed="10"/>
        <rFont val="Arial Cyr"/>
        <family val="0"/>
      </rPr>
      <t>(40)</t>
    </r>
  </si>
  <si>
    <r>
      <t xml:space="preserve">Туфли MENIANI B-18 </t>
    </r>
    <r>
      <rPr>
        <b/>
        <sz val="9"/>
        <color indexed="10"/>
        <rFont val="Arial"/>
        <family val="2"/>
      </rPr>
      <t>+ разброс 37, 37, 35!</t>
    </r>
  </si>
  <si>
    <r>
      <t>37</t>
    </r>
    <r>
      <rPr>
        <b/>
        <sz val="9"/>
        <color indexed="10"/>
        <rFont val="Arial"/>
        <family val="2"/>
      </rPr>
      <t>(38)</t>
    </r>
  </si>
  <si>
    <r>
      <t>36</t>
    </r>
    <r>
      <rPr>
        <b/>
        <sz val="9"/>
        <color indexed="10"/>
        <rFont val="Arial"/>
        <family val="2"/>
      </rPr>
      <t>(39)</t>
    </r>
  </si>
  <si>
    <r>
      <t>38</t>
    </r>
    <r>
      <rPr>
        <b/>
        <sz val="9"/>
        <color indexed="10"/>
        <rFont val="Arial"/>
        <family val="2"/>
      </rPr>
      <t>(37)</t>
    </r>
  </si>
  <si>
    <r>
      <t>40</t>
    </r>
    <r>
      <rPr>
        <b/>
        <sz val="9"/>
        <color indexed="10"/>
        <rFont val="Arial"/>
        <family val="2"/>
      </rPr>
      <t>(36)</t>
    </r>
  </si>
  <si>
    <r>
      <t xml:space="preserve">Туфли ASCALINI 548 </t>
    </r>
    <r>
      <rPr>
        <b/>
        <sz val="9"/>
        <color indexed="10"/>
        <rFont val="Arial"/>
        <family val="2"/>
      </rPr>
      <t>+ раскид 35, 37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</si>
</sst>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7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FF0000"/>
      <name val="Arial Cyr"/>
      <family val="0"/>
    </font>
    <font>
      <b/>
      <sz val="14"/>
      <color rgb="FFFF0000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/>
    </xf>
    <xf numFmtId="164" fontId="57" fillId="0" borderId="11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58" fillId="8" borderId="11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7" fillId="0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57" fillId="0" borderId="13" xfId="42" applyFont="1" applyFill="1" applyBorder="1" applyAlignment="1" applyProtection="1">
      <alignment horizontal="center"/>
      <protection/>
    </xf>
    <xf numFmtId="0" fontId="57" fillId="0" borderId="13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9" fillId="0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57" fillId="0" borderId="13" xfId="42" applyFont="1" applyFill="1" applyBorder="1" applyAlignment="1" applyProtection="1">
      <alignment horizontal="center" wrapText="1"/>
      <protection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8" fillId="0" borderId="13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0" fontId="43" fillId="0" borderId="13" xfId="42" applyFill="1" applyBorder="1" applyAlignment="1" applyProtection="1">
      <alignment horizontal="center"/>
      <protection/>
    </xf>
    <xf numFmtId="49" fontId="57" fillId="0" borderId="13" xfId="42" applyNumberFormat="1" applyFont="1" applyFill="1" applyBorder="1" applyAlignment="1" applyProtection="1">
      <alignment horizontal="center"/>
      <protection/>
    </xf>
    <xf numFmtId="49" fontId="57" fillId="0" borderId="13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8" borderId="12" xfId="0" applyFont="1" applyFill="1" applyBorder="1" applyAlignment="1">
      <alignment horizontal="center" textRotation="90" wrapText="1"/>
    </xf>
    <xf numFmtId="0" fontId="1" fillId="33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63" fillId="8" borderId="10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right" textRotation="90" wrapText="1"/>
    </xf>
    <xf numFmtId="0" fontId="1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64" fontId="57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62" fillId="0" borderId="11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hyperlink" Target="mailto:SONET@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47"/>
  <sheetViews>
    <sheetView tabSelected="1" workbookViewId="0" topLeftCell="A1">
      <pane xSplit="9" ySplit="3" topLeftCell="J2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6" sqref="A46"/>
    </sheetView>
  </sheetViews>
  <sheetFormatPr defaultColWidth="9.00390625" defaultRowHeight="12.75"/>
  <cols>
    <col min="1" max="1" width="42.375" style="22" customWidth="1"/>
    <col min="2" max="2" width="10.125" style="23" customWidth="1"/>
    <col min="3" max="3" width="7.125" style="23" customWidth="1"/>
    <col min="4" max="5" width="6.125" style="23" customWidth="1"/>
    <col min="6" max="6" width="8.875" style="23" customWidth="1"/>
    <col min="7" max="7" width="7.25390625" style="24" customWidth="1"/>
    <col min="8" max="8" width="5.875" style="23" customWidth="1"/>
    <col min="9" max="9" width="12.25390625" style="25" customWidth="1"/>
    <col min="10" max="10" width="10.375" style="4" customWidth="1"/>
    <col min="11" max="11" width="10.875" style="4" customWidth="1"/>
    <col min="12" max="12" width="9.125" style="4" customWidth="1"/>
    <col min="13" max="13" width="9.375" style="4" customWidth="1"/>
    <col min="14" max="14" width="11.375" style="4" customWidth="1"/>
    <col min="15" max="15" width="9.375" style="4" customWidth="1"/>
    <col min="16" max="22" width="9.125" style="4" customWidth="1"/>
    <col min="23" max="23" width="8.75390625" style="5" customWidth="1"/>
    <col min="24" max="27" width="9.125" style="5" customWidth="1"/>
    <col min="28" max="39" width="9.125" style="6" customWidth="1"/>
    <col min="42" max="42" width="9.125" style="6" customWidth="1"/>
    <col min="43" max="86" width="9.125" style="9" customWidth="1"/>
    <col min="87" max="16384" width="9.125" style="1" customWidth="1"/>
  </cols>
  <sheetData>
    <row r="1" spans="1:107" ht="14.25" customHeight="1">
      <c r="A1" s="87"/>
      <c r="B1" s="88"/>
      <c r="C1" s="88"/>
      <c r="D1" s="88"/>
      <c r="E1" s="88"/>
      <c r="F1" s="88"/>
      <c r="G1" s="88"/>
      <c r="H1" s="88"/>
      <c r="I1" s="89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3">
        <v>32</v>
      </c>
      <c r="V1" s="3">
        <v>32</v>
      </c>
      <c r="W1" s="3">
        <v>32</v>
      </c>
      <c r="X1" s="3">
        <v>32</v>
      </c>
      <c r="Y1" s="3">
        <v>32</v>
      </c>
      <c r="Z1" s="3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  <c r="CX1" s="3">
        <v>32</v>
      </c>
      <c r="CY1" s="3">
        <v>32</v>
      </c>
      <c r="CZ1" s="3">
        <v>32</v>
      </c>
      <c r="DA1" s="3">
        <v>32</v>
      </c>
      <c r="DB1" s="3">
        <v>32</v>
      </c>
      <c r="DC1" s="3">
        <v>32</v>
      </c>
    </row>
    <row r="2" spans="1:48" s="35" customFormat="1" ht="69" customHeight="1">
      <c r="A2" s="18" t="s">
        <v>0</v>
      </c>
      <c r="B2" s="13" t="s">
        <v>1</v>
      </c>
      <c r="C2" s="13" t="s">
        <v>2</v>
      </c>
      <c r="D2" s="13" t="s">
        <v>8</v>
      </c>
      <c r="E2" s="13" t="s">
        <v>6</v>
      </c>
      <c r="F2" s="61" t="s">
        <v>3</v>
      </c>
      <c r="G2" s="47" t="s">
        <v>4</v>
      </c>
      <c r="H2" s="13" t="s">
        <v>5</v>
      </c>
      <c r="I2" s="14" t="s">
        <v>7</v>
      </c>
      <c r="J2" s="54" t="s">
        <v>98</v>
      </c>
      <c r="K2" s="13" t="s">
        <v>16</v>
      </c>
      <c r="L2" s="13" t="s">
        <v>25</v>
      </c>
      <c r="M2" s="13" t="s">
        <v>91</v>
      </c>
      <c r="N2" s="13" t="s">
        <v>40</v>
      </c>
      <c r="O2" s="13" t="s">
        <v>93</v>
      </c>
      <c r="P2" s="13" t="s">
        <v>49</v>
      </c>
      <c r="Q2" s="13" t="s">
        <v>54</v>
      </c>
      <c r="R2" s="13" t="s">
        <v>63</v>
      </c>
      <c r="S2" s="62" t="s">
        <v>70</v>
      </c>
      <c r="T2" s="13" t="s">
        <v>76</v>
      </c>
      <c r="U2" s="16" t="s">
        <v>85</v>
      </c>
      <c r="V2" s="16" t="s">
        <v>77</v>
      </c>
      <c r="W2" s="13"/>
      <c r="X2" s="13"/>
      <c r="Y2" s="13"/>
      <c r="Z2" s="13"/>
      <c r="AA2" s="13"/>
      <c r="AB2" s="13"/>
      <c r="AC2" s="16"/>
      <c r="AD2" s="16"/>
      <c r="AE2" s="16"/>
      <c r="AF2" s="13"/>
      <c r="AG2" s="13"/>
      <c r="AH2" s="13"/>
      <c r="AI2" s="13"/>
      <c r="AJ2" s="13"/>
      <c r="AK2" s="13"/>
      <c r="AL2" s="13"/>
      <c r="AM2" s="16"/>
      <c r="AN2" s="15"/>
      <c r="AO2" s="15"/>
      <c r="AP2" s="13"/>
      <c r="AQ2" s="15"/>
      <c r="AR2" s="15"/>
      <c r="AS2" s="15"/>
      <c r="AT2" s="15"/>
      <c r="AU2" s="37"/>
      <c r="AV2" s="37"/>
    </row>
    <row r="3" spans="1:47" s="36" customFormat="1" ht="12">
      <c r="A3" s="26"/>
      <c r="B3" s="27"/>
      <c r="C3" s="27"/>
      <c r="D3" s="27"/>
      <c r="E3" s="27"/>
      <c r="F3" s="27"/>
      <c r="G3" s="48"/>
      <c r="H3" s="27"/>
      <c r="I3" s="28"/>
      <c r="J3" s="55">
        <v>750</v>
      </c>
      <c r="K3" s="2">
        <v>650</v>
      </c>
      <c r="L3" s="2">
        <v>1100</v>
      </c>
      <c r="M3" s="2">
        <v>1100</v>
      </c>
      <c r="N3" s="2">
        <v>1200</v>
      </c>
      <c r="O3" s="2">
        <v>1000</v>
      </c>
      <c r="P3" s="2">
        <v>1000</v>
      </c>
      <c r="Q3" s="2">
        <v>650</v>
      </c>
      <c r="R3" s="2">
        <v>250</v>
      </c>
      <c r="S3" s="2">
        <v>1100</v>
      </c>
      <c r="T3" s="2">
        <v>1000</v>
      </c>
      <c r="U3" s="2">
        <v>850</v>
      </c>
      <c r="V3" s="2">
        <v>750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2"/>
      <c r="AO3" s="2"/>
      <c r="AP3" s="7"/>
      <c r="AQ3" s="2"/>
      <c r="AR3" s="2"/>
      <c r="AS3" s="2"/>
      <c r="AT3" s="2"/>
      <c r="AU3" s="2"/>
    </row>
    <row r="4" spans="1:42" s="11" customFormat="1" ht="12">
      <c r="A4" s="19" t="s">
        <v>9</v>
      </c>
      <c r="B4" s="11">
        <f>SUMIF($J4:$BC4,"&lt;&gt;",$J$3:$BC$3)</f>
        <v>750</v>
      </c>
      <c r="C4" s="11">
        <f aca="true" t="shared" si="0" ref="C4:C64">B4*1.15</f>
        <v>862.4999999999999</v>
      </c>
      <c r="D4" s="11">
        <v>180</v>
      </c>
      <c r="F4" s="11">
        <f>(C4+D4)-E4+H4</f>
        <v>1074.5</v>
      </c>
      <c r="G4" s="11">
        <v>1074.5</v>
      </c>
      <c r="H4" s="11">
        <f aca="true" t="shared" si="1" ref="H4:H35">SUMIF($J4:$CB4,"&lt;&gt;",$J$1:$CB$1)</f>
        <v>32</v>
      </c>
      <c r="I4" s="12">
        <f>F4-G4</f>
        <v>0</v>
      </c>
      <c r="J4" s="56">
        <v>37</v>
      </c>
      <c r="K4" s="10"/>
      <c r="L4" s="10"/>
      <c r="M4" s="10"/>
      <c r="N4" s="10"/>
      <c r="O4" s="10"/>
      <c r="P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P4" s="10"/>
    </row>
    <row r="5" spans="1:42" s="11" customFormat="1" ht="12">
      <c r="A5" s="20" t="s">
        <v>10</v>
      </c>
      <c r="B5" s="11">
        <f aca="true" t="shared" si="2" ref="B5:B65">SUMIF($J5:$BC5,"&lt;&gt;",$J$3:$BC$3)</f>
        <v>1000</v>
      </c>
      <c r="C5" s="11">
        <f t="shared" si="0"/>
        <v>1150</v>
      </c>
      <c r="D5" s="11">
        <v>180</v>
      </c>
      <c r="F5" s="11">
        <f aca="true" t="shared" si="3" ref="F5:F65">(C5+D5)-E5+H5</f>
        <v>1394</v>
      </c>
      <c r="G5" s="11">
        <v>1394</v>
      </c>
      <c r="H5" s="11">
        <f t="shared" si="1"/>
        <v>64</v>
      </c>
      <c r="I5" s="12">
        <f aca="true" t="shared" si="4" ref="I5:I65">F5-G5</f>
        <v>0</v>
      </c>
      <c r="J5" s="56">
        <v>38</v>
      </c>
      <c r="K5" s="10"/>
      <c r="L5" s="10"/>
      <c r="M5" s="10"/>
      <c r="N5" s="10"/>
      <c r="O5" s="10"/>
      <c r="P5" s="10"/>
      <c r="Q5" s="10"/>
      <c r="R5" s="10">
        <v>38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P5" s="10"/>
    </row>
    <row r="6" spans="1:42" s="11" customFormat="1" ht="12">
      <c r="A6" s="19" t="s">
        <v>11</v>
      </c>
      <c r="B6" s="11">
        <f t="shared" si="2"/>
        <v>750</v>
      </c>
      <c r="C6" s="11">
        <f t="shared" si="0"/>
        <v>862.4999999999999</v>
      </c>
      <c r="D6" s="11">
        <v>180</v>
      </c>
      <c r="F6" s="11">
        <f t="shared" si="3"/>
        <v>1074.5</v>
      </c>
      <c r="G6" s="11">
        <v>1074.5</v>
      </c>
      <c r="H6" s="11">
        <f t="shared" si="1"/>
        <v>32</v>
      </c>
      <c r="I6" s="12">
        <f t="shared" si="4"/>
        <v>0</v>
      </c>
      <c r="J6" s="56">
        <v>38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P6" s="10"/>
    </row>
    <row r="7" spans="1:42" s="11" customFormat="1" ht="14.25" customHeight="1">
      <c r="A7" s="21" t="s">
        <v>12</v>
      </c>
      <c r="B7" s="11">
        <f t="shared" si="2"/>
        <v>1500</v>
      </c>
      <c r="C7" s="11">
        <f t="shared" si="0"/>
        <v>1724.9999999999998</v>
      </c>
      <c r="D7" s="11">
        <v>180</v>
      </c>
      <c r="F7" s="11">
        <f t="shared" si="3"/>
        <v>1968.9999999999998</v>
      </c>
      <c r="G7" s="11">
        <v>1969</v>
      </c>
      <c r="H7" s="11">
        <f t="shared" si="1"/>
        <v>64</v>
      </c>
      <c r="I7" s="12">
        <f t="shared" si="4"/>
        <v>0</v>
      </c>
      <c r="J7" s="56">
        <v>39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v>39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P7" s="10"/>
    </row>
    <row r="8" spans="1:42" s="11" customFormat="1" ht="15" customHeight="1">
      <c r="A8" s="21" t="s">
        <v>13</v>
      </c>
      <c r="B8" s="11">
        <f t="shared" si="2"/>
        <v>750</v>
      </c>
      <c r="C8" s="11">
        <f t="shared" si="0"/>
        <v>862.4999999999999</v>
      </c>
      <c r="D8" s="11">
        <v>180</v>
      </c>
      <c r="F8" s="11">
        <f t="shared" si="3"/>
        <v>1074.5</v>
      </c>
      <c r="G8" s="11">
        <v>1075</v>
      </c>
      <c r="H8" s="11">
        <f t="shared" si="1"/>
        <v>32</v>
      </c>
      <c r="I8" s="12">
        <f t="shared" si="4"/>
        <v>-0.5</v>
      </c>
      <c r="J8" s="56">
        <v>39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P8" s="10"/>
    </row>
    <row r="9" spans="1:42" s="11" customFormat="1" ht="12">
      <c r="A9" s="21" t="s">
        <v>14</v>
      </c>
      <c r="B9" s="11">
        <f t="shared" si="2"/>
        <v>750</v>
      </c>
      <c r="C9" s="11">
        <f t="shared" si="0"/>
        <v>862.4999999999999</v>
      </c>
      <c r="D9" s="11">
        <v>180</v>
      </c>
      <c r="F9" s="11">
        <f t="shared" si="3"/>
        <v>1074.5</v>
      </c>
      <c r="G9" s="11">
        <v>1075</v>
      </c>
      <c r="H9" s="11">
        <f t="shared" si="1"/>
        <v>32</v>
      </c>
      <c r="I9" s="12">
        <f t="shared" si="4"/>
        <v>-0.5</v>
      </c>
      <c r="J9" s="56">
        <v>40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P9" s="10"/>
    </row>
    <row r="10" spans="1:42" s="11" customFormat="1" ht="12">
      <c r="A10" s="21" t="s">
        <v>15</v>
      </c>
      <c r="B10" s="11">
        <f t="shared" si="2"/>
        <v>1500</v>
      </c>
      <c r="C10" s="11">
        <f t="shared" si="0"/>
        <v>1724.9999999999998</v>
      </c>
      <c r="D10" s="11">
        <v>180</v>
      </c>
      <c r="F10" s="11">
        <f t="shared" si="3"/>
        <v>1968.9999999999998</v>
      </c>
      <c r="G10" s="11">
        <v>1969</v>
      </c>
      <c r="H10" s="11">
        <f t="shared" si="1"/>
        <v>64</v>
      </c>
      <c r="I10" s="12">
        <f t="shared" si="4"/>
        <v>0</v>
      </c>
      <c r="J10" s="56">
        <v>41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v>41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P10" s="10"/>
    </row>
    <row r="11" spans="1:42" s="11" customFormat="1" ht="12">
      <c r="A11" s="21" t="s">
        <v>17</v>
      </c>
      <c r="B11" s="11">
        <f t="shared" si="2"/>
        <v>650</v>
      </c>
      <c r="C11" s="11">
        <f t="shared" si="0"/>
        <v>747.4999999999999</v>
      </c>
      <c r="F11" s="11">
        <f t="shared" si="3"/>
        <v>779.4999999999999</v>
      </c>
      <c r="G11" s="11">
        <v>780</v>
      </c>
      <c r="H11" s="11">
        <f t="shared" si="1"/>
        <v>32</v>
      </c>
      <c r="I11" s="12">
        <f t="shared" si="4"/>
        <v>-0.5000000000001137</v>
      </c>
      <c r="J11" s="56"/>
      <c r="K11" s="10">
        <v>35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P11" s="10"/>
    </row>
    <row r="12" spans="1:42" s="11" customFormat="1" ht="14.25" customHeight="1">
      <c r="A12" s="20" t="s">
        <v>18</v>
      </c>
      <c r="B12" s="11">
        <f t="shared" si="2"/>
        <v>650</v>
      </c>
      <c r="C12" s="11">
        <f t="shared" si="0"/>
        <v>747.4999999999999</v>
      </c>
      <c r="F12" s="11">
        <f t="shared" si="3"/>
        <v>779.4999999999999</v>
      </c>
      <c r="G12" s="11">
        <v>782</v>
      </c>
      <c r="H12" s="11">
        <f t="shared" si="1"/>
        <v>32</v>
      </c>
      <c r="I12" s="12">
        <f t="shared" si="4"/>
        <v>-2.5000000000001137</v>
      </c>
      <c r="J12" s="56"/>
      <c r="K12" s="10">
        <v>36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P12" s="10"/>
    </row>
    <row r="13" spans="1:42" s="11" customFormat="1" ht="12">
      <c r="A13" s="20" t="s">
        <v>19</v>
      </c>
      <c r="B13" s="11">
        <f t="shared" si="2"/>
        <v>650</v>
      </c>
      <c r="C13" s="11">
        <f t="shared" si="0"/>
        <v>747.4999999999999</v>
      </c>
      <c r="F13" s="11">
        <f t="shared" si="3"/>
        <v>779.4999999999999</v>
      </c>
      <c r="G13" s="11">
        <v>780</v>
      </c>
      <c r="H13" s="11">
        <f t="shared" si="1"/>
        <v>32</v>
      </c>
      <c r="I13" s="12">
        <f t="shared" si="4"/>
        <v>-0.5000000000001137</v>
      </c>
      <c r="J13" s="56"/>
      <c r="K13" s="10">
        <v>36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P13" s="10"/>
    </row>
    <row r="14" spans="1:42" s="11" customFormat="1" ht="12">
      <c r="A14" s="34" t="s">
        <v>20</v>
      </c>
      <c r="B14" s="11">
        <f t="shared" si="2"/>
        <v>1750</v>
      </c>
      <c r="C14" s="11">
        <f>B14*1.14</f>
        <v>1994.9999999999998</v>
      </c>
      <c r="D14" s="11">
        <v>157</v>
      </c>
      <c r="F14" s="11">
        <f t="shared" si="3"/>
        <v>2216</v>
      </c>
      <c r="G14" s="11">
        <v>2216</v>
      </c>
      <c r="H14" s="11">
        <f t="shared" si="1"/>
        <v>64</v>
      </c>
      <c r="I14" s="12">
        <f t="shared" si="4"/>
        <v>0</v>
      </c>
      <c r="J14" s="56"/>
      <c r="K14" s="10">
        <v>37</v>
      </c>
      <c r="L14" s="10"/>
      <c r="M14" s="10">
        <v>37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P14" s="10"/>
    </row>
    <row r="15" spans="1:42" s="11" customFormat="1" ht="12">
      <c r="A15" s="20" t="s">
        <v>21</v>
      </c>
      <c r="B15" s="11">
        <f t="shared" si="2"/>
        <v>650</v>
      </c>
      <c r="C15" s="11">
        <f t="shared" si="0"/>
        <v>747.4999999999999</v>
      </c>
      <c r="F15" s="11">
        <f t="shared" si="3"/>
        <v>779.4999999999999</v>
      </c>
      <c r="G15" s="11">
        <v>779.5</v>
      </c>
      <c r="H15" s="11">
        <f t="shared" si="1"/>
        <v>32</v>
      </c>
      <c r="I15" s="12">
        <f t="shared" si="4"/>
        <v>0</v>
      </c>
      <c r="J15" s="56"/>
      <c r="K15" s="10">
        <v>37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P15" s="10"/>
    </row>
    <row r="16" spans="1:11" s="10" customFormat="1" ht="15.75" customHeight="1">
      <c r="A16" s="34" t="s">
        <v>22</v>
      </c>
      <c r="B16" s="11">
        <f t="shared" si="2"/>
        <v>650</v>
      </c>
      <c r="C16" s="11">
        <f>B16*1.14</f>
        <v>740.9999999999999</v>
      </c>
      <c r="F16" s="11">
        <f t="shared" si="3"/>
        <v>772.9999999999999</v>
      </c>
      <c r="G16" s="10">
        <v>773</v>
      </c>
      <c r="H16" s="11">
        <f t="shared" si="1"/>
        <v>32</v>
      </c>
      <c r="I16" s="12">
        <f t="shared" si="4"/>
        <v>0</v>
      </c>
      <c r="J16" s="56"/>
      <c r="K16" s="10">
        <v>38</v>
      </c>
    </row>
    <row r="17" spans="1:42" s="11" customFormat="1" ht="14.25">
      <c r="A17" s="43" t="s">
        <v>23</v>
      </c>
      <c r="B17" s="11">
        <f t="shared" si="2"/>
        <v>650</v>
      </c>
      <c r="C17" s="11">
        <f t="shared" si="0"/>
        <v>747.4999999999999</v>
      </c>
      <c r="F17" s="11">
        <f t="shared" si="3"/>
        <v>779.4999999999999</v>
      </c>
      <c r="G17" s="11">
        <v>780</v>
      </c>
      <c r="H17" s="11">
        <f t="shared" si="1"/>
        <v>32</v>
      </c>
      <c r="I17" s="12">
        <f t="shared" si="4"/>
        <v>-0.5000000000001137</v>
      </c>
      <c r="J17" s="56"/>
      <c r="K17" s="10">
        <v>38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P17" s="10"/>
    </row>
    <row r="18" spans="1:42" s="11" customFormat="1" ht="12">
      <c r="A18" s="20" t="s">
        <v>24</v>
      </c>
      <c r="B18" s="11">
        <f t="shared" si="2"/>
        <v>650</v>
      </c>
      <c r="C18" s="11">
        <f t="shared" si="0"/>
        <v>747.4999999999999</v>
      </c>
      <c r="F18" s="11">
        <f t="shared" si="3"/>
        <v>779.4999999999999</v>
      </c>
      <c r="G18" s="11">
        <v>780</v>
      </c>
      <c r="H18" s="11">
        <f t="shared" si="1"/>
        <v>32</v>
      </c>
      <c r="I18" s="12">
        <f t="shared" si="4"/>
        <v>-0.5000000000001137</v>
      </c>
      <c r="J18" s="56"/>
      <c r="K18" s="10">
        <v>39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P18" s="10"/>
    </row>
    <row r="19" spans="1:42" s="11" customFormat="1" ht="12">
      <c r="A19" s="20" t="s">
        <v>26</v>
      </c>
      <c r="B19" s="11">
        <f t="shared" si="2"/>
        <v>1350</v>
      </c>
      <c r="C19" s="11">
        <f t="shared" si="0"/>
        <v>1552.4999999999998</v>
      </c>
      <c r="F19" s="11">
        <f t="shared" si="3"/>
        <v>1616.4999999999998</v>
      </c>
      <c r="G19" s="11">
        <v>1617</v>
      </c>
      <c r="H19" s="11">
        <f t="shared" si="1"/>
        <v>64</v>
      </c>
      <c r="I19" s="12">
        <f t="shared" si="4"/>
        <v>-0.5000000000002274</v>
      </c>
      <c r="J19" s="56"/>
      <c r="K19" s="10"/>
      <c r="L19" s="10">
        <v>36</v>
      </c>
      <c r="M19" s="10"/>
      <c r="N19" s="10"/>
      <c r="O19" s="10"/>
      <c r="P19" s="10"/>
      <c r="Q19" s="10"/>
      <c r="R19" s="10">
        <v>36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P19" s="10"/>
    </row>
    <row r="20" spans="1:42" s="11" customFormat="1" ht="12">
      <c r="A20" s="21" t="s">
        <v>27</v>
      </c>
      <c r="B20" s="11">
        <f t="shared" si="2"/>
        <v>1100</v>
      </c>
      <c r="C20" s="11">
        <f t="shared" si="0"/>
        <v>1265</v>
      </c>
      <c r="F20" s="11">
        <f t="shared" si="3"/>
        <v>1297</v>
      </c>
      <c r="G20" s="11">
        <v>1297</v>
      </c>
      <c r="H20" s="11">
        <f t="shared" si="1"/>
        <v>32</v>
      </c>
      <c r="I20" s="12">
        <f t="shared" si="4"/>
        <v>0</v>
      </c>
      <c r="J20" s="56"/>
      <c r="K20" s="10"/>
      <c r="L20" s="10">
        <v>37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P20" s="10"/>
    </row>
    <row r="21" spans="1:42" s="11" customFormat="1" ht="12">
      <c r="A21" s="21" t="s">
        <v>28</v>
      </c>
      <c r="B21" s="11">
        <f t="shared" si="2"/>
        <v>1100</v>
      </c>
      <c r="C21" s="11">
        <f t="shared" si="0"/>
        <v>1265</v>
      </c>
      <c r="F21" s="11">
        <f t="shared" si="3"/>
        <v>1297</v>
      </c>
      <c r="G21" s="11">
        <v>1297</v>
      </c>
      <c r="H21" s="11">
        <f t="shared" si="1"/>
        <v>32</v>
      </c>
      <c r="I21" s="12">
        <f t="shared" si="4"/>
        <v>0</v>
      </c>
      <c r="J21" s="56"/>
      <c r="K21" s="10"/>
      <c r="L21" s="10">
        <v>37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P21" s="10"/>
    </row>
    <row r="22" spans="1:42" s="11" customFormat="1" ht="14.25">
      <c r="A22" s="43" t="s">
        <v>29</v>
      </c>
      <c r="B22" s="11">
        <f t="shared" si="2"/>
        <v>1100</v>
      </c>
      <c r="C22" s="11">
        <f>B22*1.14</f>
        <v>1254</v>
      </c>
      <c r="F22" s="11">
        <f t="shared" si="3"/>
        <v>1286</v>
      </c>
      <c r="G22" s="11">
        <v>1286</v>
      </c>
      <c r="H22" s="11">
        <f t="shared" si="1"/>
        <v>32</v>
      </c>
      <c r="I22" s="12">
        <f t="shared" si="4"/>
        <v>0</v>
      </c>
      <c r="J22" s="56"/>
      <c r="K22" s="10"/>
      <c r="L22" s="10">
        <v>38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P22" s="10"/>
    </row>
    <row r="23" spans="1:42" s="11" customFormat="1" ht="12">
      <c r="A23" s="19" t="s">
        <v>30</v>
      </c>
      <c r="B23" s="11">
        <f t="shared" si="2"/>
        <v>1100</v>
      </c>
      <c r="C23" s="11">
        <f t="shared" si="0"/>
        <v>1265</v>
      </c>
      <c r="F23" s="11">
        <f t="shared" si="3"/>
        <v>1297</v>
      </c>
      <c r="G23" s="11">
        <v>1297</v>
      </c>
      <c r="H23" s="11">
        <f t="shared" si="1"/>
        <v>32</v>
      </c>
      <c r="I23" s="12">
        <f t="shared" si="4"/>
        <v>0</v>
      </c>
      <c r="J23" s="56"/>
      <c r="K23" s="10"/>
      <c r="L23" s="10">
        <v>38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P23" s="10"/>
    </row>
    <row r="24" spans="1:42" s="11" customFormat="1" ht="12">
      <c r="A24" s="21" t="s">
        <v>31</v>
      </c>
      <c r="B24" s="11">
        <f t="shared" si="2"/>
        <v>1100</v>
      </c>
      <c r="C24" s="11">
        <f t="shared" si="0"/>
        <v>1265</v>
      </c>
      <c r="F24" s="11">
        <f t="shared" si="3"/>
        <v>1297</v>
      </c>
      <c r="G24" s="11">
        <v>1297</v>
      </c>
      <c r="H24" s="11">
        <f t="shared" si="1"/>
        <v>32</v>
      </c>
      <c r="I24" s="12">
        <f t="shared" si="4"/>
        <v>0</v>
      </c>
      <c r="J24" s="56"/>
      <c r="K24" s="10"/>
      <c r="L24" s="10">
        <v>39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P24" s="10"/>
    </row>
    <row r="25" spans="1:42" s="11" customFormat="1" ht="12">
      <c r="A25" s="21" t="s">
        <v>32</v>
      </c>
      <c r="B25" s="11">
        <f t="shared" si="2"/>
        <v>1100</v>
      </c>
      <c r="C25" s="11">
        <f>B25*1.14</f>
        <v>1254</v>
      </c>
      <c r="F25" s="11">
        <f t="shared" si="3"/>
        <v>1286</v>
      </c>
      <c r="G25" s="11">
        <v>1286</v>
      </c>
      <c r="H25" s="11">
        <f t="shared" si="1"/>
        <v>32</v>
      </c>
      <c r="I25" s="12">
        <f t="shared" si="4"/>
        <v>0</v>
      </c>
      <c r="J25" s="56"/>
      <c r="K25" s="10"/>
      <c r="L25" s="10" t="s">
        <v>90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P25" s="10"/>
    </row>
    <row r="26" spans="1:42" s="11" customFormat="1" ht="12">
      <c r="A26" s="21" t="s">
        <v>33</v>
      </c>
      <c r="B26" s="11">
        <f t="shared" si="2"/>
        <v>1100</v>
      </c>
      <c r="C26" s="11">
        <f t="shared" si="0"/>
        <v>1265</v>
      </c>
      <c r="F26" s="11">
        <f t="shared" si="3"/>
        <v>1297</v>
      </c>
      <c r="G26" s="11">
        <v>1297</v>
      </c>
      <c r="H26" s="11">
        <f t="shared" si="1"/>
        <v>32</v>
      </c>
      <c r="I26" s="12">
        <f t="shared" si="4"/>
        <v>0</v>
      </c>
      <c r="J26" s="56"/>
      <c r="K26" s="10"/>
      <c r="L26" s="10">
        <v>40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P26" s="10"/>
    </row>
    <row r="27" spans="1:42" s="11" customFormat="1" ht="12">
      <c r="A27" s="20" t="s">
        <v>34</v>
      </c>
      <c r="B27" s="11">
        <f t="shared" si="2"/>
        <v>2300</v>
      </c>
      <c r="C27" s="11">
        <f>B27*1.14</f>
        <v>2622</v>
      </c>
      <c r="D27" s="11">
        <f>157+400</f>
        <v>557</v>
      </c>
      <c r="F27" s="11">
        <f t="shared" si="3"/>
        <v>3243</v>
      </c>
      <c r="G27" s="11">
        <v>3243</v>
      </c>
      <c r="H27" s="11">
        <f t="shared" si="1"/>
        <v>64</v>
      </c>
      <c r="I27" s="12">
        <f t="shared" si="4"/>
        <v>0</v>
      </c>
      <c r="J27" s="56"/>
      <c r="K27" s="10"/>
      <c r="L27" s="10"/>
      <c r="M27" s="10">
        <v>35</v>
      </c>
      <c r="N27" s="10">
        <v>40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P27" s="10"/>
    </row>
    <row r="28" spans="1:42" s="11" customFormat="1" ht="12">
      <c r="A28" s="19" t="s">
        <v>35</v>
      </c>
      <c r="B28" s="11">
        <f t="shared" si="2"/>
        <v>1100</v>
      </c>
      <c r="C28" s="11">
        <f>B28*1.14</f>
        <v>1254</v>
      </c>
      <c r="D28" s="11">
        <v>157</v>
      </c>
      <c r="F28" s="11">
        <f t="shared" si="3"/>
        <v>1443</v>
      </c>
      <c r="G28" s="11">
        <v>1443</v>
      </c>
      <c r="H28" s="11">
        <f t="shared" si="1"/>
        <v>32</v>
      </c>
      <c r="I28" s="12">
        <f t="shared" si="4"/>
        <v>0</v>
      </c>
      <c r="J28" s="56"/>
      <c r="K28" s="10"/>
      <c r="L28" s="10"/>
      <c r="M28" s="10">
        <v>36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P28" s="10"/>
    </row>
    <row r="29" spans="1:42" s="11" customFormat="1" ht="12">
      <c r="A29" s="21" t="s">
        <v>36</v>
      </c>
      <c r="B29" s="11">
        <f t="shared" si="2"/>
        <v>1100</v>
      </c>
      <c r="C29" s="11">
        <f t="shared" si="0"/>
        <v>1265</v>
      </c>
      <c r="D29" s="11">
        <v>157</v>
      </c>
      <c r="F29" s="11">
        <f t="shared" si="3"/>
        <v>1454</v>
      </c>
      <c r="G29" s="11">
        <v>1450</v>
      </c>
      <c r="H29" s="11">
        <f t="shared" si="1"/>
        <v>32</v>
      </c>
      <c r="I29" s="12">
        <f t="shared" si="4"/>
        <v>4</v>
      </c>
      <c r="J29" s="56"/>
      <c r="K29" s="10"/>
      <c r="L29" s="10"/>
      <c r="M29" s="10">
        <v>37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P29" s="10"/>
    </row>
    <row r="30" spans="1:42" s="11" customFormat="1" ht="12">
      <c r="A30" s="21" t="s">
        <v>37</v>
      </c>
      <c r="B30" s="11">
        <f t="shared" si="2"/>
        <v>1100</v>
      </c>
      <c r="C30" s="11">
        <f t="shared" si="0"/>
        <v>1265</v>
      </c>
      <c r="D30" s="11">
        <v>157</v>
      </c>
      <c r="F30" s="11">
        <f t="shared" si="3"/>
        <v>1454</v>
      </c>
      <c r="G30" s="11">
        <v>1454</v>
      </c>
      <c r="H30" s="11">
        <f t="shared" si="1"/>
        <v>32</v>
      </c>
      <c r="I30" s="12">
        <f t="shared" si="4"/>
        <v>0</v>
      </c>
      <c r="J30" s="56"/>
      <c r="K30" s="10"/>
      <c r="L30" s="10"/>
      <c r="M30" s="10">
        <v>38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P30" s="10"/>
    </row>
    <row r="31" spans="1:42" s="11" customFormat="1" ht="12">
      <c r="A31" s="21" t="s">
        <v>38</v>
      </c>
      <c r="B31" s="11">
        <f t="shared" si="2"/>
        <v>1100</v>
      </c>
      <c r="C31" s="11">
        <f t="shared" si="0"/>
        <v>1265</v>
      </c>
      <c r="D31" s="11">
        <v>157</v>
      </c>
      <c r="F31" s="11">
        <f t="shared" si="3"/>
        <v>1454</v>
      </c>
      <c r="G31" s="11">
        <v>1454</v>
      </c>
      <c r="H31" s="11">
        <f t="shared" si="1"/>
        <v>32</v>
      </c>
      <c r="I31" s="12">
        <f t="shared" si="4"/>
        <v>0</v>
      </c>
      <c r="J31" s="56"/>
      <c r="K31" s="10"/>
      <c r="L31" s="10"/>
      <c r="M31" s="10">
        <v>38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P31" s="10"/>
    </row>
    <row r="32" spans="1:42" s="11" customFormat="1" ht="12">
      <c r="A32" s="21" t="s">
        <v>39</v>
      </c>
      <c r="B32" s="11">
        <f t="shared" si="2"/>
        <v>1100</v>
      </c>
      <c r="C32" s="11">
        <f t="shared" si="0"/>
        <v>1265</v>
      </c>
      <c r="D32" s="11">
        <v>157</v>
      </c>
      <c r="F32" s="11">
        <f t="shared" si="3"/>
        <v>1454</v>
      </c>
      <c r="G32" s="11">
        <v>1444</v>
      </c>
      <c r="H32" s="11">
        <f t="shared" si="1"/>
        <v>32</v>
      </c>
      <c r="I32" s="12">
        <f t="shared" si="4"/>
        <v>10</v>
      </c>
      <c r="J32" s="56"/>
      <c r="K32" s="10"/>
      <c r="L32" s="10"/>
      <c r="M32" s="10">
        <v>39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P32" s="10"/>
    </row>
    <row r="33" spans="1:42" s="11" customFormat="1" ht="12">
      <c r="A33" s="20" t="s">
        <v>41</v>
      </c>
      <c r="B33" s="11">
        <f t="shared" si="2"/>
        <v>1200</v>
      </c>
      <c r="C33" s="11">
        <f t="shared" si="0"/>
        <v>1380</v>
      </c>
      <c r="D33" s="11">
        <v>400</v>
      </c>
      <c r="F33" s="11">
        <f t="shared" si="3"/>
        <v>1812</v>
      </c>
      <c r="G33" s="11">
        <v>1812</v>
      </c>
      <c r="H33" s="11">
        <f t="shared" si="1"/>
        <v>32</v>
      </c>
      <c r="I33" s="12">
        <f t="shared" si="4"/>
        <v>0</v>
      </c>
      <c r="J33" s="56"/>
      <c r="K33" s="10"/>
      <c r="L33" s="10"/>
      <c r="M33" s="10"/>
      <c r="N33" s="10">
        <v>36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P33" s="10"/>
    </row>
    <row r="34" spans="1:42" s="11" customFormat="1" ht="12">
      <c r="A34" s="19" t="s">
        <v>42</v>
      </c>
      <c r="B34" s="11">
        <f t="shared" si="2"/>
        <v>1200</v>
      </c>
      <c r="C34" s="11">
        <f>B34*1.14</f>
        <v>1367.9999999999998</v>
      </c>
      <c r="D34" s="11">
        <v>400</v>
      </c>
      <c r="F34" s="11">
        <f t="shared" si="3"/>
        <v>1799.9999999999998</v>
      </c>
      <c r="G34" s="11">
        <v>1800</v>
      </c>
      <c r="H34" s="11">
        <f t="shared" si="1"/>
        <v>32</v>
      </c>
      <c r="I34" s="12">
        <f t="shared" si="4"/>
        <v>0</v>
      </c>
      <c r="J34" s="56"/>
      <c r="K34" s="10"/>
      <c r="L34" s="10"/>
      <c r="M34" s="10"/>
      <c r="N34" s="10">
        <v>37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P34" s="10"/>
    </row>
    <row r="35" spans="1:42" s="11" customFormat="1" ht="12">
      <c r="A35" s="21" t="s">
        <v>43</v>
      </c>
      <c r="B35" s="11">
        <f t="shared" si="2"/>
        <v>1200</v>
      </c>
      <c r="C35" s="11">
        <f>B35*1.14</f>
        <v>1367.9999999999998</v>
      </c>
      <c r="D35" s="11">
        <v>400</v>
      </c>
      <c r="F35" s="11">
        <f t="shared" si="3"/>
        <v>1799.9999999999998</v>
      </c>
      <c r="G35" s="11">
        <v>1800</v>
      </c>
      <c r="H35" s="11">
        <f t="shared" si="1"/>
        <v>32</v>
      </c>
      <c r="I35" s="12">
        <f t="shared" si="4"/>
        <v>0</v>
      </c>
      <c r="J35" s="56"/>
      <c r="K35" s="10"/>
      <c r="L35" s="10"/>
      <c r="M35" s="10"/>
      <c r="N35" s="10">
        <v>38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P35" s="10"/>
    </row>
    <row r="36" spans="1:42" s="11" customFormat="1" ht="12">
      <c r="A36" s="44" t="s">
        <v>44</v>
      </c>
      <c r="B36" s="11">
        <f t="shared" si="2"/>
        <v>1000</v>
      </c>
      <c r="C36" s="11">
        <f t="shared" si="0"/>
        <v>1150</v>
      </c>
      <c r="D36" s="11">
        <v>375</v>
      </c>
      <c r="F36" s="11">
        <f t="shared" si="3"/>
        <v>1557</v>
      </c>
      <c r="G36" s="11">
        <v>1557</v>
      </c>
      <c r="H36" s="11">
        <f aca="true" t="shared" si="5" ref="H36:H64">SUMIF($J36:$CB36,"&lt;&gt;",$J$1:$CB$1)</f>
        <v>32</v>
      </c>
      <c r="I36" s="12">
        <f t="shared" si="4"/>
        <v>0</v>
      </c>
      <c r="J36" s="56"/>
      <c r="K36" s="10"/>
      <c r="L36" s="10"/>
      <c r="M36" s="10"/>
      <c r="N36" s="10"/>
      <c r="O36" s="10">
        <v>36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P36" s="10"/>
    </row>
    <row r="37" spans="1:42" s="11" customFormat="1" ht="12">
      <c r="A37" s="20" t="s">
        <v>45</v>
      </c>
      <c r="B37" s="11">
        <f t="shared" si="2"/>
        <v>1000</v>
      </c>
      <c r="C37" s="11">
        <f t="shared" si="0"/>
        <v>1150</v>
      </c>
      <c r="D37" s="11">
        <v>375</v>
      </c>
      <c r="F37" s="11">
        <f t="shared" si="3"/>
        <v>1557</v>
      </c>
      <c r="G37" s="11">
        <v>1557</v>
      </c>
      <c r="H37" s="11">
        <f t="shared" si="5"/>
        <v>32</v>
      </c>
      <c r="I37" s="12">
        <f t="shared" si="4"/>
        <v>0</v>
      </c>
      <c r="J37" s="56"/>
      <c r="K37" s="10"/>
      <c r="L37" s="10"/>
      <c r="M37" s="10"/>
      <c r="N37" s="10"/>
      <c r="O37" s="10">
        <v>38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P37" s="10"/>
    </row>
    <row r="38" spans="1:42" s="11" customFormat="1" ht="12">
      <c r="A38" s="20" t="s">
        <v>46</v>
      </c>
      <c r="B38" s="11">
        <f t="shared" si="2"/>
        <v>1000</v>
      </c>
      <c r="C38" s="11">
        <f t="shared" si="0"/>
        <v>1150</v>
      </c>
      <c r="D38" s="11">
        <v>375</v>
      </c>
      <c r="F38" s="11">
        <f t="shared" si="3"/>
        <v>1557</v>
      </c>
      <c r="G38" s="11">
        <v>1557</v>
      </c>
      <c r="H38" s="11">
        <f t="shared" si="5"/>
        <v>32</v>
      </c>
      <c r="I38" s="12">
        <f t="shared" si="4"/>
        <v>0</v>
      </c>
      <c r="J38" s="56"/>
      <c r="K38" s="10"/>
      <c r="L38" s="10"/>
      <c r="M38" s="10"/>
      <c r="N38" s="10"/>
      <c r="O38" s="10">
        <v>38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P38" s="10"/>
    </row>
    <row r="39" spans="1:42" s="11" customFormat="1" ht="12">
      <c r="A39" s="21" t="s">
        <v>47</v>
      </c>
      <c r="B39" s="11">
        <f t="shared" si="2"/>
        <v>1000</v>
      </c>
      <c r="C39" s="11">
        <f t="shared" si="0"/>
        <v>1150</v>
      </c>
      <c r="D39" s="11">
        <v>375</v>
      </c>
      <c r="F39" s="11">
        <f t="shared" si="3"/>
        <v>1557</v>
      </c>
      <c r="G39" s="10">
        <v>1557</v>
      </c>
      <c r="H39" s="11">
        <f t="shared" si="5"/>
        <v>32</v>
      </c>
      <c r="I39" s="12">
        <f t="shared" si="4"/>
        <v>0</v>
      </c>
      <c r="J39" s="56"/>
      <c r="K39" s="10"/>
      <c r="L39" s="10"/>
      <c r="M39" s="10"/>
      <c r="N39" s="10"/>
      <c r="O39" s="10">
        <v>39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46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P39" s="10"/>
    </row>
    <row r="40" spans="1:42" s="11" customFormat="1" ht="12">
      <c r="A40" s="21" t="s">
        <v>48</v>
      </c>
      <c r="B40" s="11">
        <f t="shared" si="2"/>
        <v>1000</v>
      </c>
      <c r="C40" s="11">
        <f t="shared" si="0"/>
        <v>1150</v>
      </c>
      <c r="D40" s="11">
        <v>375</v>
      </c>
      <c r="F40" s="11">
        <f t="shared" si="3"/>
        <v>1557</v>
      </c>
      <c r="G40" s="10">
        <v>1557</v>
      </c>
      <c r="H40" s="11">
        <f t="shared" si="5"/>
        <v>32</v>
      </c>
      <c r="I40" s="12">
        <f t="shared" si="4"/>
        <v>0</v>
      </c>
      <c r="J40" s="56"/>
      <c r="K40" s="10"/>
      <c r="L40" s="10"/>
      <c r="M40" s="10"/>
      <c r="N40" s="10"/>
      <c r="O40" s="10" t="s">
        <v>92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P40" s="10"/>
    </row>
    <row r="41" spans="1:42" s="11" customFormat="1" ht="12">
      <c r="A41" s="20" t="s">
        <v>50</v>
      </c>
      <c r="B41" s="11">
        <f t="shared" si="2"/>
        <v>1000</v>
      </c>
      <c r="C41" s="11">
        <f t="shared" si="0"/>
        <v>1150</v>
      </c>
      <c r="D41" s="11">
        <v>250</v>
      </c>
      <c r="F41" s="11">
        <f t="shared" si="3"/>
        <v>1432</v>
      </c>
      <c r="G41" s="10">
        <v>1432</v>
      </c>
      <c r="H41" s="11">
        <f t="shared" si="5"/>
        <v>32</v>
      </c>
      <c r="I41" s="12">
        <f t="shared" si="4"/>
        <v>0</v>
      </c>
      <c r="J41" s="56"/>
      <c r="K41" s="10"/>
      <c r="L41" s="10"/>
      <c r="M41" s="10"/>
      <c r="N41" s="10"/>
      <c r="O41" s="10"/>
      <c r="P41" s="10">
        <v>37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46"/>
      <c r="AJ41" s="10"/>
      <c r="AK41" s="10"/>
      <c r="AL41" s="10"/>
      <c r="AM41" s="10"/>
      <c r="AP41" s="10"/>
    </row>
    <row r="42" spans="1:42" s="11" customFormat="1" ht="12">
      <c r="A42" s="44" t="s">
        <v>51</v>
      </c>
      <c r="B42" s="11">
        <f t="shared" si="2"/>
        <v>1000</v>
      </c>
      <c r="C42" s="11">
        <f t="shared" si="0"/>
        <v>1150</v>
      </c>
      <c r="D42" s="11">
        <v>250</v>
      </c>
      <c r="F42" s="11">
        <f t="shared" si="3"/>
        <v>1432</v>
      </c>
      <c r="G42" s="10">
        <v>1432</v>
      </c>
      <c r="H42" s="11">
        <f t="shared" si="5"/>
        <v>32</v>
      </c>
      <c r="I42" s="12">
        <f t="shared" si="4"/>
        <v>0</v>
      </c>
      <c r="J42" s="56"/>
      <c r="K42" s="10"/>
      <c r="L42" s="10"/>
      <c r="M42" s="10"/>
      <c r="N42" s="10"/>
      <c r="O42" s="10"/>
      <c r="P42" s="10">
        <v>38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P42" s="10"/>
    </row>
    <row r="43" spans="1:42" s="11" customFormat="1" ht="12">
      <c r="A43" s="21" t="s">
        <v>52</v>
      </c>
      <c r="B43" s="11">
        <f t="shared" si="2"/>
        <v>1000</v>
      </c>
      <c r="C43" s="11">
        <f>B43*1.14</f>
        <v>1140</v>
      </c>
      <c r="D43" s="11">
        <v>250</v>
      </c>
      <c r="F43" s="11">
        <f t="shared" si="3"/>
        <v>1422</v>
      </c>
      <c r="G43" s="10">
        <v>1422</v>
      </c>
      <c r="H43" s="11">
        <f t="shared" si="5"/>
        <v>32</v>
      </c>
      <c r="I43" s="12">
        <f t="shared" si="4"/>
        <v>0</v>
      </c>
      <c r="J43" s="56"/>
      <c r="K43" s="10"/>
      <c r="L43" s="10"/>
      <c r="M43" s="10"/>
      <c r="N43" s="10"/>
      <c r="O43" s="10"/>
      <c r="P43" s="10">
        <v>39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P43" s="10"/>
    </row>
    <row r="44" spans="1:42" s="11" customFormat="1" ht="12">
      <c r="A44" s="19" t="s">
        <v>53</v>
      </c>
      <c r="B44" s="11">
        <f t="shared" si="2"/>
        <v>1000</v>
      </c>
      <c r="C44" s="11">
        <f t="shared" si="0"/>
        <v>1150</v>
      </c>
      <c r="D44" s="11">
        <v>250</v>
      </c>
      <c r="F44" s="11">
        <f t="shared" si="3"/>
        <v>1432</v>
      </c>
      <c r="G44" s="10">
        <v>1432</v>
      </c>
      <c r="H44" s="11">
        <f t="shared" si="5"/>
        <v>32</v>
      </c>
      <c r="I44" s="12">
        <f t="shared" si="4"/>
        <v>0</v>
      </c>
      <c r="J44" s="56"/>
      <c r="K44" s="10"/>
      <c r="L44" s="10"/>
      <c r="M44" s="10"/>
      <c r="N44" s="10"/>
      <c r="O44" s="10"/>
      <c r="P44" s="10">
        <v>40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P44" s="10"/>
    </row>
    <row r="45" spans="1:42" s="11" customFormat="1" ht="12">
      <c r="A45" s="19" t="s">
        <v>55</v>
      </c>
      <c r="B45" s="11">
        <f>Q3*2</f>
        <v>1300</v>
      </c>
      <c r="C45" s="11">
        <f t="shared" si="0"/>
        <v>1494.9999999999998</v>
      </c>
      <c r="F45" s="11">
        <f t="shared" si="3"/>
        <v>1526.9999999999998</v>
      </c>
      <c r="G45" s="10">
        <v>1527</v>
      </c>
      <c r="H45" s="11">
        <f t="shared" si="5"/>
        <v>32</v>
      </c>
      <c r="I45" s="12">
        <f t="shared" si="4"/>
        <v>0</v>
      </c>
      <c r="J45" s="56"/>
      <c r="K45" s="10"/>
      <c r="L45" s="10"/>
      <c r="M45" s="10"/>
      <c r="N45" s="10"/>
      <c r="O45" s="10"/>
      <c r="P45" s="10"/>
      <c r="Q45" s="10" t="s">
        <v>56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P45" s="10"/>
    </row>
    <row r="46" spans="1:42" s="11" customFormat="1" ht="12">
      <c r="A46" s="45" t="s">
        <v>57</v>
      </c>
      <c r="B46" s="11">
        <f t="shared" si="2"/>
        <v>650</v>
      </c>
      <c r="C46" s="11">
        <f t="shared" si="0"/>
        <v>747.4999999999999</v>
      </c>
      <c r="F46" s="11">
        <f t="shared" si="3"/>
        <v>779.4999999999999</v>
      </c>
      <c r="G46" s="10">
        <v>780</v>
      </c>
      <c r="H46" s="11">
        <f t="shared" si="5"/>
        <v>32</v>
      </c>
      <c r="I46" s="12">
        <f t="shared" si="4"/>
        <v>-0.5000000000001137</v>
      </c>
      <c r="J46" s="56"/>
      <c r="K46" s="10"/>
      <c r="L46" s="10"/>
      <c r="M46" s="10"/>
      <c r="N46" s="10"/>
      <c r="O46" s="10"/>
      <c r="P46" s="10"/>
      <c r="Q46" s="10">
        <v>37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P46" s="10"/>
    </row>
    <row r="47" spans="1:42" s="11" customFormat="1" ht="12">
      <c r="A47" s="21" t="s">
        <v>58</v>
      </c>
      <c r="B47" s="11">
        <f t="shared" si="2"/>
        <v>650</v>
      </c>
      <c r="C47" s="11">
        <f t="shared" si="0"/>
        <v>747.4999999999999</v>
      </c>
      <c r="F47" s="11">
        <f t="shared" si="3"/>
        <v>779.4999999999999</v>
      </c>
      <c r="G47" s="10">
        <v>780</v>
      </c>
      <c r="H47" s="11">
        <f t="shared" si="5"/>
        <v>32</v>
      </c>
      <c r="I47" s="12">
        <f t="shared" si="4"/>
        <v>-0.5000000000001137</v>
      </c>
      <c r="J47" s="56"/>
      <c r="K47" s="10"/>
      <c r="L47" s="10"/>
      <c r="M47" s="10"/>
      <c r="N47" s="10"/>
      <c r="O47" s="10"/>
      <c r="P47" s="10"/>
      <c r="Q47" s="10">
        <v>37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P47" s="10"/>
    </row>
    <row r="48" spans="1:17" s="10" customFormat="1" ht="12">
      <c r="A48" s="20" t="s">
        <v>59</v>
      </c>
      <c r="B48" s="11">
        <f t="shared" si="2"/>
        <v>650</v>
      </c>
      <c r="C48" s="11">
        <f t="shared" si="0"/>
        <v>747.4999999999999</v>
      </c>
      <c r="F48" s="11">
        <f t="shared" si="3"/>
        <v>779.4999999999999</v>
      </c>
      <c r="G48" s="10">
        <v>779.5</v>
      </c>
      <c r="H48" s="11">
        <f t="shared" si="5"/>
        <v>32</v>
      </c>
      <c r="I48" s="12">
        <f t="shared" si="4"/>
        <v>0</v>
      </c>
      <c r="J48" s="56"/>
      <c r="Q48" s="10">
        <v>38</v>
      </c>
    </row>
    <row r="49" spans="1:17" s="10" customFormat="1" ht="12">
      <c r="A49" s="20" t="s">
        <v>60</v>
      </c>
      <c r="B49" s="11">
        <f t="shared" si="2"/>
        <v>650</v>
      </c>
      <c r="C49" s="11">
        <f>B49*1.14</f>
        <v>740.9999999999999</v>
      </c>
      <c r="F49" s="11">
        <f t="shared" si="3"/>
        <v>772.9999999999999</v>
      </c>
      <c r="G49" s="10">
        <v>733</v>
      </c>
      <c r="H49" s="11">
        <f t="shared" si="5"/>
        <v>32</v>
      </c>
      <c r="I49" s="77">
        <f t="shared" si="4"/>
        <v>39.999999999999886</v>
      </c>
      <c r="J49" s="56"/>
      <c r="Q49" s="10">
        <v>38</v>
      </c>
    </row>
    <row r="50" spans="1:21" s="10" customFormat="1" ht="12">
      <c r="A50" s="20" t="s">
        <v>61</v>
      </c>
      <c r="B50" s="11">
        <f t="shared" si="2"/>
        <v>1500</v>
      </c>
      <c r="C50" s="11">
        <f t="shared" si="0"/>
        <v>1724.9999999999998</v>
      </c>
      <c r="D50" s="10">
        <v>320</v>
      </c>
      <c r="F50" s="11">
        <f t="shared" si="3"/>
        <v>2109</v>
      </c>
      <c r="G50" s="10">
        <v>2109</v>
      </c>
      <c r="H50" s="11">
        <f t="shared" si="5"/>
        <v>64</v>
      </c>
      <c r="I50" s="12">
        <f t="shared" si="4"/>
        <v>0</v>
      </c>
      <c r="J50" s="56"/>
      <c r="Q50" s="10">
        <v>39</v>
      </c>
      <c r="U50" s="10">
        <v>39</v>
      </c>
    </row>
    <row r="51" spans="1:17" s="10" customFormat="1" ht="12">
      <c r="A51" s="20" t="s">
        <v>62</v>
      </c>
      <c r="B51" s="11">
        <f t="shared" si="2"/>
        <v>650</v>
      </c>
      <c r="C51" s="11">
        <f t="shared" si="0"/>
        <v>747.4999999999999</v>
      </c>
      <c r="F51" s="11">
        <f t="shared" si="3"/>
        <v>779.4999999999999</v>
      </c>
      <c r="G51" s="10">
        <v>780</v>
      </c>
      <c r="H51" s="11">
        <f t="shared" si="5"/>
        <v>32</v>
      </c>
      <c r="I51" s="12">
        <f t="shared" si="4"/>
        <v>-0.5000000000001137</v>
      </c>
      <c r="J51" s="56"/>
      <c r="Q51" s="10">
        <v>40</v>
      </c>
    </row>
    <row r="52" spans="1:42" s="11" customFormat="1" ht="12">
      <c r="A52" s="21" t="s">
        <v>64</v>
      </c>
      <c r="B52" s="11">
        <f t="shared" si="2"/>
        <v>250</v>
      </c>
      <c r="C52" s="11">
        <f t="shared" si="0"/>
        <v>287.5</v>
      </c>
      <c r="F52" s="11">
        <f t="shared" si="3"/>
        <v>319.5</v>
      </c>
      <c r="G52" s="10">
        <v>320</v>
      </c>
      <c r="H52" s="11">
        <f t="shared" si="5"/>
        <v>32</v>
      </c>
      <c r="I52" s="12">
        <f t="shared" si="4"/>
        <v>-0.5</v>
      </c>
      <c r="J52" s="17"/>
      <c r="R52" s="11">
        <v>35</v>
      </c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P52" s="10"/>
    </row>
    <row r="53" spans="1:42" s="11" customFormat="1" ht="12">
      <c r="A53" s="21" t="s">
        <v>65</v>
      </c>
      <c r="B53" s="11">
        <f t="shared" si="2"/>
        <v>250</v>
      </c>
      <c r="C53" s="11">
        <f t="shared" si="0"/>
        <v>287.5</v>
      </c>
      <c r="F53" s="11">
        <f t="shared" si="3"/>
        <v>319.5</v>
      </c>
      <c r="G53" s="10">
        <v>319.5</v>
      </c>
      <c r="H53" s="11">
        <f t="shared" si="5"/>
        <v>32</v>
      </c>
      <c r="I53" s="12">
        <f t="shared" si="4"/>
        <v>0</v>
      </c>
      <c r="J53" s="17"/>
      <c r="R53" s="11">
        <v>37</v>
      </c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P53" s="10"/>
    </row>
    <row r="54" spans="1:42" s="11" customFormat="1" ht="12">
      <c r="A54" s="21" t="s">
        <v>66</v>
      </c>
      <c r="B54" s="11">
        <f t="shared" si="2"/>
        <v>250</v>
      </c>
      <c r="C54" s="11">
        <f>B54*1.14</f>
        <v>285</v>
      </c>
      <c r="F54" s="11">
        <f t="shared" si="3"/>
        <v>317</v>
      </c>
      <c r="G54" s="10">
        <v>317</v>
      </c>
      <c r="H54" s="11">
        <f t="shared" si="5"/>
        <v>32</v>
      </c>
      <c r="I54" s="12">
        <f t="shared" si="4"/>
        <v>0</v>
      </c>
      <c r="J54" s="17"/>
      <c r="R54" s="11">
        <v>37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P54" s="10"/>
    </row>
    <row r="55" spans="1:42" s="11" customFormat="1" ht="12">
      <c r="A55" s="21" t="s">
        <v>67</v>
      </c>
      <c r="B55" s="11">
        <f t="shared" si="2"/>
        <v>250</v>
      </c>
      <c r="C55" s="11">
        <f t="shared" si="0"/>
        <v>287.5</v>
      </c>
      <c r="F55" s="11">
        <f t="shared" si="3"/>
        <v>319.5</v>
      </c>
      <c r="G55" s="10">
        <v>319.5</v>
      </c>
      <c r="H55" s="11">
        <f t="shared" si="5"/>
        <v>32</v>
      </c>
      <c r="I55" s="12">
        <f t="shared" si="4"/>
        <v>0</v>
      </c>
      <c r="J55" s="17"/>
      <c r="R55" s="11">
        <v>38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P55" s="10"/>
    </row>
    <row r="56" spans="1:42" s="42" customFormat="1" ht="12">
      <c r="A56" s="38" t="s">
        <v>68</v>
      </c>
      <c r="B56" s="11">
        <f t="shared" si="2"/>
        <v>250</v>
      </c>
      <c r="C56" s="11">
        <f t="shared" si="0"/>
        <v>287.5</v>
      </c>
      <c r="D56" s="39"/>
      <c r="E56" s="39">
        <v>320</v>
      </c>
      <c r="F56" s="11">
        <f t="shared" si="3"/>
        <v>-0.5</v>
      </c>
      <c r="G56" s="40"/>
      <c r="H56" s="11">
        <f t="shared" si="5"/>
        <v>32</v>
      </c>
      <c r="I56" s="12">
        <f t="shared" si="4"/>
        <v>-0.5</v>
      </c>
      <c r="J56" s="57"/>
      <c r="K56" s="39"/>
      <c r="L56" s="39"/>
      <c r="M56" s="39"/>
      <c r="N56" s="39"/>
      <c r="O56" s="39"/>
      <c r="P56" s="39"/>
      <c r="Q56" s="39"/>
      <c r="R56" s="39">
        <v>39</v>
      </c>
      <c r="S56" s="39"/>
      <c r="T56" s="39"/>
      <c r="U56" s="39"/>
      <c r="V56" s="39"/>
      <c r="W56" s="40"/>
      <c r="X56" s="40"/>
      <c r="Y56" s="40"/>
      <c r="Z56" s="40"/>
      <c r="AA56" s="4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P56" s="41"/>
    </row>
    <row r="57" spans="1:42" s="32" customFormat="1" ht="12">
      <c r="A57" s="33" t="s">
        <v>69</v>
      </c>
      <c r="B57" s="11">
        <f t="shared" si="2"/>
        <v>250</v>
      </c>
      <c r="C57" s="11">
        <f t="shared" si="0"/>
        <v>287.5</v>
      </c>
      <c r="D57" s="8"/>
      <c r="E57" s="8"/>
      <c r="F57" s="11">
        <f t="shared" si="3"/>
        <v>319.5</v>
      </c>
      <c r="G57" s="30">
        <v>320</v>
      </c>
      <c r="H57" s="11">
        <f t="shared" si="5"/>
        <v>32</v>
      </c>
      <c r="I57" s="12">
        <f t="shared" si="4"/>
        <v>-0.5</v>
      </c>
      <c r="J57" s="58"/>
      <c r="K57" s="8"/>
      <c r="L57" s="8"/>
      <c r="M57" s="8"/>
      <c r="N57" s="8"/>
      <c r="O57" s="8"/>
      <c r="P57" s="8"/>
      <c r="Q57" s="8"/>
      <c r="R57" s="8">
        <v>40</v>
      </c>
      <c r="S57" s="8"/>
      <c r="T57" s="8"/>
      <c r="U57" s="8"/>
      <c r="V57" s="8"/>
      <c r="W57" s="30"/>
      <c r="X57" s="30"/>
      <c r="Y57" s="30"/>
      <c r="Z57" s="30"/>
      <c r="AA57" s="30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P57" s="31"/>
    </row>
    <row r="58" spans="1:42" s="32" customFormat="1" ht="12">
      <c r="A58" s="29" t="s">
        <v>71</v>
      </c>
      <c r="B58" s="11">
        <f t="shared" si="2"/>
        <v>1100</v>
      </c>
      <c r="C58" s="11">
        <f t="shared" si="0"/>
        <v>1265</v>
      </c>
      <c r="D58" s="8">
        <v>220</v>
      </c>
      <c r="E58" s="8"/>
      <c r="F58" s="11">
        <f t="shared" si="3"/>
        <v>1517</v>
      </c>
      <c r="G58" s="30">
        <v>1517</v>
      </c>
      <c r="H58" s="11">
        <f t="shared" si="5"/>
        <v>32</v>
      </c>
      <c r="I58" s="12">
        <f t="shared" si="4"/>
        <v>0</v>
      </c>
      <c r="J58" s="58"/>
      <c r="K58" s="8"/>
      <c r="L58" s="8"/>
      <c r="M58" s="8"/>
      <c r="N58" s="8"/>
      <c r="O58" s="8"/>
      <c r="P58" s="8"/>
      <c r="Q58" s="8"/>
      <c r="R58" s="8"/>
      <c r="S58" s="8">
        <v>36</v>
      </c>
      <c r="T58" s="8"/>
      <c r="U58" s="8"/>
      <c r="V58" s="8"/>
      <c r="W58" s="30"/>
      <c r="X58" s="30"/>
      <c r="Y58" s="30"/>
      <c r="Z58" s="30"/>
      <c r="AA58" s="30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P58" s="31"/>
    </row>
    <row r="59" spans="1:42" s="32" customFormat="1" ht="12">
      <c r="A59" s="33" t="s">
        <v>72</v>
      </c>
      <c r="B59" s="11">
        <f t="shared" si="2"/>
        <v>1100</v>
      </c>
      <c r="C59" s="11">
        <f>B59*1.14</f>
        <v>1254</v>
      </c>
      <c r="D59" s="8">
        <v>220</v>
      </c>
      <c r="E59" s="8"/>
      <c r="F59" s="11">
        <f t="shared" si="3"/>
        <v>1506</v>
      </c>
      <c r="G59" s="30">
        <v>1506</v>
      </c>
      <c r="H59" s="11">
        <f t="shared" si="5"/>
        <v>32</v>
      </c>
      <c r="I59" s="12">
        <f t="shared" si="4"/>
        <v>0</v>
      </c>
      <c r="J59" s="58"/>
      <c r="K59" s="8"/>
      <c r="L59" s="8"/>
      <c r="M59" s="8"/>
      <c r="N59" s="8"/>
      <c r="O59" s="8"/>
      <c r="P59" s="8"/>
      <c r="Q59" s="8"/>
      <c r="R59" s="8"/>
      <c r="S59" s="8">
        <v>37</v>
      </c>
      <c r="T59" s="8"/>
      <c r="U59" s="8"/>
      <c r="V59" s="8"/>
      <c r="W59" s="30"/>
      <c r="X59" s="30"/>
      <c r="Y59" s="30"/>
      <c r="Z59" s="30"/>
      <c r="AA59" s="30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P59" s="31"/>
    </row>
    <row r="60" spans="1:42" s="32" customFormat="1" ht="12">
      <c r="A60" s="29" t="s">
        <v>73</v>
      </c>
      <c r="B60" s="11">
        <f t="shared" si="2"/>
        <v>1100</v>
      </c>
      <c r="C60" s="11">
        <f>B60*1.14</f>
        <v>1254</v>
      </c>
      <c r="D60" s="8">
        <v>220</v>
      </c>
      <c r="E60" s="8"/>
      <c r="F60" s="11">
        <f t="shared" si="3"/>
        <v>1506</v>
      </c>
      <c r="G60" s="30">
        <v>1506</v>
      </c>
      <c r="H60" s="11">
        <f t="shared" si="5"/>
        <v>32</v>
      </c>
      <c r="I60" s="12">
        <f t="shared" si="4"/>
        <v>0</v>
      </c>
      <c r="J60" s="58"/>
      <c r="K60" s="8"/>
      <c r="L60" s="8"/>
      <c r="M60" s="8"/>
      <c r="N60" s="8"/>
      <c r="O60" s="8"/>
      <c r="P60" s="8"/>
      <c r="Q60" s="8"/>
      <c r="R60" s="8"/>
      <c r="S60" s="8" t="s">
        <v>94</v>
      </c>
      <c r="T60" s="8"/>
      <c r="U60" s="8"/>
      <c r="V60" s="8"/>
      <c r="W60" s="30"/>
      <c r="X60" s="30"/>
      <c r="Y60" s="30"/>
      <c r="Z60" s="30"/>
      <c r="AA60" s="30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P60" s="31"/>
    </row>
    <row r="61" spans="1:42" s="42" customFormat="1" ht="12">
      <c r="A61" s="86" t="s">
        <v>74</v>
      </c>
      <c r="B61" s="11">
        <f t="shared" si="2"/>
        <v>1100</v>
      </c>
      <c r="C61" s="11">
        <f>B61*1.14</f>
        <v>1254</v>
      </c>
      <c r="D61" s="39">
        <v>220</v>
      </c>
      <c r="E61" s="39"/>
      <c r="F61" s="11">
        <f t="shared" si="3"/>
        <v>1506</v>
      </c>
      <c r="G61" s="40">
        <v>1510</v>
      </c>
      <c r="H61" s="11">
        <f t="shared" si="5"/>
        <v>32</v>
      </c>
      <c r="I61" s="12">
        <f t="shared" si="4"/>
        <v>-4</v>
      </c>
      <c r="J61" s="57"/>
      <c r="K61" s="39"/>
      <c r="L61" s="39"/>
      <c r="M61" s="39"/>
      <c r="N61" s="39"/>
      <c r="O61" s="39"/>
      <c r="P61" s="39"/>
      <c r="Q61" s="39"/>
      <c r="R61" s="39"/>
      <c r="S61" s="39">
        <v>38</v>
      </c>
      <c r="T61" s="39"/>
      <c r="U61" s="39"/>
      <c r="V61" s="39"/>
      <c r="W61" s="40"/>
      <c r="X61" s="40"/>
      <c r="Y61" s="40"/>
      <c r="Z61" s="40"/>
      <c r="AA61" s="40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P61" s="41"/>
    </row>
    <row r="62" spans="1:42" s="42" customFormat="1" ht="12">
      <c r="A62" s="38" t="s">
        <v>75</v>
      </c>
      <c r="B62" s="11">
        <f t="shared" si="2"/>
        <v>1100</v>
      </c>
      <c r="C62" s="11">
        <f t="shared" si="0"/>
        <v>1265</v>
      </c>
      <c r="D62" s="39">
        <v>220</v>
      </c>
      <c r="E62" s="39"/>
      <c r="F62" s="11">
        <f t="shared" si="3"/>
        <v>1517</v>
      </c>
      <c r="G62" s="40">
        <v>1517</v>
      </c>
      <c r="H62" s="11">
        <f t="shared" si="5"/>
        <v>32</v>
      </c>
      <c r="I62" s="12">
        <f t="shared" si="4"/>
        <v>0</v>
      </c>
      <c r="J62" s="57"/>
      <c r="K62" s="39"/>
      <c r="L62" s="39"/>
      <c r="M62" s="39"/>
      <c r="N62" s="39"/>
      <c r="O62" s="39"/>
      <c r="P62" s="39"/>
      <c r="Q62" s="39"/>
      <c r="R62" s="39"/>
      <c r="S62" s="39">
        <v>39</v>
      </c>
      <c r="T62" s="39"/>
      <c r="U62" s="39"/>
      <c r="V62" s="39"/>
      <c r="W62" s="40"/>
      <c r="X62" s="40"/>
      <c r="Y62" s="40"/>
      <c r="Z62" s="40"/>
      <c r="AA62" s="40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P62" s="41"/>
    </row>
    <row r="63" spans="1:42" s="32" customFormat="1" ht="12">
      <c r="A63" s="29" t="s">
        <v>78</v>
      </c>
      <c r="B63" s="11">
        <f t="shared" si="2"/>
        <v>750</v>
      </c>
      <c r="C63" s="11">
        <f t="shared" si="0"/>
        <v>862.4999999999999</v>
      </c>
      <c r="D63" s="8"/>
      <c r="E63" s="8"/>
      <c r="F63" s="11">
        <f t="shared" si="3"/>
        <v>894.4999999999999</v>
      </c>
      <c r="G63" s="30">
        <v>894.5</v>
      </c>
      <c r="H63" s="11">
        <f t="shared" si="5"/>
        <v>32</v>
      </c>
      <c r="I63" s="12">
        <f t="shared" si="4"/>
        <v>0</v>
      </c>
      <c r="J63" s="5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v>36</v>
      </c>
      <c r="W63" s="30"/>
      <c r="X63" s="30"/>
      <c r="Y63" s="30"/>
      <c r="Z63" s="30"/>
      <c r="AA63" s="30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P63" s="31"/>
    </row>
    <row r="64" spans="1:42" s="32" customFormat="1" ht="12">
      <c r="A64" s="29" t="s">
        <v>79</v>
      </c>
      <c r="B64" s="11">
        <f t="shared" si="2"/>
        <v>750</v>
      </c>
      <c r="C64" s="11">
        <f t="shared" si="0"/>
        <v>862.4999999999999</v>
      </c>
      <c r="D64" s="8"/>
      <c r="E64" s="8"/>
      <c r="F64" s="11">
        <f t="shared" si="3"/>
        <v>894.4999999999999</v>
      </c>
      <c r="G64" s="30">
        <v>894.5</v>
      </c>
      <c r="H64" s="11">
        <f t="shared" si="5"/>
        <v>32</v>
      </c>
      <c r="I64" s="12">
        <f t="shared" si="4"/>
        <v>0</v>
      </c>
      <c r="J64" s="5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 t="s">
        <v>95</v>
      </c>
      <c r="W64" s="30"/>
      <c r="X64" s="30"/>
      <c r="Y64" s="30"/>
      <c r="Z64" s="30"/>
      <c r="AA64" s="30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P64" s="31"/>
    </row>
    <row r="65" spans="1:42" s="32" customFormat="1" ht="12">
      <c r="A65" s="29" t="s">
        <v>80</v>
      </c>
      <c r="B65" s="11">
        <f t="shared" si="2"/>
        <v>750</v>
      </c>
      <c r="C65" s="11">
        <f aca="true" t="shared" si="6" ref="C65:C128">B65*1.15</f>
        <v>862.4999999999999</v>
      </c>
      <c r="D65" s="8"/>
      <c r="E65" s="8"/>
      <c r="F65" s="11">
        <f t="shared" si="3"/>
        <v>894.4999999999999</v>
      </c>
      <c r="G65" s="30">
        <v>894.5</v>
      </c>
      <c r="H65" s="11">
        <f aca="true" t="shared" si="7" ref="H65:H128">SUMIF($J65:$CB65,"&lt;&gt;",$J$1:$CB$1)</f>
        <v>32</v>
      </c>
      <c r="I65" s="12">
        <f t="shared" si="4"/>
        <v>0</v>
      </c>
      <c r="J65" s="5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37</v>
      </c>
      <c r="W65" s="30"/>
      <c r="X65" s="30"/>
      <c r="Y65" s="30"/>
      <c r="Z65" s="30"/>
      <c r="AA65" s="30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P65" s="31"/>
    </row>
    <row r="66" spans="1:42" s="32" customFormat="1" ht="12">
      <c r="A66" s="29" t="s">
        <v>81</v>
      </c>
      <c r="B66" s="11">
        <f aca="true" t="shared" si="8" ref="B66:B129">SUMIF($J66:$BC66,"&lt;&gt;",$J$3:$BC$3)</f>
        <v>750</v>
      </c>
      <c r="C66" s="11">
        <f t="shared" si="6"/>
        <v>862.4999999999999</v>
      </c>
      <c r="D66" s="8"/>
      <c r="E66" s="8"/>
      <c r="F66" s="11">
        <f aca="true" t="shared" si="9" ref="F66:F129">(C66+D66)-E66+H66</f>
        <v>894.4999999999999</v>
      </c>
      <c r="G66" s="30">
        <v>894.5</v>
      </c>
      <c r="H66" s="11">
        <f t="shared" si="7"/>
        <v>32</v>
      </c>
      <c r="I66" s="12">
        <f aca="true" t="shared" si="10" ref="I66:I129">F66-G66</f>
        <v>0</v>
      </c>
      <c r="J66" s="5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37</v>
      </c>
      <c r="W66" s="30"/>
      <c r="X66" s="30"/>
      <c r="Y66" s="30"/>
      <c r="Z66" s="30"/>
      <c r="AA66" s="30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P66" s="31"/>
    </row>
    <row r="67" spans="1:42" s="42" customFormat="1" ht="12">
      <c r="A67" s="38" t="s">
        <v>82</v>
      </c>
      <c r="B67" s="11">
        <f t="shared" si="8"/>
        <v>750</v>
      </c>
      <c r="C67" s="11">
        <f t="shared" si="6"/>
        <v>862.4999999999999</v>
      </c>
      <c r="D67" s="39"/>
      <c r="E67" s="39"/>
      <c r="F67" s="11">
        <f t="shared" si="9"/>
        <v>894.4999999999999</v>
      </c>
      <c r="G67" s="40">
        <v>894.5</v>
      </c>
      <c r="H67" s="11">
        <f t="shared" si="7"/>
        <v>32</v>
      </c>
      <c r="I67" s="12">
        <f t="shared" si="10"/>
        <v>0</v>
      </c>
      <c r="J67" s="57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>
        <v>38</v>
      </c>
      <c r="W67" s="40"/>
      <c r="X67" s="40"/>
      <c r="Y67" s="40"/>
      <c r="Z67" s="40"/>
      <c r="AA67" s="40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P67" s="41"/>
    </row>
    <row r="68" spans="1:42" s="32" customFormat="1" ht="12">
      <c r="A68" s="29" t="s">
        <v>83</v>
      </c>
      <c r="B68" s="11">
        <f t="shared" si="8"/>
        <v>750</v>
      </c>
      <c r="C68" s="11">
        <f t="shared" si="6"/>
        <v>862.4999999999999</v>
      </c>
      <c r="D68" s="8"/>
      <c r="E68" s="8"/>
      <c r="F68" s="11">
        <f t="shared" si="9"/>
        <v>894.4999999999999</v>
      </c>
      <c r="G68" s="30">
        <v>894.5</v>
      </c>
      <c r="H68" s="11">
        <f t="shared" si="7"/>
        <v>32</v>
      </c>
      <c r="I68" s="12">
        <f t="shared" si="10"/>
        <v>0</v>
      </c>
      <c r="J68" s="5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38</v>
      </c>
      <c r="W68" s="30"/>
      <c r="X68" s="30"/>
      <c r="Y68" s="30"/>
      <c r="Z68" s="30"/>
      <c r="AA68" s="30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P68" s="31"/>
    </row>
    <row r="69" spans="1:42" s="32" customFormat="1" ht="12">
      <c r="A69" s="29" t="s">
        <v>84</v>
      </c>
      <c r="B69" s="11">
        <f t="shared" si="8"/>
        <v>750</v>
      </c>
      <c r="C69" s="11">
        <f t="shared" si="6"/>
        <v>862.4999999999999</v>
      </c>
      <c r="D69" s="8"/>
      <c r="E69" s="8"/>
      <c r="F69" s="11">
        <f t="shared" si="9"/>
        <v>894.4999999999999</v>
      </c>
      <c r="G69" s="30">
        <v>894.5</v>
      </c>
      <c r="H69" s="11">
        <f t="shared" si="7"/>
        <v>32</v>
      </c>
      <c r="I69" s="12">
        <f t="shared" si="10"/>
        <v>0</v>
      </c>
      <c r="J69" s="5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v>40</v>
      </c>
      <c r="W69" s="30"/>
      <c r="X69" s="30"/>
      <c r="Y69" s="30"/>
      <c r="Z69" s="30"/>
      <c r="AA69" s="30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P69" s="31"/>
    </row>
    <row r="70" spans="1:42" s="42" customFormat="1" ht="12">
      <c r="A70" s="38" t="s">
        <v>86</v>
      </c>
      <c r="B70" s="11">
        <f t="shared" si="8"/>
        <v>850</v>
      </c>
      <c r="C70" s="11">
        <f>B70*1.14</f>
        <v>968.9999999999999</v>
      </c>
      <c r="D70" s="39">
        <v>320</v>
      </c>
      <c r="E70" s="39"/>
      <c r="F70" s="11">
        <f t="shared" si="9"/>
        <v>1321</v>
      </c>
      <c r="G70" s="40">
        <v>1321</v>
      </c>
      <c r="H70" s="11">
        <f t="shared" si="7"/>
        <v>32</v>
      </c>
      <c r="I70" s="12">
        <f t="shared" si="10"/>
        <v>0</v>
      </c>
      <c r="J70" s="57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>
        <v>37</v>
      </c>
      <c r="V70" s="39"/>
      <c r="W70" s="40"/>
      <c r="X70" s="40"/>
      <c r="Y70" s="40"/>
      <c r="Z70" s="40"/>
      <c r="AA70" s="40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P70" s="41"/>
    </row>
    <row r="71" spans="1:42" s="32" customFormat="1" ht="12">
      <c r="A71" s="29" t="s">
        <v>87</v>
      </c>
      <c r="B71" s="11">
        <f t="shared" si="8"/>
        <v>850</v>
      </c>
      <c r="C71" s="11">
        <f t="shared" si="6"/>
        <v>977.4999999999999</v>
      </c>
      <c r="D71" s="8">
        <v>320</v>
      </c>
      <c r="E71" s="8"/>
      <c r="F71" s="11">
        <f t="shared" si="9"/>
        <v>1329.5</v>
      </c>
      <c r="G71" s="30">
        <v>1330</v>
      </c>
      <c r="H71" s="11">
        <f t="shared" si="7"/>
        <v>32</v>
      </c>
      <c r="I71" s="12">
        <f t="shared" si="10"/>
        <v>-0.5</v>
      </c>
      <c r="J71" s="58"/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38</v>
      </c>
      <c r="V71" s="8"/>
      <c r="W71" s="30"/>
      <c r="X71" s="30"/>
      <c r="Y71" s="30"/>
      <c r="Z71" s="30"/>
      <c r="AA71" s="30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P71" s="31"/>
    </row>
    <row r="72" spans="1:54" s="72" customFormat="1" ht="12.75">
      <c r="A72" s="63" t="s">
        <v>88</v>
      </c>
      <c r="B72" s="64">
        <f t="shared" si="8"/>
        <v>850</v>
      </c>
      <c r="C72" s="64">
        <f>B72*1.14</f>
        <v>968.9999999999999</v>
      </c>
      <c r="D72" s="8">
        <v>320</v>
      </c>
      <c r="E72" s="66"/>
      <c r="F72" s="64">
        <f t="shared" si="9"/>
        <v>1321</v>
      </c>
      <c r="G72" s="67">
        <v>1321</v>
      </c>
      <c r="H72" s="64">
        <f t="shared" si="7"/>
        <v>32</v>
      </c>
      <c r="I72" s="65">
        <f t="shared" si="10"/>
        <v>0</v>
      </c>
      <c r="J72" s="68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 t="s">
        <v>96</v>
      </c>
      <c r="V72" s="66"/>
      <c r="W72" s="67"/>
      <c r="X72" s="67"/>
      <c r="Y72" s="67"/>
      <c r="Z72" s="67"/>
      <c r="AA72" s="67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70"/>
      <c r="AO72" s="70"/>
      <c r="AP72" s="69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</row>
    <row r="73" spans="1:54" s="85" customFormat="1" ht="12.75">
      <c r="A73" s="78" t="s">
        <v>89</v>
      </c>
      <c r="B73" s="64">
        <f t="shared" si="8"/>
        <v>850</v>
      </c>
      <c r="C73" s="64">
        <f>B73*1.14</f>
        <v>968.9999999999999</v>
      </c>
      <c r="D73" s="39">
        <v>320</v>
      </c>
      <c r="E73" s="79"/>
      <c r="F73" s="64">
        <f t="shared" si="9"/>
        <v>1321</v>
      </c>
      <c r="G73" s="80">
        <v>1321</v>
      </c>
      <c r="H73" s="64">
        <f t="shared" si="7"/>
        <v>32</v>
      </c>
      <c r="I73" s="65">
        <f t="shared" si="10"/>
        <v>0</v>
      </c>
      <c r="J73" s="81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 t="s">
        <v>97</v>
      </c>
      <c r="V73" s="79"/>
      <c r="W73" s="80"/>
      <c r="X73" s="80"/>
      <c r="Y73" s="80"/>
      <c r="Z73" s="80"/>
      <c r="AA73" s="80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3"/>
      <c r="AO73" s="83"/>
      <c r="AP73" s="82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</row>
    <row r="74" spans="1:42" s="72" customFormat="1" ht="12.75">
      <c r="A74" s="63"/>
      <c r="B74" s="64">
        <f t="shared" si="8"/>
        <v>0</v>
      </c>
      <c r="C74" s="64">
        <f t="shared" si="6"/>
        <v>0</v>
      </c>
      <c r="D74" s="73"/>
      <c r="E74" s="73"/>
      <c r="F74" s="64">
        <f t="shared" si="9"/>
        <v>0</v>
      </c>
      <c r="G74" s="74"/>
      <c r="H74" s="64">
        <f t="shared" si="7"/>
        <v>0</v>
      </c>
      <c r="I74" s="65">
        <f t="shared" si="10"/>
        <v>0</v>
      </c>
      <c r="J74" s="75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4"/>
      <c r="X74" s="74"/>
      <c r="Y74" s="74"/>
      <c r="Z74" s="74"/>
      <c r="AA74" s="74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0"/>
      <c r="AO74" s="70"/>
      <c r="AP74" s="76"/>
    </row>
    <row r="75" spans="1:42" s="72" customFormat="1" ht="12.75">
      <c r="A75" s="63"/>
      <c r="B75" s="64">
        <f t="shared" si="8"/>
        <v>0</v>
      </c>
      <c r="C75" s="64">
        <f t="shared" si="6"/>
        <v>0</v>
      </c>
      <c r="D75" s="73"/>
      <c r="E75" s="73"/>
      <c r="F75" s="64">
        <f t="shared" si="9"/>
        <v>0</v>
      </c>
      <c r="G75" s="74"/>
      <c r="H75" s="64">
        <f t="shared" si="7"/>
        <v>0</v>
      </c>
      <c r="I75" s="65">
        <f t="shared" si="10"/>
        <v>0</v>
      </c>
      <c r="J75" s="75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0"/>
      <c r="AO75" s="70"/>
      <c r="AP75" s="76"/>
    </row>
    <row r="76" spans="1:42" s="72" customFormat="1" ht="12.75">
      <c r="A76" s="63"/>
      <c r="B76" s="64">
        <f t="shared" si="8"/>
        <v>0</v>
      </c>
      <c r="C76" s="64">
        <f t="shared" si="6"/>
        <v>0</v>
      </c>
      <c r="D76" s="73"/>
      <c r="E76" s="73"/>
      <c r="F76" s="64">
        <f t="shared" si="9"/>
        <v>0</v>
      </c>
      <c r="G76" s="74"/>
      <c r="H76" s="64">
        <f t="shared" si="7"/>
        <v>0</v>
      </c>
      <c r="I76" s="65">
        <f t="shared" si="10"/>
        <v>0</v>
      </c>
      <c r="J76" s="75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  <c r="X76" s="74"/>
      <c r="Y76" s="74"/>
      <c r="Z76" s="74"/>
      <c r="AA76" s="74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0"/>
      <c r="AO76" s="70"/>
      <c r="AP76" s="76"/>
    </row>
    <row r="77" spans="1:42" s="72" customFormat="1" ht="12.75">
      <c r="A77" s="63"/>
      <c r="B77" s="64">
        <f t="shared" si="8"/>
        <v>0</v>
      </c>
      <c r="C77" s="64">
        <f t="shared" si="6"/>
        <v>0</v>
      </c>
      <c r="D77" s="73"/>
      <c r="E77" s="73"/>
      <c r="F77" s="64">
        <f t="shared" si="9"/>
        <v>0</v>
      </c>
      <c r="G77" s="74"/>
      <c r="H77" s="64">
        <f t="shared" si="7"/>
        <v>0</v>
      </c>
      <c r="I77" s="65">
        <f t="shared" si="10"/>
        <v>0</v>
      </c>
      <c r="J77" s="75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74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0"/>
      <c r="AO77" s="70"/>
      <c r="AP77" s="76"/>
    </row>
    <row r="78" spans="1:42" s="50" customFormat="1" ht="12.75">
      <c r="A78" s="60"/>
      <c r="B78" s="11">
        <f t="shared" si="8"/>
        <v>0</v>
      </c>
      <c r="C78" s="11">
        <f t="shared" si="6"/>
        <v>0</v>
      </c>
      <c r="D78" s="51"/>
      <c r="E78" s="51"/>
      <c r="F78" s="11">
        <f t="shared" si="9"/>
        <v>0</v>
      </c>
      <c r="G78" s="52"/>
      <c r="H78" s="11">
        <f t="shared" si="7"/>
        <v>0</v>
      </c>
      <c r="I78" s="12">
        <f t="shared" si="10"/>
        <v>0</v>
      </c>
      <c r="J78" s="59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2"/>
      <c r="X78" s="52"/>
      <c r="Y78" s="52"/>
      <c r="Z78" s="52"/>
      <c r="AA78" s="52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49"/>
      <c r="AO78" s="49"/>
      <c r="AP78" s="53"/>
    </row>
    <row r="79" spans="1:42" s="50" customFormat="1" ht="12.75">
      <c r="A79" s="60"/>
      <c r="B79" s="11">
        <f t="shared" si="8"/>
        <v>0</v>
      </c>
      <c r="C79" s="11">
        <f t="shared" si="6"/>
        <v>0</v>
      </c>
      <c r="D79" s="51"/>
      <c r="E79" s="51"/>
      <c r="F79" s="11">
        <f t="shared" si="9"/>
        <v>0</v>
      </c>
      <c r="G79" s="52"/>
      <c r="H79" s="11">
        <f t="shared" si="7"/>
        <v>0</v>
      </c>
      <c r="I79" s="12">
        <f t="shared" si="10"/>
        <v>0</v>
      </c>
      <c r="J79" s="59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  <c r="X79" s="52"/>
      <c r="Y79" s="52"/>
      <c r="Z79" s="52"/>
      <c r="AA79" s="52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49"/>
      <c r="AO79" s="49"/>
      <c r="AP79" s="53"/>
    </row>
    <row r="80" spans="1:42" s="50" customFormat="1" ht="12.75">
      <c r="A80" s="60"/>
      <c r="B80" s="11">
        <f t="shared" si="8"/>
        <v>0</v>
      </c>
      <c r="C80" s="11">
        <f t="shared" si="6"/>
        <v>0</v>
      </c>
      <c r="D80" s="51"/>
      <c r="E80" s="51"/>
      <c r="F80" s="11">
        <f t="shared" si="9"/>
        <v>0</v>
      </c>
      <c r="G80" s="52"/>
      <c r="H80" s="11">
        <f t="shared" si="7"/>
        <v>0</v>
      </c>
      <c r="I80" s="12">
        <f t="shared" si="10"/>
        <v>0</v>
      </c>
      <c r="J80" s="59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2"/>
      <c r="X80" s="52"/>
      <c r="Y80" s="52"/>
      <c r="Z80" s="52"/>
      <c r="AA80" s="52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49"/>
      <c r="AO80" s="49"/>
      <c r="AP80" s="53"/>
    </row>
    <row r="81" spans="1:42" s="50" customFormat="1" ht="12.75">
      <c r="A81" s="60"/>
      <c r="B81" s="11">
        <f t="shared" si="8"/>
        <v>0</v>
      </c>
      <c r="C81" s="11">
        <f t="shared" si="6"/>
        <v>0</v>
      </c>
      <c r="D81" s="51"/>
      <c r="E81" s="51"/>
      <c r="F81" s="11">
        <f t="shared" si="9"/>
        <v>0</v>
      </c>
      <c r="G81" s="52"/>
      <c r="H81" s="11">
        <f t="shared" si="7"/>
        <v>0</v>
      </c>
      <c r="I81" s="12">
        <f t="shared" si="10"/>
        <v>0</v>
      </c>
      <c r="J81" s="59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52"/>
      <c r="Y81" s="52"/>
      <c r="Z81" s="52"/>
      <c r="AA81" s="52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49"/>
      <c r="AO81" s="49"/>
      <c r="AP81" s="53"/>
    </row>
    <row r="82" spans="1:42" s="50" customFormat="1" ht="12.75">
      <c r="A82" s="60"/>
      <c r="B82" s="11">
        <f t="shared" si="8"/>
        <v>0</v>
      </c>
      <c r="C82" s="11">
        <f t="shared" si="6"/>
        <v>0</v>
      </c>
      <c r="D82" s="51"/>
      <c r="E82" s="51"/>
      <c r="F82" s="11">
        <f t="shared" si="9"/>
        <v>0</v>
      </c>
      <c r="G82" s="52"/>
      <c r="H82" s="11">
        <f t="shared" si="7"/>
        <v>0</v>
      </c>
      <c r="I82" s="12">
        <f t="shared" si="10"/>
        <v>0</v>
      </c>
      <c r="J82" s="59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49"/>
      <c r="AO82" s="49"/>
      <c r="AP82" s="53"/>
    </row>
    <row r="83" spans="1:42" s="50" customFormat="1" ht="12.75">
      <c r="A83" s="60"/>
      <c r="B83" s="11">
        <f t="shared" si="8"/>
        <v>0</v>
      </c>
      <c r="C83" s="11">
        <f t="shared" si="6"/>
        <v>0</v>
      </c>
      <c r="D83" s="51"/>
      <c r="E83" s="51"/>
      <c r="F83" s="11">
        <f t="shared" si="9"/>
        <v>0</v>
      </c>
      <c r="G83" s="52"/>
      <c r="H83" s="11">
        <f t="shared" si="7"/>
        <v>0</v>
      </c>
      <c r="I83" s="12">
        <f t="shared" si="10"/>
        <v>0</v>
      </c>
      <c r="J83" s="59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2"/>
      <c r="X83" s="52"/>
      <c r="Y83" s="52"/>
      <c r="Z83" s="52"/>
      <c r="AA83" s="52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49"/>
      <c r="AO83" s="49"/>
      <c r="AP83" s="53"/>
    </row>
    <row r="84" spans="1:42" s="50" customFormat="1" ht="12.75">
      <c r="A84" s="60"/>
      <c r="B84" s="11">
        <f t="shared" si="8"/>
        <v>0</v>
      </c>
      <c r="C84" s="11">
        <f t="shared" si="6"/>
        <v>0</v>
      </c>
      <c r="D84" s="51"/>
      <c r="E84" s="51"/>
      <c r="F84" s="11">
        <f t="shared" si="9"/>
        <v>0</v>
      </c>
      <c r="G84" s="52"/>
      <c r="H84" s="11">
        <f t="shared" si="7"/>
        <v>0</v>
      </c>
      <c r="I84" s="12">
        <f t="shared" si="10"/>
        <v>0</v>
      </c>
      <c r="J84" s="59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2"/>
      <c r="X84" s="52"/>
      <c r="Y84" s="52"/>
      <c r="Z84" s="52"/>
      <c r="AA84" s="52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49"/>
      <c r="AO84" s="49"/>
      <c r="AP84" s="53"/>
    </row>
    <row r="85" spans="1:42" s="50" customFormat="1" ht="12.75">
      <c r="A85" s="60"/>
      <c r="B85" s="11">
        <f t="shared" si="8"/>
        <v>0</v>
      </c>
      <c r="C85" s="11">
        <f t="shared" si="6"/>
        <v>0</v>
      </c>
      <c r="D85" s="51"/>
      <c r="E85" s="51"/>
      <c r="F85" s="11">
        <f t="shared" si="9"/>
        <v>0</v>
      </c>
      <c r="G85" s="52"/>
      <c r="H85" s="11">
        <f t="shared" si="7"/>
        <v>0</v>
      </c>
      <c r="I85" s="12">
        <f t="shared" si="10"/>
        <v>0</v>
      </c>
      <c r="J85" s="59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2"/>
      <c r="X85" s="52"/>
      <c r="Y85" s="52"/>
      <c r="Z85" s="52"/>
      <c r="AA85" s="52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49"/>
      <c r="AO85" s="49"/>
      <c r="AP85" s="53"/>
    </row>
    <row r="86" spans="1:42" s="50" customFormat="1" ht="12.75">
      <c r="A86" s="60"/>
      <c r="B86" s="11">
        <f t="shared" si="8"/>
        <v>0</v>
      </c>
      <c r="C86" s="11">
        <f t="shared" si="6"/>
        <v>0</v>
      </c>
      <c r="D86" s="51"/>
      <c r="E86" s="51"/>
      <c r="F86" s="11">
        <f t="shared" si="9"/>
        <v>0</v>
      </c>
      <c r="G86" s="52"/>
      <c r="H86" s="11">
        <f t="shared" si="7"/>
        <v>0</v>
      </c>
      <c r="I86" s="12">
        <f t="shared" si="10"/>
        <v>0</v>
      </c>
      <c r="J86" s="59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2"/>
      <c r="X86" s="52"/>
      <c r="Y86" s="52"/>
      <c r="Z86" s="52"/>
      <c r="AA86" s="52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49"/>
      <c r="AO86" s="49"/>
      <c r="AP86" s="53"/>
    </row>
    <row r="87" spans="1:42" s="50" customFormat="1" ht="12.75">
      <c r="A87" s="60"/>
      <c r="B87" s="11">
        <f t="shared" si="8"/>
        <v>0</v>
      </c>
      <c r="C87" s="11">
        <f t="shared" si="6"/>
        <v>0</v>
      </c>
      <c r="D87" s="51"/>
      <c r="E87" s="51"/>
      <c r="F87" s="11">
        <f t="shared" si="9"/>
        <v>0</v>
      </c>
      <c r="G87" s="52"/>
      <c r="H87" s="11">
        <f t="shared" si="7"/>
        <v>0</v>
      </c>
      <c r="I87" s="12">
        <f t="shared" si="10"/>
        <v>0</v>
      </c>
      <c r="J87" s="59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2"/>
      <c r="X87" s="52"/>
      <c r="Y87" s="52"/>
      <c r="Z87" s="52"/>
      <c r="AA87" s="52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49"/>
      <c r="AO87" s="49"/>
      <c r="AP87" s="53"/>
    </row>
    <row r="88" spans="1:42" s="50" customFormat="1" ht="12.75">
      <c r="A88" s="60"/>
      <c r="B88" s="11">
        <f t="shared" si="8"/>
        <v>0</v>
      </c>
      <c r="C88" s="11">
        <f t="shared" si="6"/>
        <v>0</v>
      </c>
      <c r="D88" s="51"/>
      <c r="E88" s="51"/>
      <c r="F88" s="11">
        <f t="shared" si="9"/>
        <v>0</v>
      </c>
      <c r="G88" s="52"/>
      <c r="H88" s="11">
        <f t="shared" si="7"/>
        <v>0</v>
      </c>
      <c r="I88" s="12">
        <f t="shared" si="10"/>
        <v>0</v>
      </c>
      <c r="J88" s="59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  <c r="X88" s="52"/>
      <c r="Y88" s="52"/>
      <c r="Z88" s="52"/>
      <c r="AA88" s="52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49"/>
      <c r="AO88" s="49"/>
      <c r="AP88" s="53"/>
    </row>
    <row r="89" spans="1:42" s="50" customFormat="1" ht="12.75">
      <c r="A89" s="60"/>
      <c r="B89" s="11">
        <f t="shared" si="8"/>
        <v>0</v>
      </c>
      <c r="C89" s="11">
        <f t="shared" si="6"/>
        <v>0</v>
      </c>
      <c r="D89" s="51"/>
      <c r="E89" s="51"/>
      <c r="F89" s="11">
        <f t="shared" si="9"/>
        <v>0</v>
      </c>
      <c r="G89" s="52"/>
      <c r="H89" s="11">
        <f t="shared" si="7"/>
        <v>0</v>
      </c>
      <c r="I89" s="12">
        <f t="shared" si="10"/>
        <v>0</v>
      </c>
      <c r="J89" s="59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2"/>
      <c r="X89" s="52"/>
      <c r="Y89" s="52"/>
      <c r="Z89" s="52"/>
      <c r="AA89" s="52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49"/>
      <c r="AO89" s="49"/>
      <c r="AP89" s="53"/>
    </row>
    <row r="90" spans="1:42" s="50" customFormat="1" ht="12.75">
      <c r="A90" s="60"/>
      <c r="B90" s="11">
        <f t="shared" si="8"/>
        <v>0</v>
      </c>
      <c r="C90" s="11">
        <f t="shared" si="6"/>
        <v>0</v>
      </c>
      <c r="D90" s="51"/>
      <c r="E90" s="51"/>
      <c r="F90" s="11">
        <f t="shared" si="9"/>
        <v>0</v>
      </c>
      <c r="G90" s="52"/>
      <c r="H90" s="11">
        <f t="shared" si="7"/>
        <v>0</v>
      </c>
      <c r="I90" s="12">
        <f t="shared" si="10"/>
        <v>0</v>
      </c>
      <c r="J90" s="59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2"/>
      <c r="X90" s="52"/>
      <c r="Y90" s="52"/>
      <c r="Z90" s="52"/>
      <c r="AA90" s="52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49"/>
      <c r="AO90" s="49"/>
      <c r="AP90" s="53"/>
    </row>
    <row r="91" spans="1:42" s="50" customFormat="1" ht="12.75">
      <c r="A91" s="60"/>
      <c r="B91" s="11">
        <f t="shared" si="8"/>
        <v>0</v>
      </c>
      <c r="C91" s="11">
        <f t="shared" si="6"/>
        <v>0</v>
      </c>
      <c r="D91" s="51"/>
      <c r="E91" s="51"/>
      <c r="F91" s="11">
        <f t="shared" si="9"/>
        <v>0</v>
      </c>
      <c r="G91" s="52"/>
      <c r="H91" s="11">
        <f t="shared" si="7"/>
        <v>0</v>
      </c>
      <c r="I91" s="12">
        <f t="shared" si="10"/>
        <v>0</v>
      </c>
      <c r="J91" s="59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2"/>
      <c r="X91" s="52"/>
      <c r="Y91" s="52"/>
      <c r="Z91" s="52"/>
      <c r="AA91" s="52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49"/>
      <c r="AO91" s="49"/>
      <c r="AP91" s="53"/>
    </row>
    <row r="92" spans="1:42" s="50" customFormat="1" ht="12.75">
      <c r="A92" s="60"/>
      <c r="B92" s="11">
        <f t="shared" si="8"/>
        <v>0</v>
      </c>
      <c r="C92" s="11">
        <f t="shared" si="6"/>
        <v>0</v>
      </c>
      <c r="D92" s="51"/>
      <c r="E92" s="51"/>
      <c r="F92" s="11">
        <f t="shared" si="9"/>
        <v>0</v>
      </c>
      <c r="G92" s="52"/>
      <c r="H92" s="11">
        <f t="shared" si="7"/>
        <v>0</v>
      </c>
      <c r="I92" s="12">
        <f t="shared" si="10"/>
        <v>0</v>
      </c>
      <c r="J92" s="59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2"/>
      <c r="X92" s="52"/>
      <c r="Y92" s="52"/>
      <c r="Z92" s="52"/>
      <c r="AA92" s="52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49"/>
      <c r="AO92" s="49"/>
      <c r="AP92" s="53"/>
    </row>
    <row r="93" spans="1:42" s="50" customFormat="1" ht="12.75">
      <c r="A93" s="60"/>
      <c r="B93" s="11">
        <f t="shared" si="8"/>
        <v>0</v>
      </c>
      <c r="C93" s="11">
        <f t="shared" si="6"/>
        <v>0</v>
      </c>
      <c r="D93" s="51"/>
      <c r="E93" s="51"/>
      <c r="F93" s="11">
        <f t="shared" si="9"/>
        <v>0</v>
      </c>
      <c r="G93" s="52"/>
      <c r="H93" s="11">
        <f t="shared" si="7"/>
        <v>0</v>
      </c>
      <c r="I93" s="12">
        <f t="shared" si="10"/>
        <v>0</v>
      </c>
      <c r="J93" s="59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2"/>
      <c r="X93" s="52"/>
      <c r="Y93" s="52"/>
      <c r="Z93" s="52"/>
      <c r="AA93" s="52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49"/>
      <c r="AO93" s="49"/>
      <c r="AP93" s="53"/>
    </row>
    <row r="94" spans="1:42" s="50" customFormat="1" ht="12.75">
      <c r="A94" s="60"/>
      <c r="B94" s="11">
        <f t="shared" si="8"/>
        <v>0</v>
      </c>
      <c r="C94" s="11">
        <f t="shared" si="6"/>
        <v>0</v>
      </c>
      <c r="D94" s="51"/>
      <c r="E94" s="51"/>
      <c r="F94" s="11">
        <f t="shared" si="9"/>
        <v>0</v>
      </c>
      <c r="G94" s="52"/>
      <c r="H94" s="11">
        <f t="shared" si="7"/>
        <v>0</v>
      </c>
      <c r="I94" s="12">
        <f t="shared" si="10"/>
        <v>0</v>
      </c>
      <c r="J94" s="59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2"/>
      <c r="X94" s="52"/>
      <c r="Y94" s="52"/>
      <c r="Z94" s="52"/>
      <c r="AA94" s="52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49"/>
      <c r="AO94" s="49"/>
      <c r="AP94" s="53"/>
    </row>
    <row r="95" spans="1:42" s="50" customFormat="1" ht="12.75">
      <c r="A95" s="60"/>
      <c r="B95" s="11">
        <f t="shared" si="8"/>
        <v>0</v>
      </c>
      <c r="C95" s="11">
        <f t="shared" si="6"/>
        <v>0</v>
      </c>
      <c r="D95" s="51"/>
      <c r="E95" s="51"/>
      <c r="F95" s="11">
        <f t="shared" si="9"/>
        <v>0</v>
      </c>
      <c r="G95" s="52"/>
      <c r="H95" s="11">
        <f t="shared" si="7"/>
        <v>0</v>
      </c>
      <c r="I95" s="12">
        <f t="shared" si="10"/>
        <v>0</v>
      </c>
      <c r="J95" s="59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2"/>
      <c r="X95" s="52"/>
      <c r="Y95" s="52"/>
      <c r="Z95" s="52"/>
      <c r="AA95" s="52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49"/>
      <c r="AO95" s="49"/>
      <c r="AP95" s="53"/>
    </row>
    <row r="96" spans="1:42" s="50" customFormat="1" ht="12.75">
      <c r="A96" s="60"/>
      <c r="B96" s="11">
        <f t="shared" si="8"/>
        <v>0</v>
      </c>
      <c r="C96" s="11">
        <f t="shared" si="6"/>
        <v>0</v>
      </c>
      <c r="D96" s="51"/>
      <c r="E96" s="51"/>
      <c r="F96" s="11">
        <f t="shared" si="9"/>
        <v>0</v>
      </c>
      <c r="G96" s="52"/>
      <c r="H96" s="11">
        <f t="shared" si="7"/>
        <v>0</v>
      </c>
      <c r="I96" s="12">
        <f t="shared" si="10"/>
        <v>0</v>
      </c>
      <c r="J96" s="59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2"/>
      <c r="X96" s="52"/>
      <c r="Y96" s="52"/>
      <c r="Z96" s="52"/>
      <c r="AA96" s="52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49"/>
      <c r="AO96" s="49"/>
      <c r="AP96" s="53"/>
    </row>
    <row r="97" spans="1:42" s="50" customFormat="1" ht="12.75">
      <c r="A97" s="60"/>
      <c r="B97" s="11">
        <f t="shared" si="8"/>
        <v>0</v>
      </c>
      <c r="C97" s="11">
        <f t="shared" si="6"/>
        <v>0</v>
      </c>
      <c r="D97" s="51"/>
      <c r="E97" s="51"/>
      <c r="F97" s="11">
        <f t="shared" si="9"/>
        <v>0</v>
      </c>
      <c r="G97" s="52"/>
      <c r="H97" s="11">
        <f t="shared" si="7"/>
        <v>0</v>
      </c>
      <c r="I97" s="12">
        <f t="shared" si="10"/>
        <v>0</v>
      </c>
      <c r="J97" s="59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2"/>
      <c r="X97" s="52"/>
      <c r="Y97" s="52"/>
      <c r="Z97" s="52"/>
      <c r="AA97" s="52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49"/>
      <c r="AO97" s="49"/>
      <c r="AP97" s="53"/>
    </row>
    <row r="98" spans="1:42" s="50" customFormat="1" ht="12.75">
      <c r="A98" s="60"/>
      <c r="B98" s="11">
        <f t="shared" si="8"/>
        <v>0</v>
      </c>
      <c r="C98" s="11">
        <f t="shared" si="6"/>
        <v>0</v>
      </c>
      <c r="D98" s="51"/>
      <c r="E98" s="51"/>
      <c r="F98" s="11">
        <f t="shared" si="9"/>
        <v>0</v>
      </c>
      <c r="G98" s="52"/>
      <c r="H98" s="11">
        <f t="shared" si="7"/>
        <v>0</v>
      </c>
      <c r="I98" s="12">
        <f t="shared" si="10"/>
        <v>0</v>
      </c>
      <c r="J98" s="59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2"/>
      <c r="X98" s="52"/>
      <c r="Y98" s="52"/>
      <c r="Z98" s="52"/>
      <c r="AA98" s="52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49"/>
      <c r="AO98" s="49"/>
      <c r="AP98" s="53"/>
    </row>
    <row r="99" spans="1:42" s="50" customFormat="1" ht="12.75">
      <c r="A99" s="60"/>
      <c r="B99" s="11">
        <f t="shared" si="8"/>
        <v>0</v>
      </c>
      <c r="C99" s="11">
        <f t="shared" si="6"/>
        <v>0</v>
      </c>
      <c r="D99" s="51"/>
      <c r="E99" s="51"/>
      <c r="F99" s="11">
        <f t="shared" si="9"/>
        <v>0</v>
      </c>
      <c r="G99" s="52"/>
      <c r="H99" s="11">
        <f t="shared" si="7"/>
        <v>0</v>
      </c>
      <c r="I99" s="12">
        <f t="shared" si="10"/>
        <v>0</v>
      </c>
      <c r="J99" s="59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2"/>
      <c r="X99" s="52"/>
      <c r="Y99" s="52"/>
      <c r="Z99" s="52"/>
      <c r="AA99" s="52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49"/>
      <c r="AO99" s="49"/>
      <c r="AP99" s="53"/>
    </row>
    <row r="100" spans="1:42" s="50" customFormat="1" ht="12.75">
      <c r="A100" s="60"/>
      <c r="B100" s="11">
        <f t="shared" si="8"/>
        <v>0</v>
      </c>
      <c r="C100" s="11">
        <f t="shared" si="6"/>
        <v>0</v>
      </c>
      <c r="D100" s="51"/>
      <c r="E100" s="51"/>
      <c r="F100" s="11">
        <f t="shared" si="9"/>
        <v>0</v>
      </c>
      <c r="G100" s="52"/>
      <c r="H100" s="11">
        <f t="shared" si="7"/>
        <v>0</v>
      </c>
      <c r="I100" s="12">
        <f t="shared" si="10"/>
        <v>0</v>
      </c>
      <c r="J100" s="59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2"/>
      <c r="X100" s="52"/>
      <c r="Y100" s="52"/>
      <c r="Z100" s="52"/>
      <c r="AA100" s="52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49"/>
      <c r="AO100" s="49"/>
      <c r="AP100" s="53"/>
    </row>
    <row r="101" spans="1:42" s="50" customFormat="1" ht="12.75">
      <c r="A101" s="60"/>
      <c r="B101" s="11">
        <f t="shared" si="8"/>
        <v>0</v>
      </c>
      <c r="C101" s="11">
        <f t="shared" si="6"/>
        <v>0</v>
      </c>
      <c r="D101" s="51"/>
      <c r="E101" s="51"/>
      <c r="F101" s="11">
        <f t="shared" si="9"/>
        <v>0</v>
      </c>
      <c r="G101" s="52"/>
      <c r="H101" s="11">
        <f t="shared" si="7"/>
        <v>0</v>
      </c>
      <c r="I101" s="12">
        <f t="shared" si="10"/>
        <v>0</v>
      </c>
      <c r="J101" s="59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2"/>
      <c r="X101" s="52"/>
      <c r="Y101" s="52"/>
      <c r="Z101" s="52"/>
      <c r="AA101" s="52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49"/>
      <c r="AO101" s="49"/>
      <c r="AP101" s="53"/>
    </row>
    <row r="102" spans="1:42" s="50" customFormat="1" ht="12.75">
      <c r="A102" s="60"/>
      <c r="B102" s="11">
        <f t="shared" si="8"/>
        <v>0</v>
      </c>
      <c r="C102" s="11">
        <f t="shared" si="6"/>
        <v>0</v>
      </c>
      <c r="D102" s="51"/>
      <c r="E102" s="51"/>
      <c r="F102" s="11">
        <f t="shared" si="9"/>
        <v>0</v>
      </c>
      <c r="G102" s="52"/>
      <c r="H102" s="11">
        <f t="shared" si="7"/>
        <v>0</v>
      </c>
      <c r="I102" s="12">
        <f t="shared" si="10"/>
        <v>0</v>
      </c>
      <c r="J102" s="59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2"/>
      <c r="X102" s="52"/>
      <c r="Y102" s="52"/>
      <c r="Z102" s="52"/>
      <c r="AA102" s="52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49"/>
      <c r="AO102" s="49"/>
      <c r="AP102" s="53"/>
    </row>
    <row r="103" spans="1:42" s="50" customFormat="1" ht="12.75">
      <c r="A103" s="60"/>
      <c r="B103" s="11">
        <f t="shared" si="8"/>
        <v>0</v>
      </c>
      <c r="C103" s="11">
        <f t="shared" si="6"/>
        <v>0</v>
      </c>
      <c r="D103" s="51"/>
      <c r="E103" s="51"/>
      <c r="F103" s="11">
        <f t="shared" si="9"/>
        <v>0</v>
      </c>
      <c r="G103" s="52"/>
      <c r="H103" s="11">
        <f t="shared" si="7"/>
        <v>0</v>
      </c>
      <c r="I103" s="12">
        <f t="shared" si="10"/>
        <v>0</v>
      </c>
      <c r="J103" s="59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2"/>
      <c r="X103" s="52"/>
      <c r="Y103" s="52"/>
      <c r="Z103" s="52"/>
      <c r="AA103" s="52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49"/>
      <c r="AO103" s="49"/>
      <c r="AP103" s="53"/>
    </row>
    <row r="104" spans="1:42" s="50" customFormat="1" ht="12.75">
      <c r="A104" s="60"/>
      <c r="B104" s="11">
        <f t="shared" si="8"/>
        <v>0</v>
      </c>
      <c r="C104" s="11">
        <f t="shared" si="6"/>
        <v>0</v>
      </c>
      <c r="D104" s="51"/>
      <c r="E104" s="51"/>
      <c r="F104" s="11">
        <f t="shared" si="9"/>
        <v>0</v>
      </c>
      <c r="G104" s="52"/>
      <c r="H104" s="11">
        <f t="shared" si="7"/>
        <v>0</v>
      </c>
      <c r="I104" s="12">
        <f t="shared" si="10"/>
        <v>0</v>
      </c>
      <c r="J104" s="59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2"/>
      <c r="X104" s="52"/>
      <c r="Y104" s="52"/>
      <c r="Z104" s="52"/>
      <c r="AA104" s="52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49"/>
      <c r="AO104" s="49"/>
      <c r="AP104" s="53"/>
    </row>
    <row r="105" spans="1:42" s="50" customFormat="1" ht="12.75">
      <c r="A105" s="60"/>
      <c r="B105" s="11">
        <f t="shared" si="8"/>
        <v>0</v>
      </c>
      <c r="C105" s="11">
        <f t="shared" si="6"/>
        <v>0</v>
      </c>
      <c r="D105" s="51"/>
      <c r="E105" s="51"/>
      <c r="F105" s="11">
        <f t="shared" si="9"/>
        <v>0</v>
      </c>
      <c r="G105" s="52"/>
      <c r="H105" s="11">
        <f t="shared" si="7"/>
        <v>0</v>
      </c>
      <c r="I105" s="12">
        <f t="shared" si="10"/>
        <v>0</v>
      </c>
      <c r="J105" s="59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2"/>
      <c r="X105" s="52"/>
      <c r="Y105" s="52"/>
      <c r="Z105" s="52"/>
      <c r="AA105" s="52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49"/>
      <c r="AO105" s="49"/>
      <c r="AP105" s="53"/>
    </row>
    <row r="106" spans="1:42" s="50" customFormat="1" ht="12.75">
      <c r="A106" s="60"/>
      <c r="B106" s="11">
        <f t="shared" si="8"/>
        <v>0</v>
      </c>
      <c r="C106" s="11">
        <f t="shared" si="6"/>
        <v>0</v>
      </c>
      <c r="D106" s="51"/>
      <c r="E106" s="51"/>
      <c r="F106" s="11">
        <f t="shared" si="9"/>
        <v>0</v>
      </c>
      <c r="G106" s="52"/>
      <c r="H106" s="11">
        <f t="shared" si="7"/>
        <v>0</v>
      </c>
      <c r="I106" s="12">
        <f t="shared" si="10"/>
        <v>0</v>
      </c>
      <c r="J106" s="59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2"/>
      <c r="X106" s="52"/>
      <c r="Y106" s="52"/>
      <c r="Z106" s="52"/>
      <c r="AA106" s="52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49"/>
      <c r="AO106" s="49"/>
      <c r="AP106" s="53"/>
    </row>
    <row r="107" spans="1:42" s="50" customFormat="1" ht="12.75">
      <c r="A107" s="60"/>
      <c r="B107" s="11">
        <f t="shared" si="8"/>
        <v>0</v>
      </c>
      <c r="C107" s="11">
        <f t="shared" si="6"/>
        <v>0</v>
      </c>
      <c r="D107" s="51"/>
      <c r="E107" s="51"/>
      <c r="F107" s="11">
        <f t="shared" si="9"/>
        <v>0</v>
      </c>
      <c r="G107" s="52"/>
      <c r="H107" s="11">
        <f t="shared" si="7"/>
        <v>0</v>
      </c>
      <c r="I107" s="12">
        <f t="shared" si="10"/>
        <v>0</v>
      </c>
      <c r="J107" s="59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2"/>
      <c r="X107" s="52"/>
      <c r="Y107" s="52"/>
      <c r="Z107" s="52"/>
      <c r="AA107" s="52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49"/>
      <c r="AO107" s="49"/>
      <c r="AP107" s="53"/>
    </row>
    <row r="108" spans="1:42" s="50" customFormat="1" ht="12.75">
      <c r="A108" s="60"/>
      <c r="B108" s="11">
        <f t="shared" si="8"/>
        <v>0</v>
      </c>
      <c r="C108" s="11">
        <f t="shared" si="6"/>
        <v>0</v>
      </c>
      <c r="D108" s="51"/>
      <c r="E108" s="51"/>
      <c r="F108" s="11">
        <f t="shared" si="9"/>
        <v>0</v>
      </c>
      <c r="G108" s="52"/>
      <c r="H108" s="11">
        <f t="shared" si="7"/>
        <v>0</v>
      </c>
      <c r="I108" s="12">
        <f t="shared" si="10"/>
        <v>0</v>
      </c>
      <c r="J108" s="59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2"/>
      <c r="X108" s="52"/>
      <c r="Y108" s="52"/>
      <c r="Z108" s="52"/>
      <c r="AA108" s="52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49"/>
      <c r="AO108" s="49"/>
      <c r="AP108" s="53"/>
    </row>
    <row r="109" spans="1:42" s="50" customFormat="1" ht="12.75">
      <c r="A109" s="60"/>
      <c r="B109" s="11">
        <f t="shared" si="8"/>
        <v>0</v>
      </c>
      <c r="C109" s="11">
        <f t="shared" si="6"/>
        <v>0</v>
      </c>
      <c r="D109" s="51"/>
      <c r="E109" s="51"/>
      <c r="F109" s="11">
        <f t="shared" si="9"/>
        <v>0</v>
      </c>
      <c r="G109" s="52"/>
      <c r="H109" s="11">
        <f t="shared" si="7"/>
        <v>0</v>
      </c>
      <c r="I109" s="12">
        <f t="shared" si="10"/>
        <v>0</v>
      </c>
      <c r="J109" s="59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2"/>
      <c r="X109" s="52"/>
      <c r="Y109" s="52"/>
      <c r="Z109" s="52"/>
      <c r="AA109" s="52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49"/>
      <c r="AO109" s="49"/>
      <c r="AP109" s="53"/>
    </row>
    <row r="110" spans="1:42" s="50" customFormat="1" ht="12.75">
      <c r="A110" s="60"/>
      <c r="B110" s="11">
        <f t="shared" si="8"/>
        <v>0</v>
      </c>
      <c r="C110" s="11">
        <f t="shared" si="6"/>
        <v>0</v>
      </c>
      <c r="D110" s="51"/>
      <c r="E110" s="51"/>
      <c r="F110" s="11">
        <f t="shared" si="9"/>
        <v>0</v>
      </c>
      <c r="G110" s="52"/>
      <c r="H110" s="11">
        <f t="shared" si="7"/>
        <v>0</v>
      </c>
      <c r="I110" s="12">
        <f t="shared" si="10"/>
        <v>0</v>
      </c>
      <c r="J110" s="59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2"/>
      <c r="X110" s="52"/>
      <c r="Y110" s="52"/>
      <c r="Z110" s="52"/>
      <c r="AA110" s="52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49"/>
      <c r="AO110" s="49"/>
      <c r="AP110" s="53"/>
    </row>
    <row r="111" spans="1:42" s="50" customFormat="1" ht="12.75">
      <c r="A111" s="60"/>
      <c r="B111" s="11">
        <f t="shared" si="8"/>
        <v>0</v>
      </c>
      <c r="C111" s="11">
        <f t="shared" si="6"/>
        <v>0</v>
      </c>
      <c r="D111" s="51"/>
      <c r="E111" s="51"/>
      <c r="F111" s="11">
        <f t="shared" si="9"/>
        <v>0</v>
      </c>
      <c r="G111" s="52"/>
      <c r="H111" s="11">
        <f t="shared" si="7"/>
        <v>0</v>
      </c>
      <c r="I111" s="12">
        <f t="shared" si="10"/>
        <v>0</v>
      </c>
      <c r="J111" s="59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2"/>
      <c r="X111" s="52"/>
      <c r="Y111" s="52"/>
      <c r="Z111" s="52"/>
      <c r="AA111" s="52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49"/>
      <c r="AO111" s="49"/>
      <c r="AP111" s="53"/>
    </row>
    <row r="112" spans="1:42" s="50" customFormat="1" ht="12.75">
      <c r="A112" s="60"/>
      <c r="B112" s="11">
        <f t="shared" si="8"/>
        <v>0</v>
      </c>
      <c r="C112" s="11">
        <f t="shared" si="6"/>
        <v>0</v>
      </c>
      <c r="D112" s="51"/>
      <c r="E112" s="51"/>
      <c r="F112" s="11">
        <f t="shared" si="9"/>
        <v>0</v>
      </c>
      <c r="G112" s="52"/>
      <c r="H112" s="11">
        <f t="shared" si="7"/>
        <v>0</v>
      </c>
      <c r="I112" s="12">
        <f t="shared" si="10"/>
        <v>0</v>
      </c>
      <c r="J112" s="59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2"/>
      <c r="X112" s="52"/>
      <c r="Y112" s="52"/>
      <c r="Z112" s="52"/>
      <c r="AA112" s="52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49"/>
      <c r="AO112" s="49"/>
      <c r="AP112" s="53"/>
    </row>
    <row r="113" spans="1:42" s="50" customFormat="1" ht="12.75">
      <c r="A113" s="60"/>
      <c r="B113" s="11">
        <f t="shared" si="8"/>
        <v>0</v>
      </c>
      <c r="C113" s="11">
        <f t="shared" si="6"/>
        <v>0</v>
      </c>
      <c r="D113" s="51"/>
      <c r="E113" s="51"/>
      <c r="F113" s="11">
        <f t="shared" si="9"/>
        <v>0</v>
      </c>
      <c r="G113" s="52"/>
      <c r="H113" s="11">
        <f t="shared" si="7"/>
        <v>0</v>
      </c>
      <c r="I113" s="12">
        <f t="shared" si="10"/>
        <v>0</v>
      </c>
      <c r="J113" s="59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2"/>
      <c r="X113" s="52"/>
      <c r="Y113" s="52"/>
      <c r="Z113" s="52"/>
      <c r="AA113" s="52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49"/>
      <c r="AO113" s="49"/>
      <c r="AP113" s="53"/>
    </row>
    <row r="114" spans="1:42" s="50" customFormat="1" ht="12.75">
      <c r="A114" s="60"/>
      <c r="B114" s="11">
        <f t="shared" si="8"/>
        <v>0</v>
      </c>
      <c r="C114" s="11">
        <f t="shared" si="6"/>
        <v>0</v>
      </c>
      <c r="D114" s="51"/>
      <c r="E114" s="51"/>
      <c r="F114" s="11">
        <f t="shared" si="9"/>
        <v>0</v>
      </c>
      <c r="G114" s="52"/>
      <c r="H114" s="11">
        <f t="shared" si="7"/>
        <v>0</v>
      </c>
      <c r="I114" s="12">
        <f t="shared" si="10"/>
        <v>0</v>
      </c>
      <c r="J114" s="59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2"/>
      <c r="X114" s="52"/>
      <c r="Y114" s="52"/>
      <c r="Z114" s="52"/>
      <c r="AA114" s="52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49"/>
      <c r="AO114" s="49"/>
      <c r="AP114" s="53"/>
    </row>
    <row r="115" spans="1:42" s="50" customFormat="1" ht="12.75">
      <c r="A115" s="60"/>
      <c r="B115" s="11">
        <f t="shared" si="8"/>
        <v>0</v>
      </c>
      <c r="C115" s="11">
        <f t="shared" si="6"/>
        <v>0</v>
      </c>
      <c r="D115" s="51"/>
      <c r="E115" s="51"/>
      <c r="F115" s="11">
        <f t="shared" si="9"/>
        <v>0</v>
      </c>
      <c r="G115" s="52"/>
      <c r="H115" s="11">
        <f t="shared" si="7"/>
        <v>0</v>
      </c>
      <c r="I115" s="12">
        <f t="shared" si="10"/>
        <v>0</v>
      </c>
      <c r="J115" s="59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2"/>
      <c r="X115" s="52"/>
      <c r="Y115" s="52"/>
      <c r="Z115" s="52"/>
      <c r="AA115" s="52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49"/>
      <c r="AO115" s="49"/>
      <c r="AP115" s="53"/>
    </row>
    <row r="116" spans="1:42" s="50" customFormat="1" ht="12.75">
      <c r="A116" s="60"/>
      <c r="B116" s="11">
        <f t="shared" si="8"/>
        <v>0</v>
      </c>
      <c r="C116" s="11">
        <f t="shared" si="6"/>
        <v>0</v>
      </c>
      <c r="D116" s="51"/>
      <c r="E116" s="51"/>
      <c r="F116" s="11">
        <f t="shared" si="9"/>
        <v>0</v>
      </c>
      <c r="G116" s="52"/>
      <c r="H116" s="11">
        <f t="shared" si="7"/>
        <v>0</v>
      </c>
      <c r="I116" s="12">
        <f t="shared" si="10"/>
        <v>0</v>
      </c>
      <c r="J116" s="59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2"/>
      <c r="X116" s="52"/>
      <c r="Y116" s="52"/>
      <c r="Z116" s="52"/>
      <c r="AA116" s="52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49"/>
      <c r="AO116" s="49"/>
      <c r="AP116" s="53"/>
    </row>
    <row r="117" spans="1:42" s="50" customFormat="1" ht="12.75">
      <c r="A117" s="60"/>
      <c r="B117" s="11">
        <f t="shared" si="8"/>
        <v>0</v>
      </c>
      <c r="C117" s="11">
        <f t="shared" si="6"/>
        <v>0</v>
      </c>
      <c r="D117" s="51"/>
      <c r="E117" s="51"/>
      <c r="F117" s="11">
        <f t="shared" si="9"/>
        <v>0</v>
      </c>
      <c r="G117" s="52"/>
      <c r="H117" s="11">
        <f t="shared" si="7"/>
        <v>0</v>
      </c>
      <c r="I117" s="12">
        <f t="shared" si="10"/>
        <v>0</v>
      </c>
      <c r="J117" s="59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2"/>
      <c r="X117" s="52"/>
      <c r="Y117" s="52"/>
      <c r="Z117" s="52"/>
      <c r="AA117" s="52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49"/>
      <c r="AO117" s="49"/>
      <c r="AP117" s="53"/>
    </row>
    <row r="118" spans="1:42" s="50" customFormat="1" ht="12.75">
      <c r="A118" s="60"/>
      <c r="B118" s="11">
        <f t="shared" si="8"/>
        <v>0</v>
      </c>
      <c r="C118" s="11">
        <f t="shared" si="6"/>
        <v>0</v>
      </c>
      <c r="D118" s="51"/>
      <c r="E118" s="51"/>
      <c r="F118" s="11">
        <f t="shared" si="9"/>
        <v>0</v>
      </c>
      <c r="G118" s="52"/>
      <c r="H118" s="11">
        <f t="shared" si="7"/>
        <v>0</v>
      </c>
      <c r="I118" s="12">
        <f t="shared" si="10"/>
        <v>0</v>
      </c>
      <c r="J118" s="59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2"/>
      <c r="X118" s="52"/>
      <c r="Y118" s="52"/>
      <c r="Z118" s="52"/>
      <c r="AA118" s="52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49"/>
      <c r="AO118" s="49"/>
      <c r="AP118" s="53"/>
    </row>
    <row r="119" spans="1:42" s="50" customFormat="1" ht="12.75">
      <c r="A119" s="60"/>
      <c r="B119" s="11">
        <f t="shared" si="8"/>
        <v>0</v>
      </c>
      <c r="C119" s="11">
        <f t="shared" si="6"/>
        <v>0</v>
      </c>
      <c r="D119" s="51"/>
      <c r="E119" s="51"/>
      <c r="F119" s="11">
        <f t="shared" si="9"/>
        <v>0</v>
      </c>
      <c r="G119" s="52"/>
      <c r="H119" s="11">
        <f t="shared" si="7"/>
        <v>0</v>
      </c>
      <c r="I119" s="12">
        <f t="shared" si="10"/>
        <v>0</v>
      </c>
      <c r="J119" s="59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2"/>
      <c r="X119" s="52"/>
      <c r="Y119" s="52"/>
      <c r="Z119" s="52"/>
      <c r="AA119" s="52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49"/>
      <c r="AO119" s="49"/>
      <c r="AP119" s="53"/>
    </row>
    <row r="120" spans="1:42" s="50" customFormat="1" ht="12.75">
      <c r="A120" s="60"/>
      <c r="B120" s="11">
        <f t="shared" si="8"/>
        <v>0</v>
      </c>
      <c r="C120" s="11">
        <f t="shared" si="6"/>
        <v>0</v>
      </c>
      <c r="D120" s="51"/>
      <c r="E120" s="51"/>
      <c r="F120" s="11">
        <f t="shared" si="9"/>
        <v>0</v>
      </c>
      <c r="G120" s="52"/>
      <c r="H120" s="11">
        <f t="shared" si="7"/>
        <v>0</v>
      </c>
      <c r="I120" s="12">
        <f t="shared" si="10"/>
        <v>0</v>
      </c>
      <c r="J120" s="59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2"/>
      <c r="X120" s="52"/>
      <c r="Y120" s="52"/>
      <c r="Z120" s="52"/>
      <c r="AA120" s="52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49"/>
      <c r="AO120" s="49"/>
      <c r="AP120" s="53"/>
    </row>
    <row r="121" spans="1:42" s="50" customFormat="1" ht="12.75">
      <c r="A121" s="60"/>
      <c r="B121" s="11">
        <f t="shared" si="8"/>
        <v>0</v>
      </c>
      <c r="C121" s="11">
        <f t="shared" si="6"/>
        <v>0</v>
      </c>
      <c r="D121" s="51"/>
      <c r="E121" s="51"/>
      <c r="F121" s="11">
        <f t="shared" si="9"/>
        <v>0</v>
      </c>
      <c r="G121" s="52"/>
      <c r="H121" s="11">
        <f t="shared" si="7"/>
        <v>0</v>
      </c>
      <c r="I121" s="12">
        <f t="shared" si="10"/>
        <v>0</v>
      </c>
      <c r="J121" s="59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2"/>
      <c r="X121" s="52"/>
      <c r="Y121" s="52"/>
      <c r="Z121" s="52"/>
      <c r="AA121" s="52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49"/>
      <c r="AO121" s="49"/>
      <c r="AP121" s="53"/>
    </row>
    <row r="122" spans="1:42" s="50" customFormat="1" ht="12.75">
      <c r="A122" s="60"/>
      <c r="B122" s="11">
        <f t="shared" si="8"/>
        <v>0</v>
      </c>
      <c r="C122" s="11">
        <f t="shared" si="6"/>
        <v>0</v>
      </c>
      <c r="D122" s="51"/>
      <c r="E122" s="51"/>
      <c r="F122" s="11">
        <f t="shared" si="9"/>
        <v>0</v>
      </c>
      <c r="G122" s="52"/>
      <c r="H122" s="11">
        <f t="shared" si="7"/>
        <v>0</v>
      </c>
      <c r="I122" s="12">
        <f t="shared" si="10"/>
        <v>0</v>
      </c>
      <c r="J122" s="59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2"/>
      <c r="X122" s="52"/>
      <c r="Y122" s="52"/>
      <c r="Z122" s="52"/>
      <c r="AA122" s="52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49"/>
      <c r="AO122" s="49"/>
      <c r="AP122" s="53"/>
    </row>
    <row r="123" spans="1:42" s="50" customFormat="1" ht="12.75">
      <c r="A123" s="60"/>
      <c r="B123" s="11">
        <f t="shared" si="8"/>
        <v>0</v>
      </c>
      <c r="C123" s="11">
        <f t="shared" si="6"/>
        <v>0</v>
      </c>
      <c r="D123" s="51"/>
      <c r="E123" s="51"/>
      <c r="F123" s="11">
        <f t="shared" si="9"/>
        <v>0</v>
      </c>
      <c r="G123" s="52"/>
      <c r="H123" s="11">
        <f t="shared" si="7"/>
        <v>0</v>
      </c>
      <c r="I123" s="12">
        <f t="shared" si="10"/>
        <v>0</v>
      </c>
      <c r="J123" s="59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2"/>
      <c r="X123" s="52"/>
      <c r="Y123" s="52"/>
      <c r="Z123" s="52"/>
      <c r="AA123" s="52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49"/>
      <c r="AO123" s="49"/>
      <c r="AP123" s="53"/>
    </row>
    <row r="124" spans="1:42" s="50" customFormat="1" ht="12.75">
      <c r="A124" s="60"/>
      <c r="B124" s="11">
        <f t="shared" si="8"/>
        <v>0</v>
      </c>
      <c r="C124" s="11">
        <f t="shared" si="6"/>
        <v>0</v>
      </c>
      <c r="D124" s="51"/>
      <c r="E124" s="51"/>
      <c r="F124" s="11">
        <f t="shared" si="9"/>
        <v>0</v>
      </c>
      <c r="G124" s="52"/>
      <c r="H124" s="11">
        <f t="shared" si="7"/>
        <v>0</v>
      </c>
      <c r="I124" s="12">
        <f t="shared" si="10"/>
        <v>0</v>
      </c>
      <c r="J124" s="59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2"/>
      <c r="X124" s="52"/>
      <c r="Y124" s="52"/>
      <c r="Z124" s="52"/>
      <c r="AA124" s="52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49"/>
      <c r="AO124" s="49"/>
      <c r="AP124" s="53"/>
    </row>
    <row r="125" spans="1:42" s="50" customFormat="1" ht="12.75">
      <c r="A125" s="60"/>
      <c r="B125" s="11">
        <f t="shared" si="8"/>
        <v>0</v>
      </c>
      <c r="C125" s="11">
        <f t="shared" si="6"/>
        <v>0</v>
      </c>
      <c r="D125" s="51"/>
      <c r="E125" s="51"/>
      <c r="F125" s="11">
        <f t="shared" si="9"/>
        <v>0</v>
      </c>
      <c r="G125" s="52"/>
      <c r="H125" s="11">
        <f t="shared" si="7"/>
        <v>0</v>
      </c>
      <c r="I125" s="12">
        <f t="shared" si="10"/>
        <v>0</v>
      </c>
      <c r="J125" s="59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2"/>
      <c r="X125" s="52"/>
      <c r="Y125" s="52"/>
      <c r="Z125" s="52"/>
      <c r="AA125" s="52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49"/>
      <c r="AO125" s="49"/>
      <c r="AP125" s="53"/>
    </row>
    <row r="126" spans="1:42" s="50" customFormat="1" ht="12.75">
      <c r="A126" s="60"/>
      <c r="B126" s="11">
        <f t="shared" si="8"/>
        <v>0</v>
      </c>
      <c r="C126" s="11">
        <f t="shared" si="6"/>
        <v>0</v>
      </c>
      <c r="D126" s="51"/>
      <c r="E126" s="51"/>
      <c r="F126" s="11">
        <f t="shared" si="9"/>
        <v>0</v>
      </c>
      <c r="G126" s="52"/>
      <c r="H126" s="11">
        <f t="shared" si="7"/>
        <v>0</v>
      </c>
      <c r="I126" s="12">
        <f t="shared" si="10"/>
        <v>0</v>
      </c>
      <c r="J126" s="59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2"/>
      <c r="X126" s="52"/>
      <c r="Y126" s="52"/>
      <c r="Z126" s="52"/>
      <c r="AA126" s="52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49"/>
      <c r="AO126" s="49"/>
      <c r="AP126" s="53"/>
    </row>
    <row r="127" spans="1:42" s="50" customFormat="1" ht="12.75">
      <c r="A127" s="60"/>
      <c r="B127" s="11">
        <f t="shared" si="8"/>
        <v>0</v>
      </c>
      <c r="C127" s="11">
        <f t="shared" si="6"/>
        <v>0</v>
      </c>
      <c r="D127" s="51"/>
      <c r="E127" s="51"/>
      <c r="F127" s="11">
        <f t="shared" si="9"/>
        <v>0</v>
      </c>
      <c r="G127" s="52"/>
      <c r="H127" s="11">
        <f t="shared" si="7"/>
        <v>0</v>
      </c>
      <c r="I127" s="12">
        <f t="shared" si="10"/>
        <v>0</v>
      </c>
      <c r="J127" s="59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2"/>
      <c r="X127" s="52"/>
      <c r="Y127" s="52"/>
      <c r="Z127" s="52"/>
      <c r="AA127" s="52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49"/>
      <c r="AO127" s="49"/>
      <c r="AP127" s="53"/>
    </row>
    <row r="128" spans="1:42" s="50" customFormat="1" ht="12.75">
      <c r="A128" s="60"/>
      <c r="B128" s="11">
        <f t="shared" si="8"/>
        <v>0</v>
      </c>
      <c r="C128" s="11">
        <f t="shared" si="6"/>
        <v>0</v>
      </c>
      <c r="D128" s="51"/>
      <c r="E128" s="51"/>
      <c r="F128" s="11">
        <f t="shared" si="9"/>
        <v>0</v>
      </c>
      <c r="G128" s="52"/>
      <c r="H128" s="11">
        <f t="shared" si="7"/>
        <v>0</v>
      </c>
      <c r="I128" s="12">
        <f t="shared" si="10"/>
        <v>0</v>
      </c>
      <c r="J128" s="59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2"/>
      <c r="X128" s="52"/>
      <c r="Y128" s="52"/>
      <c r="Z128" s="52"/>
      <c r="AA128" s="52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49"/>
      <c r="AO128" s="49"/>
      <c r="AP128" s="53"/>
    </row>
    <row r="129" spans="1:42" s="50" customFormat="1" ht="12.75">
      <c r="A129" s="60"/>
      <c r="B129" s="11">
        <f t="shared" si="8"/>
        <v>0</v>
      </c>
      <c r="C129" s="11">
        <f aca="true" t="shared" si="11" ref="C129:C147">B129*1.15</f>
        <v>0</v>
      </c>
      <c r="D129" s="51"/>
      <c r="E129" s="51"/>
      <c r="F129" s="11">
        <f t="shared" si="9"/>
        <v>0</v>
      </c>
      <c r="G129" s="52"/>
      <c r="H129" s="11">
        <f aca="true" t="shared" si="12" ref="H129:H147">SUMIF($J129:$CB129,"&lt;&gt;",$J$1:$CB$1)</f>
        <v>0</v>
      </c>
      <c r="I129" s="12">
        <f t="shared" si="10"/>
        <v>0</v>
      </c>
      <c r="J129" s="59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2"/>
      <c r="X129" s="52"/>
      <c r="Y129" s="52"/>
      <c r="Z129" s="52"/>
      <c r="AA129" s="52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49"/>
      <c r="AO129" s="49"/>
      <c r="AP129" s="53"/>
    </row>
    <row r="130" spans="1:42" s="50" customFormat="1" ht="12.75">
      <c r="A130" s="60"/>
      <c r="B130" s="11">
        <f aca="true" t="shared" si="13" ref="B130:B147">SUMIF($J130:$BC130,"&lt;&gt;",$J$3:$BC$3)</f>
        <v>0</v>
      </c>
      <c r="C130" s="11">
        <f t="shared" si="11"/>
        <v>0</v>
      </c>
      <c r="D130" s="51"/>
      <c r="E130" s="51"/>
      <c r="F130" s="11">
        <f aca="true" t="shared" si="14" ref="F130:F147">(C130+D130)-E130+H130</f>
        <v>0</v>
      </c>
      <c r="G130" s="52"/>
      <c r="H130" s="11">
        <f t="shared" si="12"/>
        <v>0</v>
      </c>
      <c r="I130" s="12">
        <f aca="true" t="shared" si="15" ref="I130:I147">F130-G130</f>
        <v>0</v>
      </c>
      <c r="J130" s="59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2"/>
      <c r="X130" s="52"/>
      <c r="Y130" s="52"/>
      <c r="Z130" s="52"/>
      <c r="AA130" s="52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49"/>
      <c r="AO130" s="49"/>
      <c r="AP130" s="53"/>
    </row>
    <row r="131" spans="1:42" s="50" customFormat="1" ht="12.75">
      <c r="A131" s="60"/>
      <c r="B131" s="11">
        <f t="shared" si="13"/>
        <v>0</v>
      </c>
      <c r="C131" s="11">
        <f t="shared" si="11"/>
        <v>0</v>
      </c>
      <c r="D131" s="51"/>
      <c r="E131" s="51"/>
      <c r="F131" s="11">
        <f t="shared" si="14"/>
        <v>0</v>
      </c>
      <c r="G131" s="52"/>
      <c r="H131" s="11">
        <f t="shared" si="12"/>
        <v>0</v>
      </c>
      <c r="I131" s="12">
        <f t="shared" si="15"/>
        <v>0</v>
      </c>
      <c r="J131" s="59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2"/>
      <c r="X131" s="52"/>
      <c r="Y131" s="52"/>
      <c r="Z131" s="52"/>
      <c r="AA131" s="52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49"/>
      <c r="AO131" s="49"/>
      <c r="AP131" s="53"/>
    </row>
    <row r="132" spans="1:42" s="50" customFormat="1" ht="12.75">
      <c r="A132" s="60"/>
      <c r="B132" s="11">
        <f t="shared" si="13"/>
        <v>0</v>
      </c>
      <c r="C132" s="11">
        <f t="shared" si="11"/>
        <v>0</v>
      </c>
      <c r="D132" s="51"/>
      <c r="E132" s="51"/>
      <c r="F132" s="11">
        <f t="shared" si="14"/>
        <v>0</v>
      </c>
      <c r="G132" s="52"/>
      <c r="H132" s="11">
        <f t="shared" si="12"/>
        <v>0</v>
      </c>
      <c r="I132" s="12">
        <f t="shared" si="15"/>
        <v>0</v>
      </c>
      <c r="J132" s="59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2"/>
      <c r="X132" s="52"/>
      <c r="Y132" s="52"/>
      <c r="Z132" s="52"/>
      <c r="AA132" s="52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49"/>
      <c r="AO132" s="49"/>
      <c r="AP132" s="53"/>
    </row>
    <row r="133" spans="1:42" s="50" customFormat="1" ht="12.75">
      <c r="A133" s="60"/>
      <c r="B133" s="11">
        <f t="shared" si="13"/>
        <v>0</v>
      </c>
      <c r="C133" s="11">
        <f t="shared" si="11"/>
        <v>0</v>
      </c>
      <c r="D133" s="51"/>
      <c r="E133" s="51"/>
      <c r="F133" s="11">
        <f t="shared" si="14"/>
        <v>0</v>
      </c>
      <c r="G133" s="52"/>
      <c r="H133" s="11">
        <f t="shared" si="12"/>
        <v>0</v>
      </c>
      <c r="I133" s="12">
        <f t="shared" si="15"/>
        <v>0</v>
      </c>
      <c r="J133" s="59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2"/>
      <c r="X133" s="52"/>
      <c r="Y133" s="52"/>
      <c r="Z133" s="52"/>
      <c r="AA133" s="52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49"/>
      <c r="AO133" s="49"/>
      <c r="AP133" s="53"/>
    </row>
    <row r="134" spans="1:42" s="50" customFormat="1" ht="12.75">
      <c r="A134" s="60"/>
      <c r="B134" s="11">
        <f t="shared" si="13"/>
        <v>0</v>
      </c>
      <c r="C134" s="11">
        <f t="shared" si="11"/>
        <v>0</v>
      </c>
      <c r="D134" s="51"/>
      <c r="E134" s="51"/>
      <c r="F134" s="11">
        <f t="shared" si="14"/>
        <v>0</v>
      </c>
      <c r="G134" s="52"/>
      <c r="H134" s="11">
        <f t="shared" si="12"/>
        <v>0</v>
      </c>
      <c r="I134" s="12">
        <f t="shared" si="15"/>
        <v>0</v>
      </c>
      <c r="J134" s="59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2"/>
      <c r="X134" s="52"/>
      <c r="Y134" s="52"/>
      <c r="Z134" s="52"/>
      <c r="AA134" s="52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49"/>
      <c r="AO134" s="49"/>
      <c r="AP134" s="53"/>
    </row>
    <row r="135" spans="1:42" s="50" customFormat="1" ht="12.75">
      <c r="A135" s="60"/>
      <c r="B135" s="11">
        <f t="shared" si="13"/>
        <v>0</v>
      </c>
      <c r="C135" s="11">
        <f t="shared" si="11"/>
        <v>0</v>
      </c>
      <c r="D135" s="51"/>
      <c r="E135" s="51"/>
      <c r="F135" s="11">
        <f t="shared" si="14"/>
        <v>0</v>
      </c>
      <c r="G135" s="52"/>
      <c r="H135" s="11">
        <f t="shared" si="12"/>
        <v>0</v>
      </c>
      <c r="I135" s="12">
        <f t="shared" si="15"/>
        <v>0</v>
      </c>
      <c r="J135" s="59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2"/>
      <c r="X135" s="52"/>
      <c r="Y135" s="52"/>
      <c r="Z135" s="52"/>
      <c r="AA135" s="52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49"/>
      <c r="AO135" s="49"/>
      <c r="AP135" s="53"/>
    </row>
    <row r="136" spans="1:42" s="50" customFormat="1" ht="12.75">
      <c r="A136" s="60"/>
      <c r="B136" s="11">
        <f t="shared" si="13"/>
        <v>0</v>
      </c>
      <c r="C136" s="11">
        <f t="shared" si="11"/>
        <v>0</v>
      </c>
      <c r="D136" s="51"/>
      <c r="E136" s="51"/>
      <c r="F136" s="11">
        <f t="shared" si="14"/>
        <v>0</v>
      </c>
      <c r="G136" s="52"/>
      <c r="H136" s="11">
        <f t="shared" si="12"/>
        <v>0</v>
      </c>
      <c r="I136" s="12">
        <f t="shared" si="15"/>
        <v>0</v>
      </c>
      <c r="J136" s="59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2"/>
      <c r="X136" s="52"/>
      <c r="Y136" s="52"/>
      <c r="Z136" s="52"/>
      <c r="AA136" s="52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49"/>
      <c r="AO136" s="49"/>
      <c r="AP136" s="53"/>
    </row>
    <row r="137" spans="1:42" s="50" customFormat="1" ht="12.75">
      <c r="A137" s="60"/>
      <c r="B137" s="11">
        <f t="shared" si="13"/>
        <v>0</v>
      </c>
      <c r="C137" s="11">
        <f t="shared" si="11"/>
        <v>0</v>
      </c>
      <c r="D137" s="51"/>
      <c r="E137" s="51"/>
      <c r="F137" s="11">
        <f t="shared" si="14"/>
        <v>0</v>
      </c>
      <c r="G137" s="52"/>
      <c r="H137" s="11">
        <f t="shared" si="12"/>
        <v>0</v>
      </c>
      <c r="I137" s="12">
        <f t="shared" si="15"/>
        <v>0</v>
      </c>
      <c r="J137" s="59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2"/>
      <c r="X137" s="52"/>
      <c r="Y137" s="52"/>
      <c r="Z137" s="52"/>
      <c r="AA137" s="52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49"/>
      <c r="AO137" s="49"/>
      <c r="AP137" s="53"/>
    </row>
    <row r="138" spans="1:42" s="50" customFormat="1" ht="12.75">
      <c r="A138" s="60"/>
      <c r="B138" s="11">
        <f t="shared" si="13"/>
        <v>0</v>
      </c>
      <c r="C138" s="11">
        <f t="shared" si="11"/>
        <v>0</v>
      </c>
      <c r="D138" s="51"/>
      <c r="E138" s="51"/>
      <c r="F138" s="11">
        <f t="shared" si="14"/>
        <v>0</v>
      </c>
      <c r="G138" s="52"/>
      <c r="H138" s="11">
        <f t="shared" si="12"/>
        <v>0</v>
      </c>
      <c r="I138" s="12">
        <f t="shared" si="15"/>
        <v>0</v>
      </c>
      <c r="J138" s="59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2"/>
      <c r="X138" s="52"/>
      <c r="Y138" s="52"/>
      <c r="Z138" s="52"/>
      <c r="AA138" s="52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49"/>
      <c r="AO138" s="49"/>
      <c r="AP138" s="53"/>
    </row>
    <row r="139" spans="1:42" s="50" customFormat="1" ht="12.75">
      <c r="A139" s="60"/>
      <c r="B139" s="11">
        <f t="shared" si="13"/>
        <v>0</v>
      </c>
      <c r="C139" s="11">
        <f t="shared" si="11"/>
        <v>0</v>
      </c>
      <c r="D139" s="51"/>
      <c r="E139" s="51"/>
      <c r="F139" s="11">
        <f t="shared" si="14"/>
        <v>0</v>
      </c>
      <c r="G139" s="52"/>
      <c r="H139" s="11">
        <f t="shared" si="12"/>
        <v>0</v>
      </c>
      <c r="I139" s="12">
        <f t="shared" si="15"/>
        <v>0</v>
      </c>
      <c r="J139" s="59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2"/>
      <c r="X139" s="52"/>
      <c r="Y139" s="52"/>
      <c r="Z139" s="52"/>
      <c r="AA139" s="52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49"/>
      <c r="AO139" s="49"/>
      <c r="AP139" s="53"/>
    </row>
    <row r="140" spans="1:42" s="50" customFormat="1" ht="12.75">
      <c r="A140" s="60"/>
      <c r="B140" s="11">
        <f t="shared" si="13"/>
        <v>0</v>
      </c>
      <c r="C140" s="11">
        <f t="shared" si="11"/>
        <v>0</v>
      </c>
      <c r="D140" s="51"/>
      <c r="E140" s="51"/>
      <c r="F140" s="11">
        <f t="shared" si="14"/>
        <v>0</v>
      </c>
      <c r="G140" s="52"/>
      <c r="H140" s="11">
        <f t="shared" si="12"/>
        <v>0</v>
      </c>
      <c r="I140" s="12">
        <f t="shared" si="15"/>
        <v>0</v>
      </c>
      <c r="J140" s="59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2"/>
      <c r="X140" s="52"/>
      <c r="Y140" s="52"/>
      <c r="Z140" s="52"/>
      <c r="AA140" s="52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49"/>
      <c r="AO140" s="49"/>
      <c r="AP140" s="53"/>
    </row>
    <row r="141" spans="1:42" s="50" customFormat="1" ht="12.75">
      <c r="A141" s="60"/>
      <c r="B141" s="11">
        <f t="shared" si="13"/>
        <v>0</v>
      </c>
      <c r="C141" s="11">
        <f t="shared" si="11"/>
        <v>0</v>
      </c>
      <c r="D141" s="51"/>
      <c r="E141" s="51"/>
      <c r="F141" s="11">
        <f t="shared" si="14"/>
        <v>0</v>
      </c>
      <c r="G141" s="52"/>
      <c r="H141" s="11">
        <f t="shared" si="12"/>
        <v>0</v>
      </c>
      <c r="I141" s="12">
        <f t="shared" si="15"/>
        <v>0</v>
      </c>
      <c r="J141" s="59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2"/>
      <c r="X141" s="52"/>
      <c r="Y141" s="52"/>
      <c r="Z141" s="52"/>
      <c r="AA141" s="52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49"/>
      <c r="AO141" s="49"/>
      <c r="AP141" s="53"/>
    </row>
    <row r="142" spans="1:42" s="50" customFormat="1" ht="12.75">
      <c r="A142" s="60"/>
      <c r="B142" s="11">
        <f t="shared" si="13"/>
        <v>0</v>
      </c>
      <c r="C142" s="11">
        <f t="shared" si="11"/>
        <v>0</v>
      </c>
      <c r="D142" s="51"/>
      <c r="E142" s="51"/>
      <c r="F142" s="11">
        <f t="shared" si="14"/>
        <v>0</v>
      </c>
      <c r="G142" s="52"/>
      <c r="H142" s="11">
        <f t="shared" si="12"/>
        <v>0</v>
      </c>
      <c r="I142" s="12">
        <f t="shared" si="15"/>
        <v>0</v>
      </c>
      <c r="J142" s="59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2"/>
      <c r="X142" s="52"/>
      <c r="Y142" s="52"/>
      <c r="Z142" s="52"/>
      <c r="AA142" s="52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49"/>
      <c r="AO142" s="49"/>
      <c r="AP142" s="53"/>
    </row>
    <row r="143" spans="1:42" s="50" customFormat="1" ht="12.75">
      <c r="A143" s="60"/>
      <c r="B143" s="11">
        <f t="shared" si="13"/>
        <v>0</v>
      </c>
      <c r="C143" s="11">
        <f t="shared" si="11"/>
        <v>0</v>
      </c>
      <c r="D143" s="51"/>
      <c r="E143" s="51"/>
      <c r="F143" s="11">
        <f t="shared" si="14"/>
        <v>0</v>
      </c>
      <c r="G143" s="52"/>
      <c r="H143" s="11">
        <f t="shared" si="12"/>
        <v>0</v>
      </c>
      <c r="I143" s="12">
        <f t="shared" si="15"/>
        <v>0</v>
      </c>
      <c r="J143" s="59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2"/>
      <c r="X143" s="52"/>
      <c r="Y143" s="52"/>
      <c r="Z143" s="52"/>
      <c r="AA143" s="52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49"/>
      <c r="AO143" s="49"/>
      <c r="AP143" s="53"/>
    </row>
    <row r="144" spans="1:42" s="50" customFormat="1" ht="12.75">
      <c r="A144" s="60"/>
      <c r="B144" s="11">
        <f t="shared" si="13"/>
        <v>0</v>
      </c>
      <c r="C144" s="11">
        <f t="shared" si="11"/>
        <v>0</v>
      </c>
      <c r="D144" s="51"/>
      <c r="E144" s="51"/>
      <c r="F144" s="11">
        <f t="shared" si="14"/>
        <v>0</v>
      </c>
      <c r="G144" s="52"/>
      <c r="H144" s="11">
        <f t="shared" si="12"/>
        <v>0</v>
      </c>
      <c r="I144" s="12">
        <f t="shared" si="15"/>
        <v>0</v>
      </c>
      <c r="J144" s="59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2"/>
      <c r="X144" s="52"/>
      <c r="Y144" s="52"/>
      <c r="Z144" s="52"/>
      <c r="AA144" s="52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49"/>
      <c r="AO144" s="49"/>
      <c r="AP144" s="53"/>
    </row>
    <row r="145" spans="1:42" s="50" customFormat="1" ht="12.75">
      <c r="A145" s="60"/>
      <c r="B145" s="11">
        <f t="shared" si="13"/>
        <v>0</v>
      </c>
      <c r="C145" s="11">
        <f t="shared" si="11"/>
        <v>0</v>
      </c>
      <c r="D145" s="51"/>
      <c r="E145" s="51"/>
      <c r="F145" s="11">
        <f t="shared" si="14"/>
        <v>0</v>
      </c>
      <c r="G145" s="52"/>
      <c r="H145" s="11">
        <f t="shared" si="12"/>
        <v>0</v>
      </c>
      <c r="I145" s="12">
        <f t="shared" si="15"/>
        <v>0</v>
      </c>
      <c r="J145" s="59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2"/>
      <c r="X145" s="52"/>
      <c r="Y145" s="52"/>
      <c r="Z145" s="52"/>
      <c r="AA145" s="52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49"/>
      <c r="AO145" s="49"/>
      <c r="AP145" s="53"/>
    </row>
    <row r="146" spans="1:42" s="50" customFormat="1" ht="12.75">
      <c r="A146" s="60"/>
      <c r="B146" s="11">
        <f t="shared" si="13"/>
        <v>0</v>
      </c>
      <c r="C146" s="11">
        <f t="shared" si="11"/>
        <v>0</v>
      </c>
      <c r="D146" s="51"/>
      <c r="E146" s="51"/>
      <c r="F146" s="11">
        <f t="shared" si="14"/>
        <v>0</v>
      </c>
      <c r="G146" s="52"/>
      <c r="H146" s="11">
        <f t="shared" si="12"/>
        <v>0</v>
      </c>
      <c r="I146" s="12">
        <f t="shared" si="15"/>
        <v>0</v>
      </c>
      <c r="J146" s="59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2"/>
      <c r="X146" s="52"/>
      <c r="Y146" s="52"/>
      <c r="Z146" s="52"/>
      <c r="AA146" s="52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49"/>
      <c r="AO146" s="49"/>
      <c r="AP146" s="53"/>
    </row>
    <row r="147" spans="1:42" s="50" customFormat="1" ht="12.75">
      <c r="A147" s="60"/>
      <c r="B147" s="11">
        <f t="shared" si="13"/>
        <v>0</v>
      </c>
      <c r="C147" s="11">
        <f t="shared" si="11"/>
        <v>0</v>
      </c>
      <c r="D147" s="51"/>
      <c r="E147" s="51"/>
      <c r="F147" s="11">
        <f t="shared" si="14"/>
        <v>0</v>
      </c>
      <c r="G147" s="52"/>
      <c r="H147" s="11">
        <f t="shared" si="12"/>
        <v>0</v>
      </c>
      <c r="I147" s="12">
        <f t="shared" si="15"/>
        <v>0</v>
      </c>
      <c r="J147" s="59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2"/>
      <c r="X147" s="52"/>
      <c r="Y147" s="52"/>
      <c r="Z147" s="52"/>
      <c r="AA147" s="52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49"/>
      <c r="AO147" s="49"/>
      <c r="AP147" s="53"/>
    </row>
  </sheetData>
  <sheetProtection/>
  <mergeCells count="1">
    <mergeCell ref="A1:I1"/>
  </mergeCells>
  <hyperlinks>
    <hyperlink ref="A17" r:id="rId1" display="Нин@"/>
    <hyperlink ref="A22" r:id="rId2" display="SONET@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2012-08-29T13:46:46Z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