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Лист1" sheetId="1" r:id="rId1"/>
    <sheet name="Лист3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Connect</author>
  </authors>
  <commentList>
    <comment ref="I46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320 23.05</t>
        </r>
      </text>
    </comment>
    <comment ref="I49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на депозит 320</t>
        </r>
      </text>
    </comment>
    <comment ref="I47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320 23.05</t>
        </r>
      </text>
    </comment>
    <comment ref="I41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312 23.05</t>
        </r>
      </text>
    </comment>
    <comment ref="I45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320 23.05</t>
        </r>
      </text>
    </comment>
    <comment ref="I48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320 27.05</t>
        </r>
      </text>
    </comment>
    <comment ref="I44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320 руб 20.06</t>
        </r>
      </text>
    </comment>
    <comment ref="I28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228 29.08</t>
        </r>
      </text>
    </comment>
    <comment ref="I26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228 29.08</t>
        </r>
      </text>
    </comment>
    <comment ref="I27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226 29.08</t>
        </r>
      </text>
    </comment>
    <comment ref="I24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228 29.08</t>
        </r>
      </text>
    </comment>
    <comment ref="I29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228 29.08</t>
        </r>
      </text>
    </comment>
    <comment ref="I30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228 29.08</t>
        </r>
      </text>
    </comment>
    <comment ref="I25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228 01.09</t>
        </r>
      </text>
    </comment>
    <comment ref="I88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110,5 23.09</t>
        </r>
      </text>
    </comment>
    <comment ref="I85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150 23.09</t>
        </r>
      </text>
    </comment>
    <comment ref="I40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150 23.09</t>
        </r>
      </text>
    </comment>
    <comment ref="I10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150 23.09</t>
        </r>
      </text>
    </comment>
    <comment ref="I86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150 25.09</t>
        </r>
      </text>
    </comment>
    <comment ref="I75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149 руб 15.10</t>
        </r>
      </text>
    </comment>
  </commentList>
</comments>
</file>

<file path=xl/sharedStrings.xml><?xml version="1.0" encoding="utf-8"?>
<sst xmlns="http://schemas.openxmlformats.org/spreadsheetml/2006/main" count="128" uniqueCount="127">
  <si>
    <t>Ник</t>
  </si>
  <si>
    <t>Сумма</t>
  </si>
  <si>
    <t>Сумма с ОРГ</t>
  </si>
  <si>
    <t>Депозит</t>
  </si>
  <si>
    <t>К оплате</t>
  </si>
  <si>
    <t>Оплачено</t>
  </si>
  <si>
    <t>Баланс (+ должны мне, - должна я)</t>
  </si>
  <si>
    <t>Раскид</t>
  </si>
  <si>
    <t>elena.nsk</t>
  </si>
  <si>
    <t>ninell</t>
  </si>
  <si>
    <t>Окс714</t>
  </si>
  <si>
    <t>mazer</t>
  </si>
  <si>
    <t>Таншука</t>
  </si>
  <si>
    <t>Ритынь</t>
  </si>
  <si>
    <t>Azena</t>
  </si>
  <si>
    <t>юляшкасашка</t>
  </si>
  <si>
    <t>FORTUNA</t>
  </si>
  <si>
    <t>Элен и ребята</t>
  </si>
  <si>
    <t>Шлепки IZEL 5533-621-1411</t>
  </si>
  <si>
    <t>Oksi777</t>
  </si>
  <si>
    <t>steval</t>
  </si>
  <si>
    <t>Таня-Ромашка</t>
  </si>
  <si>
    <t>Юлясил</t>
  </si>
  <si>
    <t>Михрютка</t>
  </si>
  <si>
    <t>kivlova</t>
  </si>
  <si>
    <t xml:space="preserve">gold_lady </t>
  </si>
  <si>
    <r>
      <t xml:space="preserve">Босоножки Bb 81720 + </t>
    </r>
    <r>
      <rPr>
        <b/>
        <sz val="9"/>
        <color indexed="10"/>
        <rFont val="Arial"/>
        <family val="2"/>
      </rPr>
      <t>разброс 35 размера!</t>
    </r>
  </si>
  <si>
    <t>Студеная</t>
  </si>
  <si>
    <t>Anna Mel</t>
  </si>
  <si>
    <t>Natal'Ok</t>
  </si>
  <si>
    <t xml:space="preserve">Дольче вита </t>
  </si>
  <si>
    <t xml:space="preserve">Malink@ </t>
  </si>
  <si>
    <t>redli2404</t>
  </si>
  <si>
    <t>asha79</t>
  </si>
  <si>
    <t>Кроссовки CITY STAR SD-63-8A1-601 5166</t>
  </si>
  <si>
    <t>Ir-dochka</t>
  </si>
  <si>
    <t xml:space="preserve">prodosk </t>
  </si>
  <si>
    <t>ejik_69</t>
  </si>
  <si>
    <t>люляша86мама</t>
  </si>
  <si>
    <t>Яна1984</t>
  </si>
  <si>
    <t>Та-ню-ша</t>
  </si>
  <si>
    <t>Берта Янтарная</t>
  </si>
  <si>
    <t>Grafikka</t>
  </si>
  <si>
    <t>Oliko</t>
  </si>
  <si>
    <t>NatashaGas</t>
  </si>
  <si>
    <t>Aleksandrovn@84</t>
  </si>
  <si>
    <t>Босоножки GRACIANA 222-10-2-1 чер</t>
  </si>
  <si>
    <t>Tanett</t>
  </si>
  <si>
    <t>Gali4</t>
  </si>
  <si>
    <t>lilu13</t>
  </si>
  <si>
    <t>Босоножки Bellino 106-39</t>
  </si>
  <si>
    <t>Клео*555</t>
  </si>
  <si>
    <t>Nataly-K2010</t>
  </si>
  <si>
    <t>mama-marina</t>
  </si>
  <si>
    <t>Tatye</t>
  </si>
  <si>
    <t>Алё-Алёна</t>
  </si>
  <si>
    <t>Mas04</t>
  </si>
  <si>
    <t>Женечка73</t>
  </si>
  <si>
    <t>Juli_</t>
  </si>
  <si>
    <t>Наталия10</t>
  </si>
  <si>
    <t>37;39;38</t>
  </si>
  <si>
    <t>jerry</t>
  </si>
  <si>
    <t>lera-d77</t>
  </si>
  <si>
    <t>Ирина1312</t>
  </si>
  <si>
    <t>Босоножки Bb 35458</t>
  </si>
  <si>
    <t>оксаначик</t>
  </si>
  <si>
    <t>35;37</t>
  </si>
  <si>
    <t>marischka!</t>
  </si>
  <si>
    <t>zvezda75.75</t>
  </si>
  <si>
    <t>Оксна</t>
  </si>
  <si>
    <t>Сабо Mar 452-H1</t>
  </si>
  <si>
    <t xml:space="preserve">Ivki </t>
  </si>
  <si>
    <t>Виктория25</t>
  </si>
  <si>
    <t>California</t>
  </si>
  <si>
    <t>Босоножки GRACIANA 927-1-YJ 06</t>
  </si>
  <si>
    <t>Natiq</t>
  </si>
  <si>
    <t>веснушкина</t>
  </si>
  <si>
    <t>LASVAN</t>
  </si>
  <si>
    <t>Ируськ@</t>
  </si>
  <si>
    <t>SorAn</t>
  </si>
  <si>
    <r>
      <t xml:space="preserve">Сандалии GRACIANA 114 A -14-4 </t>
    </r>
    <r>
      <rPr>
        <b/>
        <sz val="9"/>
        <color indexed="10"/>
        <rFont val="Arial"/>
        <family val="2"/>
      </rPr>
      <t>+ разброс 36 размера!</t>
    </r>
  </si>
  <si>
    <t>Fidanzata</t>
  </si>
  <si>
    <t>@LADY@</t>
  </si>
  <si>
    <t>AlenkaKrasa1</t>
  </si>
  <si>
    <t>Дусечка</t>
  </si>
  <si>
    <t>Вера_Лёвина</t>
  </si>
  <si>
    <t>Сабо LABOUR 081-01</t>
  </si>
  <si>
    <t xml:space="preserve">samson4ik </t>
  </si>
  <si>
    <t>пИрина</t>
  </si>
  <si>
    <t>Дженни</t>
  </si>
  <si>
    <t>Nata21</t>
  </si>
  <si>
    <t>Балетки GRACIANA 6260-13</t>
  </si>
  <si>
    <t>М@рго75</t>
  </si>
  <si>
    <t>Каиса</t>
  </si>
  <si>
    <t>Марнюня</t>
  </si>
  <si>
    <t>Босоножки Bb 12583</t>
  </si>
  <si>
    <t>Birka</t>
  </si>
  <si>
    <t>pelogia</t>
  </si>
  <si>
    <t>Ligrena</t>
  </si>
  <si>
    <t>Светланка Нск</t>
  </si>
  <si>
    <t>Gold Sindi</t>
  </si>
  <si>
    <t>*Афродита*</t>
  </si>
  <si>
    <t>Черная</t>
  </si>
  <si>
    <t>Elena_DiK</t>
  </si>
  <si>
    <t>fitnessmama</t>
  </si>
  <si>
    <t>katrin_0804</t>
  </si>
  <si>
    <t>Гру-Гру</t>
  </si>
  <si>
    <t>kuuca</t>
  </si>
  <si>
    <t>EAPopp</t>
  </si>
  <si>
    <t>Леля3003</t>
  </si>
  <si>
    <t>Богатырша</t>
  </si>
  <si>
    <t xml:space="preserve">Senedra </t>
  </si>
  <si>
    <t>кларас</t>
  </si>
  <si>
    <t>Ярило</t>
  </si>
  <si>
    <t>KISSka</t>
  </si>
  <si>
    <t>Туфли (GRACIANA 2318-8 A )</t>
  </si>
  <si>
    <t>zena972</t>
  </si>
  <si>
    <t>Транспортные</t>
  </si>
  <si>
    <t>Alerosa</t>
  </si>
  <si>
    <t>36 (40)</t>
  </si>
  <si>
    <t>38(39)</t>
  </si>
  <si>
    <t>40(38)</t>
  </si>
  <si>
    <r>
      <t xml:space="preserve">Туфли CITY STAR 763-08 koja </t>
    </r>
    <r>
      <rPr>
        <b/>
        <sz val="9"/>
        <color indexed="10"/>
        <rFont val="Arial"/>
        <family val="2"/>
      </rPr>
      <t>+ разброс 41 размера!</t>
    </r>
  </si>
  <si>
    <t>37(38)</t>
  </si>
  <si>
    <r>
      <t xml:space="preserve">Туфли LIDER LAIN 166 </t>
    </r>
    <r>
      <rPr>
        <b/>
        <sz val="9"/>
        <color indexed="10"/>
        <rFont val="Arial"/>
        <family val="2"/>
      </rPr>
      <t>+ разброс 39 и 41 размеров!</t>
    </r>
  </si>
  <si>
    <t xml:space="preserve">Полусапоги IZEL 062-59 </t>
  </si>
  <si>
    <t xml:space="preserve">Туфли TACCO 11628-050-5 G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</si>
</sst>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10"/>
      <name val="Arial"/>
      <family val="2"/>
    </font>
    <font>
      <b/>
      <sz val="9"/>
      <name val="Arial Cyr"/>
      <family val="2"/>
    </font>
    <font>
      <b/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20"/>
      <name val="Arial Cyr"/>
      <family val="2"/>
    </font>
    <font>
      <b/>
      <sz val="9"/>
      <color indexed="8"/>
      <name val="Arial Cyr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u val="single"/>
      <sz val="11"/>
      <color indexed="8"/>
      <name val="Arial Cyr"/>
      <family val="2"/>
    </font>
    <font>
      <b/>
      <sz val="14"/>
      <color indexed="10"/>
      <name val="Arial"/>
      <family val="2"/>
    </font>
    <font>
      <b/>
      <sz val="9"/>
      <color indexed="10"/>
      <name val="Arial Cyr"/>
      <family val="0"/>
    </font>
    <font>
      <u val="single"/>
      <sz val="10"/>
      <color theme="11"/>
      <name val="Arial Cyr"/>
      <family val="2"/>
    </font>
    <font>
      <b/>
      <sz val="9"/>
      <color theme="1"/>
      <name val="Arial Cyr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  <font>
      <u val="single"/>
      <sz val="11"/>
      <color theme="1"/>
      <name val="Arial Cyr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 Cyr"/>
      <family val="0"/>
    </font>
    <font>
      <b/>
      <sz val="9"/>
      <color rgb="FFFF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24" fillId="2" borderId="10" xfId="0" applyFont="1" applyFill="1" applyBorder="1" applyAlignment="1">
      <alignment horizontal="left" textRotation="90" wrapText="1"/>
    </xf>
    <xf numFmtId="0" fontId="24" fillId="2" borderId="11" xfId="0" applyFont="1" applyFill="1" applyBorder="1" applyAlignment="1">
      <alignment horizontal="left" textRotation="90" wrapText="1"/>
    </xf>
    <xf numFmtId="0" fontId="24" fillId="2" borderId="11" xfId="0" applyFont="1" applyFill="1" applyBorder="1" applyAlignment="1">
      <alignment horizontal="left" wrapText="1"/>
    </xf>
    <xf numFmtId="0" fontId="24" fillId="2" borderId="12" xfId="0" applyFont="1" applyFill="1" applyBorder="1" applyAlignment="1">
      <alignment horizontal="left" textRotation="90" wrapText="1"/>
    </xf>
    <xf numFmtId="3" fontId="24" fillId="2" borderId="10" xfId="0" applyNumberFormat="1" applyFont="1" applyFill="1" applyBorder="1" applyAlignment="1">
      <alignment horizontal="left" textRotation="90" wrapText="1"/>
    </xf>
    <xf numFmtId="0" fontId="24" fillId="2" borderId="10" xfId="0" applyFont="1" applyFill="1" applyBorder="1" applyAlignment="1">
      <alignment horizontal="center" textRotation="90" wrapText="1"/>
    </xf>
    <xf numFmtId="0" fontId="24" fillId="2" borderId="10" xfId="0" applyFont="1" applyFill="1" applyBorder="1" applyAlignment="1">
      <alignment horizontal="center" vertical="center" textRotation="90" wrapText="1"/>
    </xf>
    <xf numFmtId="0" fontId="24" fillId="2" borderId="10" xfId="0" applyFont="1" applyFill="1" applyBorder="1" applyAlignment="1">
      <alignment horizontal="left" vertical="center" textRotation="90" wrapText="1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20" borderId="13" xfId="0" applyFont="1" applyFill="1" applyBorder="1" applyAlignment="1">
      <alignment/>
    </xf>
    <xf numFmtId="0" fontId="25" fillId="20" borderId="14" xfId="0" applyFont="1" applyFill="1" applyBorder="1" applyAlignment="1">
      <alignment/>
    </xf>
    <xf numFmtId="0" fontId="25" fillId="20" borderId="14" xfId="0" applyFont="1" applyFill="1" applyBorder="1" applyAlignment="1">
      <alignment wrapText="1"/>
    </xf>
    <xf numFmtId="0" fontId="19" fillId="20" borderId="15" xfId="0" applyFont="1" applyFill="1" applyBorder="1" applyAlignment="1">
      <alignment horizontal="center" wrapText="1"/>
    </xf>
    <xf numFmtId="0" fontId="19" fillId="20" borderId="13" xfId="0" applyFont="1" applyFill="1" applyBorder="1" applyAlignment="1">
      <alignment horizontal="center"/>
    </xf>
    <xf numFmtId="0" fontId="19" fillId="20" borderId="13" xfId="0" applyFont="1" applyFill="1" applyBorder="1" applyAlignment="1">
      <alignment horizontal="center" wrapText="1"/>
    </xf>
    <xf numFmtId="0" fontId="22" fillId="20" borderId="0" xfId="0" applyFont="1" applyFill="1" applyAlignment="1">
      <alignment/>
    </xf>
    <xf numFmtId="0" fontId="20" fillId="20" borderId="13" xfId="0" applyFont="1" applyFill="1" applyBorder="1" applyAlignment="1">
      <alignment wrapText="1"/>
    </xf>
    <xf numFmtId="0" fontId="20" fillId="20" borderId="0" xfId="0" applyFont="1" applyFill="1" applyBorder="1" applyAlignment="1">
      <alignment/>
    </xf>
    <xf numFmtId="0" fontId="22" fillId="20" borderId="0" xfId="0" applyFont="1" applyFill="1" applyBorder="1" applyAlignment="1">
      <alignment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 wrapText="1"/>
    </xf>
    <xf numFmtId="0" fontId="45" fillId="0" borderId="16" xfId="0" applyFont="1" applyFill="1" applyBorder="1" applyAlignment="1">
      <alignment horizontal="center" wrapText="1"/>
    </xf>
    <xf numFmtId="0" fontId="45" fillId="0" borderId="16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0" fontId="44" fillId="0" borderId="15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 wrapText="1"/>
    </xf>
    <xf numFmtId="0" fontId="45" fillId="0" borderId="13" xfId="0" applyFont="1" applyFill="1" applyBorder="1" applyAlignment="1">
      <alignment wrapText="1"/>
    </xf>
    <xf numFmtId="0" fontId="45" fillId="0" borderId="13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4" fillId="0" borderId="17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left" textRotation="90" wrapText="1"/>
    </xf>
    <xf numFmtId="0" fontId="25" fillId="20" borderId="20" xfId="0" applyFont="1" applyFill="1" applyBorder="1" applyAlignment="1">
      <alignment horizontal="left"/>
    </xf>
    <xf numFmtId="0" fontId="26" fillId="20" borderId="21" xfId="0" applyFont="1" applyFill="1" applyBorder="1" applyAlignment="1">
      <alignment/>
    </xf>
    <xf numFmtId="0" fontId="43" fillId="0" borderId="18" xfId="42" applyNumberFormat="1" applyFont="1" applyFill="1" applyBorder="1" applyAlignment="1" applyProtection="1">
      <alignment horizontal="center"/>
      <protection/>
    </xf>
    <xf numFmtId="164" fontId="43" fillId="0" borderId="19" xfId="0" applyNumberFormat="1" applyFont="1" applyFill="1" applyBorder="1" applyAlignment="1">
      <alignment horizontal="center"/>
    </xf>
    <xf numFmtId="49" fontId="43" fillId="0" borderId="18" xfId="42" applyNumberFormat="1" applyFont="1" applyFill="1" applyBorder="1" applyAlignment="1" applyProtection="1">
      <alignment horizontal="center"/>
      <protection/>
    </xf>
    <xf numFmtId="0" fontId="43" fillId="0" borderId="18" xfId="42" applyNumberFormat="1" applyFont="1" applyFill="1" applyBorder="1" applyAlignment="1" applyProtection="1">
      <alignment horizontal="center"/>
      <protection/>
    </xf>
    <xf numFmtId="0" fontId="27" fillId="0" borderId="18" xfId="42" applyNumberFormat="1" applyFill="1" applyBorder="1" applyAlignment="1" applyProtection="1">
      <alignment horizontal="center"/>
      <protection/>
    </xf>
    <xf numFmtId="0" fontId="43" fillId="0" borderId="20" xfId="42" applyNumberFormat="1" applyFont="1" applyFill="1" applyBorder="1" applyAlignment="1" applyProtection="1">
      <alignment horizontal="center"/>
      <protection/>
    </xf>
    <xf numFmtId="0" fontId="47" fillId="0" borderId="22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left"/>
    </xf>
    <xf numFmtId="0" fontId="21" fillId="0" borderId="24" xfId="0" applyFont="1" applyFill="1" applyBorder="1" applyAlignment="1">
      <alignment/>
    </xf>
    <xf numFmtId="0" fontId="48" fillId="0" borderId="18" xfId="42" applyNumberFormat="1" applyFont="1" applyFill="1" applyBorder="1" applyAlignment="1" applyProtection="1">
      <alignment horizontal="center"/>
      <protection/>
    </xf>
    <xf numFmtId="0" fontId="48" fillId="0" borderId="18" xfId="42" applyNumberFormat="1" applyFont="1" applyFill="1" applyBorder="1" applyAlignment="1" applyProtection="1">
      <alignment horizontal="center"/>
      <protection/>
    </xf>
    <xf numFmtId="0" fontId="49" fillId="0" borderId="18" xfId="42" applyNumberFormat="1" applyFont="1" applyFill="1" applyBorder="1" applyAlignment="1" applyProtection="1">
      <alignment horizontal="center"/>
      <protection/>
    </xf>
    <xf numFmtId="0" fontId="47" fillId="0" borderId="25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 wrapText="1"/>
    </xf>
    <xf numFmtId="0" fontId="44" fillId="0" borderId="27" xfId="0" applyFont="1" applyFill="1" applyBorder="1" applyAlignment="1">
      <alignment horizontal="center"/>
    </xf>
    <xf numFmtId="0" fontId="45" fillId="0" borderId="26" xfId="0" applyFont="1" applyFill="1" applyBorder="1" applyAlignment="1">
      <alignment horizontal="center" wrapText="1"/>
    </xf>
    <xf numFmtId="0" fontId="45" fillId="0" borderId="26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164" fontId="50" fillId="0" borderId="24" xfId="0" applyNumberFormat="1" applyFont="1" applyFill="1" applyBorder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49" fontId="27" fillId="0" borderId="18" xfId="42" applyNumberFormat="1" applyFill="1" applyBorder="1" applyAlignment="1" applyProtection="1">
      <alignment horizontal="center"/>
      <protection/>
    </xf>
    <xf numFmtId="0" fontId="51" fillId="2" borderId="11" xfId="0" applyFont="1" applyFill="1" applyBorder="1" applyAlignment="1">
      <alignment horizontal="left" textRotation="90" wrapText="1"/>
    </xf>
    <xf numFmtId="0" fontId="29" fillId="0" borderId="18" xfId="42" applyNumberFormat="1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64" fontId="29" fillId="0" borderId="19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9" fillId="0" borderId="12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6" fontId="29" fillId="0" borderId="10" xfId="0" applyNumberFormat="1" applyFont="1" applyFill="1" applyBorder="1" applyAlignment="1">
      <alignment horizontal="center" wrapText="1"/>
    </xf>
    <xf numFmtId="49" fontId="43" fillId="0" borderId="18" xfId="42" applyNumberFormat="1" applyFont="1" applyFill="1" applyBorder="1" applyAlignment="1" applyProtection="1">
      <alignment horizontal="center"/>
      <protection/>
    </xf>
    <xf numFmtId="164" fontId="43" fillId="0" borderId="19" xfId="0" applyNumberFormat="1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23" fillId="24" borderId="28" xfId="0" applyFont="1" applyFill="1" applyBorder="1" applyAlignment="1">
      <alignment horizontal="left"/>
    </xf>
    <xf numFmtId="0" fontId="23" fillId="24" borderId="29" xfId="0" applyFont="1" applyFill="1" applyBorder="1" applyAlignment="1">
      <alignment horizontal="left"/>
    </xf>
    <xf numFmtId="0" fontId="23" fillId="24" borderId="3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link@" TargetMode="External" /><Relationship Id="rId2" Type="http://schemas.openxmlformats.org/officeDocument/2006/relationships/hyperlink" Target="mailto:Aleksandrovn@84" TargetMode="External" /><Relationship Id="rId3" Type="http://schemas.openxmlformats.org/officeDocument/2006/relationships/hyperlink" Target="mailto:&#1048;&#1088;&#1091;&#1089;&#1100;&#1082;@" TargetMode="External" /><Relationship Id="rId4" Type="http://schemas.openxmlformats.org/officeDocument/2006/relationships/hyperlink" Target="mailto:&#1052;@&#1088;&#1075;&#1086;75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62"/>
  <sheetViews>
    <sheetView tabSelected="1" zoomScalePageLayoutView="0" workbookViewId="0" topLeftCell="A1">
      <pane xSplit="9" ySplit="3" topLeftCell="J72" activePane="bottomRight" state="frozen"/>
      <selection pane="topLeft" activeCell="A1" sqref="A1"/>
      <selection pane="topRight" activeCell="X1" sqref="X1"/>
      <selection pane="bottomLeft" activeCell="A4" sqref="A4"/>
      <selection pane="bottomRight" activeCell="L87" sqref="L87"/>
    </sheetView>
  </sheetViews>
  <sheetFormatPr defaultColWidth="9.00390625" defaultRowHeight="12.75"/>
  <cols>
    <col min="1" max="1" width="35.875" style="69" customWidth="1"/>
    <col min="2" max="2" width="10.125" style="1" customWidth="1"/>
    <col min="3" max="3" width="9.375" style="1" customWidth="1"/>
    <col min="4" max="4" width="7.125" style="1" customWidth="1"/>
    <col min="5" max="5" width="6.125" style="1" customWidth="1"/>
    <col min="6" max="6" width="7.00390625" style="1" customWidth="1"/>
    <col min="7" max="8" width="7.25390625" style="2" customWidth="1"/>
    <col min="9" max="9" width="12.25390625" style="70" customWidth="1"/>
    <col min="10" max="10" width="12.125" style="3" customWidth="1"/>
    <col min="11" max="11" width="10.75390625" style="3" customWidth="1"/>
    <col min="12" max="12" width="9.75390625" style="3" customWidth="1"/>
    <col min="13" max="13" width="12.125" style="3" customWidth="1"/>
    <col min="14" max="14" width="11.875" style="3" customWidth="1"/>
    <col min="15" max="15" width="12.125" style="3" customWidth="1"/>
    <col min="16" max="16" width="11.875" style="3" customWidth="1"/>
    <col min="17" max="17" width="8.875" style="3" customWidth="1"/>
    <col min="18" max="18" width="12.125" style="3" customWidth="1"/>
    <col min="19" max="19" width="12.25390625" style="3" customWidth="1"/>
    <col min="20" max="20" width="11.125" style="3" customWidth="1"/>
    <col min="21" max="21" width="10.00390625" style="3" customWidth="1"/>
    <col min="22" max="22" width="10.375" style="3" customWidth="1"/>
    <col min="23" max="23" width="11.875" style="3" customWidth="1"/>
    <col min="24" max="24" width="11.375" style="3" customWidth="1"/>
    <col min="25" max="25" width="12.25390625" style="3" customWidth="1"/>
    <col min="26" max="27" width="10.75390625" style="3" customWidth="1"/>
    <col min="28" max="28" width="11.00390625" style="3" customWidth="1"/>
    <col min="29" max="30" width="12.375" style="3" customWidth="1"/>
    <col min="31" max="31" width="12.625" style="3" customWidth="1"/>
    <col min="32" max="32" width="11.25390625" style="3" customWidth="1"/>
    <col min="33" max="33" width="10.125" style="3" customWidth="1"/>
    <col min="34" max="38" width="9.125" style="3" customWidth="1"/>
    <col min="39" max="39" width="10.75390625" style="4" customWidth="1"/>
    <col min="40" max="43" width="9.125" style="4" customWidth="1"/>
    <col min="44" max="66" width="9.125" style="5" customWidth="1"/>
    <col min="67" max="110" width="9.125" style="6" customWidth="1"/>
    <col min="111" max="16384" width="9.125" style="7" customWidth="1"/>
  </cols>
  <sheetData>
    <row r="1" spans="1:66" ht="14.25" customHeight="1">
      <c r="A1" s="110"/>
      <c r="B1" s="111"/>
      <c r="C1" s="111"/>
      <c r="D1" s="111"/>
      <c r="E1" s="111"/>
      <c r="F1" s="111"/>
      <c r="G1" s="111"/>
      <c r="H1" s="111"/>
      <c r="I1" s="112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3">
        <v>32</v>
      </c>
      <c r="V1" s="3">
        <v>32</v>
      </c>
      <c r="W1" s="3">
        <v>32</v>
      </c>
      <c r="X1" s="3">
        <v>32</v>
      </c>
      <c r="Y1" s="3">
        <v>32</v>
      </c>
      <c r="Z1" s="3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G1" s="3">
        <v>32</v>
      </c>
      <c r="AM1" s="3"/>
      <c r="AN1" s="3"/>
      <c r="AO1" s="3"/>
      <c r="AP1" s="3"/>
      <c r="AQ1" s="3"/>
      <c r="AR1" s="3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1:110" s="17" customFormat="1" ht="69" customHeight="1">
      <c r="A2" s="57" t="s">
        <v>0</v>
      </c>
      <c r="B2" s="9" t="s">
        <v>1</v>
      </c>
      <c r="C2" s="9" t="s">
        <v>2</v>
      </c>
      <c r="D2" s="10" t="s">
        <v>7</v>
      </c>
      <c r="E2" s="10" t="s">
        <v>3</v>
      </c>
      <c r="F2" s="90" t="s">
        <v>4</v>
      </c>
      <c r="G2" s="11" t="s">
        <v>5</v>
      </c>
      <c r="H2" s="11" t="s">
        <v>117</v>
      </c>
      <c r="I2" s="58" t="s">
        <v>6</v>
      </c>
      <c r="J2" s="12" t="s">
        <v>18</v>
      </c>
      <c r="K2" s="13" t="s">
        <v>26</v>
      </c>
      <c r="L2" s="14" t="s">
        <v>34</v>
      </c>
      <c r="M2" s="14" t="s">
        <v>125</v>
      </c>
      <c r="N2" s="14" t="s">
        <v>46</v>
      </c>
      <c r="O2" s="14" t="s">
        <v>50</v>
      </c>
      <c r="P2" s="14" t="s">
        <v>64</v>
      </c>
      <c r="Q2" s="9" t="s">
        <v>70</v>
      </c>
      <c r="R2" s="14" t="s">
        <v>74</v>
      </c>
      <c r="S2" s="14" t="s">
        <v>80</v>
      </c>
      <c r="T2" s="14" t="s">
        <v>86</v>
      </c>
      <c r="U2" s="14" t="s">
        <v>91</v>
      </c>
      <c r="V2" s="14" t="s">
        <v>95</v>
      </c>
      <c r="W2" s="14" t="s">
        <v>126</v>
      </c>
      <c r="X2" s="14" t="s">
        <v>122</v>
      </c>
      <c r="Y2" s="14" t="s">
        <v>124</v>
      </c>
      <c r="Z2" s="14" t="s">
        <v>115</v>
      </c>
      <c r="AA2" s="14"/>
      <c r="AB2" s="14"/>
      <c r="AC2" s="14"/>
      <c r="AD2" s="14"/>
      <c r="AE2" s="14"/>
      <c r="AF2" s="14"/>
      <c r="AG2" s="14"/>
      <c r="AH2" s="14"/>
      <c r="AI2" s="15"/>
      <c r="AJ2" s="15"/>
      <c r="AK2" s="15"/>
      <c r="AL2" s="15"/>
      <c r="AM2" s="9"/>
      <c r="AN2" s="9"/>
      <c r="AO2" s="9"/>
      <c r="AP2" s="9"/>
      <c r="AQ2" s="9"/>
      <c r="AR2" s="9"/>
      <c r="AS2" s="16"/>
      <c r="AT2" s="16"/>
      <c r="AU2" s="16"/>
      <c r="AV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16"/>
      <c r="BL2" s="16"/>
      <c r="BM2" s="16"/>
      <c r="BN2" s="9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</row>
    <row r="3" spans="1:110" s="25" customFormat="1" ht="12">
      <c r="A3" s="59"/>
      <c r="B3" s="19"/>
      <c r="C3" s="19"/>
      <c r="D3" s="20"/>
      <c r="E3" s="20"/>
      <c r="F3" s="20"/>
      <c r="G3" s="21"/>
      <c r="H3" s="21"/>
      <c r="I3" s="60"/>
      <c r="J3" s="22">
        <v>1000</v>
      </c>
      <c r="K3" s="23">
        <v>650</v>
      </c>
      <c r="L3" s="23">
        <v>1100</v>
      </c>
      <c r="M3" s="23">
        <v>1600</v>
      </c>
      <c r="N3" s="23">
        <v>1000</v>
      </c>
      <c r="O3" s="23">
        <v>250</v>
      </c>
      <c r="P3" s="23">
        <v>950</v>
      </c>
      <c r="Q3" s="23">
        <v>300</v>
      </c>
      <c r="R3" s="23">
        <v>1000</v>
      </c>
      <c r="S3" s="23">
        <v>1000</v>
      </c>
      <c r="T3" s="23">
        <v>950</v>
      </c>
      <c r="U3" s="23">
        <v>900</v>
      </c>
      <c r="V3" s="23">
        <v>1000</v>
      </c>
      <c r="W3" s="23">
        <v>1050</v>
      </c>
      <c r="X3" s="23">
        <v>1200</v>
      </c>
      <c r="Y3" s="23">
        <v>1000</v>
      </c>
      <c r="Z3" s="23">
        <v>1400</v>
      </c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4"/>
      <c r="AN3" s="24"/>
      <c r="AO3" s="24"/>
      <c r="AP3" s="24"/>
      <c r="AQ3" s="24"/>
      <c r="AR3" s="24"/>
      <c r="AS3" s="24"/>
      <c r="AT3" s="24"/>
      <c r="AU3" s="24"/>
      <c r="AV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6"/>
      <c r="BO3" s="27"/>
      <c r="BP3" s="27"/>
      <c r="BQ3" s="27"/>
      <c r="BR3" s="27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</row>
    <row r="4" spans="1:66" s="30" customFormat="1" ht="12">
      <c r="A4" s="61" t="s">
        <v>19</v>
      </c>
      <c r="B4" s="30">
        <f aca="true" t="shared" si="0" ref="B4:B38">SUMIF($J4:$BN4,"&lt;&gt;",$J$3:$BN$3)</f>
        <v>1000</v>
      </c>
      <c r="C4" s="30">
        <f>B4*1.15</f>
        <v>1150</v>
      </c>
      <c r="F4" s="30">
        <f>(C4+D4)-E4+H4</f>
        <v>1182</v>
      </c>
      <c r="G4" s="30">
        <v>1182</v>
      </c>
      <c r="H4" s="30">
        <v>32</v>
      </c>
      <c r="I4" s="62">
        <f>F4-G4</f>
        <v>0</v>
      </c>
      <c r="J4" s="31">
        <v>36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s="30" customFormat="1" ht="12">
      <c r="A5" s="61" t="s">
        <v>13</v>
      </c>
      <c r="B5" s="30">
        <f t="shared" si="0"/>
        <v>1000</v>
      </c>
      <c r="C5" s="30">
        <f>B5*1.15</f>
        <v>1150</v>
      </c>
      <c r="F5" s="30">
        <f aca="true" t="shared" si="1" ref="F5:F67">(C5+D5)-E5+H5</f>
        <v>1182</v>
      </c>
      <c r="G5" s="30">
        <v>1182</v>
      </c>
      <c r="H5" s="30">
        <v>32</v>
      </c>
      <c r="I5" s="62">
        <f aca="true" t="shared" si="2" ref="I5:I67">F5-G5</f>
        <v>0</v>
      </c>
      <c r="J5" s="31">
        <v>37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s="30" customFormat="1" ht="12">
      <c r="A6" s="61" t="s">
        <v>20</v>
      </c>
      <c r="B6" s="30">
        <f t="shared" si="0"/>
        <v>1000</v>
      </c>
      <c r="C6" s="30">
        <f>B6*1.12</f>
        <v>1120</v>
      </c>
      <c r="F6" s="30">
        <f t="shared" si="1"/>
        <v>1152</v>
      </c>
      <c r="G6" s="30">
        <v>1152</v>
      </c>
      <c r="H6" s="30">
        <v>32</v>
      </c>
      <c r="I6" s="62">
        <f t="shared" si="2"/>
        <v>0</v>
      </c>
      <c r="J6" s="31">
        <v>37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30" customFormat="1" ht="12">
      <c r="A7" s="61" t="s">
        <v>21</v>
      </c>
      <c r="B7" s="30">
        <f t="shared" si="0"/>
        <v>1000</v>
      </c>
      <c r="C7" s="30">
        <f>B7</f>
        <v>1000</v>
      </c>
      <c r="F7" s="30">
        <f t="shared" si="1"/>
        <v>1032</v>
      </c>
      <c r="G7" s="30">
        <v>1038</v>
      </c>
      <c r="H7" s="30">
        <v>32</v>
      </c>
      <c r="I7" s="62">
        <f t="shared" si="2"/>
        <v>-6</v>
      </c>
      <c r="J7" s="31">
        <v>38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30" customFormat="1" ht="12">
      <c r="A8" s="63" t="s">
        <v>22</v>
      </c>
      <c r="B8" s="30">
        <f t="shared" si="0"/>
        <v>1000</v>
      </c>
      <c r="C8" s="30">
        <f>B8*1.15</f>
        <v>1150</v>
      </c>
      <c r="F8" s="30">
        <f t="shared" si="1"/>
        <v>1182</v>
      </c>
      <c r="G8" s="30">
        <v>1182</v>
      </c>
      <c r="H8" s="30">
        <v>32</v>
      </c>
      <c r="I8" s="62">
        <f t="shared" si="2"/>
        <v>0</v>
      </c>
      <c r="J8" s="31">
        <v>38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30" customFormat="1" ht="14.25" customHeight="1">
      <c r="A9" s="64" t="s">
        <v>23</v>
      </c>
      <c r="B9" s="30">
        <f t="shared" si="0"/>
        <v>1000</v>
      </c>
      <c r="C9" s="30">
        <f>B9*1.15</f>
        <v>1150</v>
      </c>
      <c r="F9" s="30">
        <f t="shared" si="1"/>
        <v>1182</v>
      </c>
      <c r="G9" s="30">
        <v>1182</v>
      </c>
      <c r="H9" s="30">
        <v>32</v>
      </c>
      <c r="I9" s="62">
        <f t="shared" si="2"/>
        <v>0</v>
      </c>
      <c r="J9" s="31">
        <v>39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30" customFormat="1" ht="14.25" customHeight="1">
      <c r="A10" s="61" t="s">
        <v>24</v>
      </c>
      <c r="B10" s="30">
        <f t="shared" si="0"/>
        <v>3000</v>
      </c>
      <c r="C10" s="30">
        <f>B10*1.15</f>
        <v>3449.9999999999995</v>
      </c>
      <c r="F10" s="30">
        <f t="shared" si="1"/>
        <v>3545.9999999999995</v>
      </c>
      <c r="G10" s="30">
        <v>3546</v>
      </c>
      <c r="H10" s="30">
        <v>96</v>
      </c>
      <c r="I10" s="62">
        <f t="shared" si="2"/>
        <v>0</v>
      </c>
      <c r="J10" s="31">
        <v>39</v>
      </c>
      <c r="K10" s="29"/>
      <c r="L10" s="29"/>
      <c r="M10" s="29"/>
      <c r="N10" s="29"/>
      <c r="O10" s="29"/>
      <c r="P10" s="29"/>
      <c r="Q10" s="29"/>
      <c r="R10" s="29"/>
      <c r="S10" s="29"/>
      <c r="T10" s="29">
        <v>39</v>
      </c>
      <c r="U10" s="29"/>
      <c r="V10" s="29"/>
      <c r="W10" s="29">
        <v>40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30" customFormat="1" ht="12">
      <c r="A11" s="61" t="s">
        <v>25</v>
      </c>
      <c r="B11" s="30">
        <f t="shared" si="0"/>
        <v>1900</v>
      </c>
      <c r="C11" s="30">
        <f>B11*1.15</f>
        <v>2185</v>
      </c>
      <c r="F11" s="30">
        <f t="shared" si="1"/>
        <v>2249</v>
      </c>
      <c r="G11" s="30">
        <v>2249</v>
      </c>
      <c r="H11" s="30">
        <v>64</v>
      </c>
      <c r="I11" s="62">
        <f t="shared" si="2"/>
        <v>0</v>
      </c>
      <c r="J11" s="31">
        <v>40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>
        <v>40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30" customFormat="1" ht="12">
      <c r="A12" s="61" t="s">
        <v>27</v>
      </c>
      <c r="B12" s="30">
        <f t="shared" si="0"/>
        <v>650</v>
      </c>
      <c r="C12" s="30">
        <f>B12*1.12</f>
        <v>728.0000000000001</v>
      </c>
      <c r="D12" s="30">
        <v>93</v>
      </c>
      <c r="F12" s="30">
        <f t="shared" si="1"/>
        <v>853.0000000000001</v>
      </c>
      <c r="G12" s="30">
        <v>853</v>
      </c>
      <c r="H12" s="30">
        <v>32</v>
      </c>
      <c r="I12" s="62">
        <f t="shared" si="2"/>
        <v>0</v>
      </c>
      <c r="J12" s="31"/>
      <c r="K12" s="29">
        <v>36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39" customFormat="1" ht="12">
      <c r="A13" s="64" t="s">
        <v>28</v>
      </c>
      <c r="B13" s="30">
        <f t="shared" si="0"/>
        <v>1600</v>
      </c>
      <c r="C13" s="30">
        <f>B13*1.12</f>
        <v>1792.0000000000002</v>
      </c>
      <c r="D13" s="30">
        <v>93</v>
      </c>
      <c r="F13" s="30">
        <f t="shared" si="1"/>
        <v>1917.0000000000002</v>
      </c>
      <c r="G13" s="39">
        <v>1950</v>
      </c>
      <c r="H13" s="30">
        <v>32</v>
      </c>
      <c r="I13" s="62">
        <f t="shared" si="2"/>
        <v>-32.99999999999977</v>
      </c>
      <c r="J13" s="40"/>
      <c r="K13" s="107" t="s">
        <v>119</v>
      </c>
      <c r="L13" s="41"/>
      <c r="M13" s="41"/>
      <c r="N13" s="41"/>
      <c r="O13" s="41"/>
      <c r="P13" s="41">
        <v>37</v>
      </c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</row>
    <row r="14" spans="1:66" s="39" customFormat="1" ht="17.25" customHeight="1">
      <c r="A14" s="64" t="s">
        <v>29</v>
      </c>
      <c r="B14" s="30">
        <f t="shared" si="0"/>
        <v>650</v>
      </c>
      <c r="C14" s="30">
        <f>B14*1.15</f>
        <v>747.4999999999999</v>
      </c>
      <c r="D14" s="30">
        <v>93</v>
      </c>
      <c r="F14" s="30">
        <f t="shared" si="1"/>
        <v>872.4999999999999</v>
      </c>
      <c r="G14" s="39">
        <v>872.5</v>
      </c>
      <c r="H14" s="30">
        <v>32</v>
      </c>
      <c r="I14" s="62">
        <f t="shared" si="2"/>
        <v>0</v>
      </c>
      <c r="J14" s="40"/>
      <c r="K14" s="41">
        <v>37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</row>
    <row r="15" spans="1:66" s="30" customFormat="1" ht="12">
      <c r="A15" s="61" t="s">
        <v>30</v>
      </c>
      <c r="B15" s="30">
        <f t="shared" si="0"/>
        <v>650</v>
      </c>
      <c r="C15" s="30">
        <f>B15*1.12</f>
        <v>728.0000000000001</v>
      </c>
      <c r="D15" s="30">
        <v>93</v>
      </c>
      <c r="F15" s="30">
        <f t="shared" si="1"/>
        <v>853.0000000000001</v>
      </c>
      <c r="G15" s="30">
        <v>853</v>
      </c>
      <c r="H15" s="30">
        <v>32</v>
      </c>
      <c r="I15" s="62">
        <f t="shared" si="2"/>
        <v>0</v>
      </c>
      <c r="J15" s="31"/>
      <c r="K15" s="29">
        <v>37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92" customFormat="1" ht="14.25">
      <c r="A16" s="65" t="s">
        <v>31</v>
      </c>
      <c r="B16" s="92">
        <f t="shared" si="0"/>
        <v>650</v>
      </c>
      <c r="C16" s="92">
        <f>B16*1.15</f>
        <v>747.4999999999999</v>
      </c>
      <c r="D16" s="92">
        <v>93</v>
      </c>
      <c r="F16" s="92">
        <f t="shared" si="1"/>
        <v>872.4999999999999</v>
      </c>
      <c r="G16" s="92">
        <v>872.5</v>
      </c>
      <c r="H16" s="92">
        <v>32</v>
      </c>
      <c r="I16" s="94">
        <f t="shared" si="2"/>
        <v>0</v>
      </c>
      <c r="J16" s="101"/>
      <c r="K16" s="102">
        <v>38</v>
      </c>
      <c r="L16" s="102"/>
      <c r="M16" s="102"/>
      <c r="N16" s="102"/>
      <c r="O16" s="103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</row>
    <row r="17" spans="1:66" s="30" customFormat="1" ht="12">
      <c r="A17" s="64" t="s">
        <v>32</v>
      </c>
      <c r="B17" s="30">
        <f t="shared" si="0"/>
        <v>650</v>
      </c>
      <c r="C17" s="30">
        <f>B17*1.12</f>
        <v>728.0000000000001</v>
      </c>
      <c r="D17" s="30">
        <v>93</v>
      </c>
      <c r="F17" s="30">
        <f t="shared" si="1"/>
        <v>853.0000000000001</v>
      </c>
      <c r="G17" s="30">
        <v>853</v>
      </c>
      <c r="H17" s="30">
        <v>32</v>
      </c>
      <c r="I17" s="62">
        <f t="shared" si="2"/>
        <v>0</v>
      </c>
      <c r="J17" s="31"/>
      <c r="K17" s="29">
        <v>38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39" customFormat="1" ht="12">
      <c r="A18" s="64" t="s">
        <v>33</v>
      </c>
      <c r="B18" s="30">
        <f t="shared" si="0"/>
        <v>650</v>
      </c>
      <c r="C18" s="30">
        <f>B18*1.12</f>
        <v>728.0000000000001</v>
      </c>
      <c r="D18" s="30">
        <v>93</v>
      </c>
      <c r="F18" s="30">
        <f t="shared" si="1"/>
        <v>853.0000000000001</v>
      </c>
      <c r="G18" s="39">
        <v>853</v>
      </c>
      <c r="H18" s="30">
        <v>32</v>
      </c>
      <c r="I18" s="62">
        <f t="shared" si="2"/>
        <v>0</v>
      </c>
      <c r="J18" s="40"/>
      <c r="K18" s="41">
        <v>39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</row>
    <row r="19" spans="1:66" s="30" customFormat="1" ht="12">
      <c r="A19" s="61" t="s">
        <v>35</v>
      </c>
      <c r="B19" s="30">
        <f t="shared" si="0"/>
        <v>1100</v>
      </c>
      <c r="C19" s="30">
        <f>B19*1.12</f>
        <v>1232.0000000000002</v>
      </c>
      <c r="F19" s="30">
        <f t="shared" si="1"/>
        <v>1264.0000000000002</v>
      </c>
      <c r="G19" s="30">
        <v>1264</v>
      </c>
      <c r="H19" s="30">
        <v>32</v>
      </c>
      <c r="I19" s="62">
        <f t="shared" si="2"/>
        <v>0</v>
      </c>
      <c r="J19" s="31"/>
      <c r="K19" s="29"/>
      <c r="L19" s="29">
        <v>36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30" customFormat="1" ht="12">
      <c r="A20" s="61" t="s">
        <v>36</v>
      </c>
      <c r="B20" s="30">
        <f t="shared" si="0"/>
        <v>1100</v>
      </c>
      <c r="C20" s="30">
        <f aca="true" t="shared" si="3" ref="C20:C26">B20*1.15</f>
        <v>1265</v>
      </c>
      <c r="F20" s="30">
        <f t="shared" si="1"/>
        <v>1297</v>
      </c>
      <c r="G20" s="30">
        <v>1297</v>
      </c>
      <c r="H20" s="30">
        <v>32</v>
      </c>
      <c r="I20" s="62">
        <f t="shared" si="2"/>
        <v>0</v>
      </c>
      <c r="J20" s="31"/>
      <c r="K20" s="29"/>
      <c r="L20" s="29">
        <v>37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30" customFormat="1" ht="12">
      <c r="A21" s="61" t="s">
        <v>37</v>
      </c>
      <c r="B21" s="30">
        <f t="shared" si="0"/>
        <v>2100</v>
      </c>
      <c r="C21" s="30">
        <f t="shared" si="3"/>
        <v>2415</v>
      </c>
      <c r="F21" s="30">
        <f t="shared" si="1"/>
        <v>2479</v>
      </c>
      <c r="G21" s="30">
        <v>2479</v>
      </c>
      <c r="H21" s="30">
        <v>64</v>
      </c>
      <c r="I21" s="62">
        <f t="shared" si="2"/>
        <v>0</v>
      </c>
      <c r="J21" s="31"/>
      <c r="K21" s="29"/>
      <c r="L21" s="29">
        <v>38</v>
      </c>
      <c r="M21" s="29"/>
      <c r="N21" s="29"/>
      <c r="O21" s="29"/>
      <c r="P21" s="29"/>
      <c r="Q21" s="29"/>
      <c r="R21" s="29"/>
      <c r="S21" s="29"/>
      <c r="T21" s="29"/>
      <c r="U21" s="29"/>
      <c r="V21" s="29">
        <v>38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30" customFormat="1" ht="12">
      <c r="A22" s="61" t="s">
        <v>38</v>
      </c>
      <c r="B22" s="30">
        <f t="shared" si="0"/>
        <v>1100</v>
      </c>
      <c r="C22" s="30">
        <f t="shared" si="3"/>
        <v>1265</v>
      </c>
      <c r="F22" s="30">
        <f t="shared" si="1"/>
        <v>1297</v>
      </c>
      <c r="G22" s="30">
        <v>1300</v>
      </c>
      <c r="H22" s="30">
        <v>32</v>
      </c>
      <c r="I22" s="62">
        <f t="shared" si="2"/>
        <v>-3</v>
      </c>
      <c r="J22" s="31"/>
      <c r="K22" s="29"/>
      <c r="L22" s="29">
        <v>39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30" customFormat="1" ht="12">
      <c r="A23" s="61" t="s">
        <v>39</v>
      </c>
      <c r="B23" s="30">
        <f t="shared" si="0"/>
        <v>1100</v>
      </c>
      <c r="C23" s="30">
        <f t="shared" si="3"/>
        <v>1265</v>
      </c>
      <c r="F23" s="30">
        <f t="shared" si="1"/>
        <v>1297</v>
      </c>
      <c r="G23" s="30">
        <v>1297</v>
      </c>
      <c r="H23" s="30">
        <v>32</v>
      </c>
      <c r="I23" s="62">
        <f t="shared" si="2"/>
        <v>0</v>
      </c>
      <c r="J23" s="31"/>
      <c r="K23" s="29"/>
      <c r="L23" s="29">
        <v>40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66" s="30" customFormat="1" ht="12">
      <c r="A24" s="61" t="s">
        <v>40</v>
      </c>
      <c r="B24" s="30">
        <f t="shared" si="0"/>
        <v>1600</v>
      </c>
      <c r="C24" s="30">
        <f t="shared" si="3"/>
        <v>1839.9999999999998</v>
      </c>
      <c r="F24" s="30">
        <f t="shared" si="1"/>
        <v>1871.9999999999998</v>
      </c>
      <c r="G24" s="30">
        <v>1872</v>
      </c>
      <c r="H24" s="30">
        <v>32</v>
      </c>
      <c r="I24" s="62">
        <f t="shared" si="2"/>
        <v>0</v>
      </c>
      <c r="J24" s="42"/>
      <c r="L24" s="29"/>
      <c r="M24" s="29">
        <v>36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</row>
    <row r="25" spans="1:66" s="30" customFormat="1" ht="12">
      <c r="A25" s="61" t="s">
        <v>41</v>
      </c>
      <c r="B25" s="30">
        <f t="shared" si="0"/>
        <v>1600</v>
      </c>
      <c r="C25" s="30">
        <f t="shared" si="3"/>
        <v>1839.9999999999998</v>
      </c>
      <c r="F25" s="30">
        <f t="shared" si="1"/>
        <v>1871.9999999999998</v>
      </c>
      <c r="G25" s="30">
        <v>1872</v>
      </c>
      <c r="H25" s="30">
        <v>32</v>
      </c>
      <c r="I25" s="62">
        <f t="shared" si="2"/>
        <v>0</v>
      </c>
      <c r="J25" s="31"/>
      <c r="L25" s="29"/>
      <c r="M25" s="29">
        <v>36</v>
      </c>
      <c r="N25" s="29"/>
      <c r="O25" s="29"/>
      <c r="P25" s="29"/>
      <c r="Q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</row>
    <row r="26" spans="1:66" s="30" customFormat="1" ht="12">
      <c r="A26" s="61" t="s">
        <v>42</v>
      </c>
      <c r="B26" s="30">
        <f t="shared" si="0"/>
        <v>1600</v>
      </c>
      <c r="C26" s="30">
        <f t="shared" si="3"/>
        <v>1839.9999999999998</v>
      </c>
      <c r="F26" s="30">
        <f t="shared" si="1"/>
        <v>1871.9999999999998</v>
      </c>
      <c r="G26" s="30">
        <v>1872</v>
      </c>
      <c r="H26" s="30">
        <v>32</v>
      </c>
      <c r="I26" s="62">
        <f t="shared" si="2"/>
        <v>0</v>
      </c>
      <c r="J26" s="31"/>
      <c r="K26" s="29"/>
      <c r="L26" s="29"/>
      <c r="M26" s="29">
        <v>37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30" customFormat="1" ht="12">
      <c r="A27" s="64" t="s">
        <v>14</v>
      </c>
      <c r="B27" s="30">
        <f t="shared" si="0"/>
        <v>1600</v>
      </c>
      <c r="C27" s="30">
        <f>B27*1.12</f>
        <v>1792.0000000000002</v>
      </c>
      <c r="F27" s="30">
        <f t="shared" si="1"/>
        <v>1824.0000000000002</v>
      </c>
      <c r="G27" s="30">
        <v>1824</v>
      </c>
      <c r="H27" s="30">
        <v>32</v>
      </c>
      <c r="I27" s="62">
        <f t="shared" si="2"/>
        <v>0</v>
      </c>
      <c r="J27" s="31"/>
      <c r="K27" s="29"/>
      <c r="L27" s="29"/>
      <c r="M27" s="29">
        <v>37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30" customFormat="1" ht="12">
      <c r="A28" s="61" t="s">
        <v>43</v>
      </c>
      <c r="B28" s="30">
        <f t="shared" si="0"/>
        <v>1600</v>
      </c>
      <c r="C28" s="30">
        <f>B28*1.15</f>
        <v>1839.9999999999998</v>
      </c>
      <c r="F28" s="30">
        <f t="shared" si="1"/>
        <v>1871.9999999999998</v>
      </c>
      <c r="G28" s="30">
        <v>1872</v>
      </c>
      <c r="H28" s="30">
        <v>32</v>
      </c>
      <c r="I28" s="62">
        <f t="shared" si="2"/>
        <v>0</v>
      </c>
      <c r="J28" s="31"/>
      <c r="K28" s="29"/>
      <c r="L28" s="29"/>
      <c r="M28" s="29">
        <v>38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30" customFormat="1" ht="12.75" customHeight="1">
      <c r="A29" s="61" t="s">
        <v>44</v>
      </c>
      <c r="B29" s="30">
        <f t="shared" si="0"/>
        <v>1600</v>
      </c>
      <c r="C29" s="30">
        <f>B29*1.15</f>
        <v>1839.9999999999998</v>
      </c>
      <c r="F29" s="30">
        <f t="shared" si="1"/>
        <v>1871.9999999999998</v>
      </c>
      <c r="G29" s="30">
        <v>1872</v>
      </c>
      <c r="H29" s="30">
        <v>32</v>
      </c>
      <c r="I29" s="62">
        <f t="shared" si="2"/>
        <v>0</v>
      </c>
      <c r="J29" s="31"/>
      <c r="K29" s="29"/>
      <c r="L29" s="29"/>
      <c r="M29" s="29">
        <v>38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30" customFormat="1" ht="14.25">
      <c r="A30" s="65" t="s">
        <v>45</v>
      </c>
      <c r="B30" s="30">
        <f t="shared" si="0"/>
        <v>1600</v>
      </c>
      <c r="C30" s="30">
        <f>B30*1.15</f>
        <v>1839.9999999999998</v>
      </c>
      <c r="F30" s="30">
        <f t="shared" si="1"/>
        <v>1871.9999999999998</v>
      </c>
      <c r="G30" s="30">
        <v>1872</v>
      </c>
      <c r="H30" s="30">
        <v>32</v>
      </c>
      <c r="I30" s="62">
        <f t="shared" si="2"/>
        <v>0</v>
      </c>
      <c r="J30" s="31"/>
      <c r="K30" s="29"/>
      <c r="L30" s="29"/>
      <c r="M30" s="29">
        <v>39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30" customFormat="1" ht="12.75">
      <c r="A31" s="72" t="s">
        <v>12</v>
      </c>
      <c r="B31" s="30">
        <f t="shared" si="0"/>
        <v>1000</v>
      </c>
      <c r="C31" s="30">
        <f>B31*1.15</f>
        <v>1150</v>
      </c>
      <c r="F31" s="30">
        <f t="shared" si="1"/>
        <v>1182</v>
      </c>
      <c r="G31" s="30">
        <v>1182</v>
      </c>
      <c r="H31" s="30">
        <v>32</v>
      </c>
      <c r="I31" s="62">
        <f t="shared" si="2"/>
        <v>0</v>
      </c>
      <c r="J31" s="31"/>
      <c r="K31" s="29"/>
      <c r="L31" s="29"/>
      <c r="M31" s="29"/>
      <c r="N31" s="29">
        <v>36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30" customFormat="1" ht="12">
      <c r="A32" s="61" t="s">
        <v>11</v>
      </c>
      <c r="B32" s="30">
        <f t="shared" si="0"/>
        <v>1000</v>
      </c>
      <c r="C32" s="30">
        <f>B32*1.15</f>
        <v>1150</v>
      </c>
      <c r="F32" s="30">
        <f t="shared" si="1"/>
        <v>1182</v>
      </c>
      <c r="G32" s="30">
        <v>1182</v>
      </c>
      <c r="H32" s="30">
        <v>32</v>
      </c>
      <c r="I32" s="62">
        <f t="shared" si="2"/>
        <v>0</v>
      </c>
      <c r="J32" s="31"/>
      <c r="K32" s="29"/>
      <c r="L32" s="29"/>
      <c r="M32" s="29"/>
      <c r="N32" s="29">
        <v>37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30" customFormat="1" ht="12">
      <c r="A33" s="61" t="s">
        <v>47</v>
      </c>
      <c r="B33" s="30">
        <f t="shared" si="0"/>
        <v>1000</v>
      </c>
      <c r="C33" s="30">
        <f>B33*1.12</f>
        <v>1120</v>
      </c>
      <c r="F33" s="30">
        <f t="shared" si="1"/>
        <v>1152</v>
      </c>
      <c r="G33" s="30">
        <v>1152</v>
      </c>
      <c r="H33" s="30">
        <v>32</v>
      </c>
      <c r="I33" s="62">
        <f t="shared" si="2"/>
        <v>0</v>
      </c>
      <c r="J33" s="31"/>
      <c r="K33" s="29"/>
      <c r="L33" s="29"/>
      <c r="M33" s="29"/>
      <c r="N33" s="29">
        <v>38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30" customFormat="1" ht="12">
      <c r="A34" s="61" t="s">
        <v>9</v>
      </c>
      <c r="B34" s="30">
        <f t="shared" si="0"/>
        <v>1000</v>
      </c>
      <c r="C34" s="30">
        <f>B34*1.15</f>
        <v>1150</v>
      </c>
      <c r="F34" s="30">
        <f t="shared" si="1"/>
        <v>1182</v>
      </c>
      <c r="G34" s="30">
        <v>1182</v>
      </c>
      <c r="H34" s="30">
        <v>32</v>
      </c>
      <c r="I34" s="62">
        <f t="shared" si="2"/>
        <v>0</v>
      </c>
      <c r="J34" s="31"/>
      <c r="K34" s="29"/>
      <c r="L34" s="29"/>
      <c r="M34" s="29"/>
      <c r="N34" s="29">
        <v>38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30" customFormat="1" ht="12">
      <c r="A35" s="61" t="s">
        <v>48</v>
      </c>
      <c r="B35" s="30">
        <f t="shared" si="0"/>
        <v>1000</v>
      </c>
      <c r="C35" s="30">
        <f>B35*1.15</f>
        <v>1150</v>
      </c>
      <c r="F35" s="30">
        <f t="shared" si="1"/>
        <v>1182</v>
      </c>
      <c r="G35" s="30">
        <v>1182</v>
      </c>
      <c r="H35" s="30">
        <v>32</v>
      </c>
      <c r="I35" s="62">
        <f t="shared" si="2"/>
        <v>0</v>
      </c>
      <c r="J35" s="31"/>
      <c r="K35" s="29"/>
      <c r="L35" s="29"/>
      <c r="M35" s="29"/>
      <c r="N35" s="29">
        <v>39</v>
      </c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30" customFormat="1" ht="12">
      <c r="A36" s="61" t="s">
        <v>49</v>
      </c>
      <c r="B36" s="30">
        <f t="shared" si="0"/>
        <v>1000</v>
      </c>
      <c r="C36" s="30">
        <f>B36*1.12</f>
        <v>1120</v>
      </c>
      <c r="F36" s="30">
        <f t="shared" si="1"/>
        <v>1152</v>
      </c>
      <c r="G36" s="30">
        <v>1152</v>
      </c>
      <c r="H36" s="30">
        <v>32</v>
      </c>
      <c r="I36" s="62">
        <f t="shared" si="2"/>
        <v>0</v>
      </c>
      <c r="J36" s="31"/>
      <c r="K36" s="29"/>
      <c r="L36" s="29"/>
      <c r="M36" s="29"/>
      <c r="N36" s="29">
        <v>40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30" customFormat="1" ht="12">
      <c r="A37" s="61" t="s">
        <v>51</v>
      </c>
      <c r="B37" s="30">
        <f t="shared" si="0"/>
        <v>250</v>
      </c>
      <c r="C37" s="30">
        <f>B37*1.15</f>
        <v>287.5</v>
      </c>
      <c r="F37" s="30">
        <f t="shared" si="1"/>
        <v>319.5</v>
      </c>
      <c r="G37" s="30">
        <v>320</v>
      </c>
      <c r="H37" s="30">
        <v>32</v>
      </c>
      <c r="I37" s="62">
        <f t="shared" si="2"/>
        <v>-0.5</v>
      </c>
      <c r="J37" s="31"/>
      <c r="K37" s="29"/>
      <c r="L37" s="29"/>
      <c r="M37" s="29"/>
      <c r="N37" s="29"/>
      <c r="O37" s="29">
        <v>36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39" customFormat="1" ht="12">
      <c r="A38" s="64" t="s">
        <v>52</v>
      </c>
      <c r="B38" s="30">
        <f t="shared" si="0"/>
        <v>550</v>
      </c>
      <c r="C38" s="30">
        <f>B38*1.15</f>
        <v>632.5</v>
      </c>
      <c r="D38" s="30"/>
      <c r="F38" s="30">
        <f t="shared" si="1"/>
        <v>696.5</v>
      </c>
      <c r="G38" s="39">
        <v>696.5</v>
      </c>
      <c r="H38" s="39">
        <v>64</v>
      </c>
      <c r="I38" s="62">
        <f t="shared" si="2"/>
        <v>0</v>
      </c>
      <c r="J38" s="40"/>
      <c r="K38" s="41"/>
      <c r="L38" s="41"/>
      <c r="M38" s="41"/>
      <c r="N38" s="41"/>
      <c r="O38" s="41">
        <v>37</v>
      </c>
      <c r="P38" s="41"/>
      <c r="Q38" s="41">
        <v>38</v>
      </c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</row>
    <row r="39" spans="1:66" s="30" customFormat="1" ht="12">
      <c r="A39" s="61" t="s">
        <v>8</v>
      </c>
      <c r="B39" s="30">
        <f>O3*3+P3</f>
        <v>1700</v>
      </c>
      <c r="C39" s="30">
        <f>B39*1.15</f>
        <v>1954.9999999999998</v>
      </c>
      <c r="F39" s="30">
        <f t="shared" si="1"/>
        <v>2083</v>
      </c>
      <c r="G39" s="30">
        <v>2100</v>
      </c>
      <c r="H39" s="30">
        <v>128</v>
      </c>
      <c r="I39" s="62">
        <f t="shared" si="2"/>
        <v>-17</v>
      </c>
      <c r="J39" s="31"/>
      <c r="K39" s="29"/>
      <c r="L39" s="29"/>
      <c r="M39" s="29"/>
      <c r="N39" s="29"/>
      <c r="O39" s="29" t="s">
        <v>60</v>
      </c>
      <c r="P39" s="29">
        <v>38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</row>
    <row r="40" spans="1:66" s="30" customFormat="1" ht="12">
      <c r="A40" s="61" t="s">
        <v>53</v>
      </c>
      <c r="B40" s="30">
        <f aca="true" t="shared" si="4" ref="B40:B49">SUMIF($J40:$BN40,"&lt;&gt;",$J$3:$BN$3)</f>
        <v>1300</v>
      </c>
      <c r="C40" s="30">
        <f>B40*1.15</f>
        <v>1494.9999999999998</v>
      </c>
      <c r="F40" s="30">
        <f t="shared" si="1"/>
        <v>1558.9999999999998</v>
      </c>
      <c r="G40" s="30">
        <v>1559</v>
      </c>
      <c r="H40" s="30">
        <v>64</v>
      </c>
      <c r="I40" s="62">
        <f t="shared" si="2"/>
        <v>0</v>
      </c>
      <c r="J40" s="31"/>
      <c r="K40" s="29"/>
      <c r="L40" s="29"/>
      <c r="M40" s="29"/>
      <c r="N40" s="29"/>
      <c r="O40" s="29">
        <v>38</v>
      </c>
      <c r="P40" s="29"/>
      <c r="Q40" s="29"/>
      <c r="R40" s="29"/>
      <c r="S40" s="29"/>
      <c r="T40" s="29"/>
      <c r="U40" s="29"/>
      <c r="V40" s="29"/>
      <c r="W40" s="29">
        <v>38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39" customFormat="1" ht="12">
      <c r="A41" s="64" t="s">
        <v>54</v>
      </c>
      <c r="B41" s="39">
        <f t="shared" si="4"/>
        <v>250</v>
      </c>
      <c r="C41" s="39">
        <f>B41*1.12</f>
        <v>280</v>
      </c>
      <c r="F41" s="39">
        <f t="shared" si="1"/>
        <v>312</v>
      </c>
      <c r="G41" s="39">
        <v>312</v>
      </c>
      <c r="H41" s="39">
        <v>32</v>
      </c>
      <c r="I41" s="105">
        <f t="shared" si="2"/>
        <v>0</v>
      </c>
      <c r="J41" s="40"/>
      <c r="K41" s="41"/>
      <c r="L41" s="41"/>
      <c r="M41" s="41"/>
      <c r="N41" s="41"/>
      <c r="O41" s="41">
        <v>38</v>
      </c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</row>
    <row r="42" spans="1:66" s="30" customFormat="1" ht="12">
      <c r="A42" s="64" t="s">
        <v>55</v>
      </c>
      <c r="B42" s="30">
        <f t="shared" si="4"/>
        <v>250</v>
      </c>
      <c r="C42" s="30">
        <f>B42*1.12</f>
        <v>280</v>
      </c>
      <c r="F42" s="30">
        <f t="shared" si="1"/>
        <v>312</v>
      </c>
      <c r="G42" s="30">
        <v>312</v>
      </c>
      <c r="H42" s="30">
        <v>32</v>
      </c>
      <c r="I42" s="62">
        <f t="shared" si="2"/>
        <v>0</v>
      </c>
      <c r="J42" s="42"/>
      <c r="O42" s="30">
        <v>39</v>
      </c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39" customFormat="1" ht="15.75" customHeight="1">
      <c r="A43" s="64" t="s">
        <v>56</v>
      </c>
      <c r="B43" s="39">
        <f t="shared" si="4"/>
        <v>550</v>
      </c>
      <c r="C43" s="39">
        <f>B43*1.12</f>
        <v>616.0000000000001</v>
      </c>
      <c r="F43" s="39">
        <f t="shared" si="1"/>
        <v>680.0000000000001</v>
      </c>
      <c r="G43" s="39">
        <v>680</v>
      </c>
      <c r="H43" s="39">
        <v>64</v>
      </c>
      <c r="I43" s="105">
        <f t="shared" si="2"/>
        <v>0</v>
      </c>
      <c r="J43" s="106"/>
      <c r="O43" s="39">
        <v>40</v>
      </c>
      <c r="P43" s="41"/>
      <c r="Q43" s="41">
        <v>40</v>
      </c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</row>
    <row r="44" spans="1:66" s="30" customFormat="1" ht="12">
      <c r="A44" s="61" t="s">
        <v>57</v>
      </c>
      <c r="B44" s="30">
        <f t="shared" si="4"/>
        <v>0</v>
      </c>
      <c r="C44" s="30">
        <f aca="true" t="shared" si="5" ref="C44:C49">B44*1.15</f>
        <v>0</v>
      </c>
      <c r="F44" s="30">
        <f t="shared" si="1"/>
        <v>0</v>
      </c>
      <c r="I44" s="62">
        <f t="shared" si="2"/>
        <v>0</v>
      </c>
      <c r="J44" s="42"/>
      <c r="O44" s="108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30" customFormat="1" ht="12">
      <c r="A45" s="61" t="s">
        <v>16</v>
      </c>
      <c r="B45" s="30">
        <f t="shared" si="4"/>
        <v>950</v>
      </c>
      <c r="C45" s="30">
        <f t="shared" si="5"/>
        <v>1092.5</v>
      </c>
      <c r="F45" s="30">
        <f t="shared" si="1"/>
        <v>1124.5</v>
      </c>
      <c r="G45" s="30">
        <v>1124</v>
      </c>
      <c r="H45" s="30">
        <v>32</v>
      </c>
      <c r="I45" s="62">
        <f t="shared" si="2"/>
        <v>0.5</v>
      </c>
      <c r="J45" s="42"/>
      <c r="O45" s="108"/>
      <c r="R45" s="29"/>
      <c r="S45" s="29"/>
      <c r="T45" s="29">
        <v>37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30" customFormat="1" ht="12">
      <c r="A46" s="61" t="s">
        <v>58</v>
      </c>
      <c r="B46" s="30">
        <f t="shared" si="4"/>
        <v>0</v>
      </c>
      <c r="C46" s="30">
        <f t="shared" si="5"/>
        <v>0</v>
      </c>
      <c r="F46" s="30">
        <f t="shared" si="1"/>
        <v>0</v>
      </c>
      <c r="I46" s="62">
        <f t="shared" si="2"/>
        <v>0</v>
      </c>
      <c r="J46" s="42"/>
      <c r="O46" s="108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30" customFormat="1" ht="12">
      <c r="A47" s="61" t="s">
        <v>59</v>
      </c>
      <c r="B47" s="30">
        <f t="shared" si="4"/>
        <v>0</v>
      </c>
      <c r="C47" s="30">
        <f t="shared" si="5"/>
        <v>0</v>
      </c>
      <c r="F47" s="30">
        <f t="shared" si="1"/>
        <v>0</v>
      </c>
      <c r="I47" s="62">
        <f t="shared" si="2"/>
        <v>0</v>
      </c>
      <c r="J47" s="42"/>
      <c r="O47" s="108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30" customFormat="1" ht="12">
      <c r="A48" s="61" t="s">
        <v>61</v>
      </c>
      <c r="B48" s="30">
        <f t="shared" si="4"/>
        <v>0</v>
      </c>
      <c r="C48" s="30">
        <f t="shared" si="5"/>
        <v>0</v>
      </c>
      <c r="F48" s="30">
        <f t="shared" si="1"/>
        <v>0</v>
      </c>
      <c r="I48" s="62">
        <f t="shared" si="2"/>
        <v>0</v>
      </c>
      <c r="J48" s="42"/>
      <c r="O48" s="108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30" customFormat="1" ht="12">
      <c r="A49" s="64" t="s">
        <v>62</v>
      </c>
      <c r="B49" s="30">
        <f t="shared" si="4"/>
        <v>0</v>
      </c>
      <c r="C49" s="30">
        <f t="shared" si="5"/>
        <v>0</v>
      </c>
      <c r="F49" s="30">
        <f t="shared" si="1"/>
        <v>0</v>
      </c>
      <c r="I49" s="62">
        <f t="shared" si="2"/>
        <v>0</v>
      </c>
      <c r="J49" s="42"/>
      <c r="O49" s="108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78" s="38" customFormat="1" ht="12">
      <c r="A50" s="61" t="s">
        <v>63</v>
      </c>
      <c r="B50" s="30">
        <f>P3*2</f>
        <v>1900</v>
      </c>
      <c r="C50" s="30">
        <f>B50*1.12</f>
        <v>2128</v>
      </c>
      <c r="D50" s="30"/>
      <c r="E50" s="32"/>
      <c r="F50" s="30">
        <f t="shared" si="1"/>
        <v>2192</v>
      </c>
      <c r="G50" s="30">
        <v>2503</v>
      </c>
      <c r="H50" s="30">
        <v>64</v>
      </c>
      <c r="I50" s="62">
        <f t="shared" si="2"/>
        <v>-311</v>
      </c>
      <c r="J50" s="33"/>
      <c r="K50" s="34"/>
      <c r="L50" s="34"/>
      <c r="M50" s="34"/>
      <c r="N50" s="34"/>
      <c r="O50" s="109"/>
      <c r="P50" s="34" t="s">
        <v>66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5"/>
      <c r="AN50" s="35"/>
      <c r="AO50" s="35"/>
      <c r="AP50" s="35"/>
      <c r="AQ50" s="35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</row>
    <row r="51" spans="1:78" s="38" customFormat="1" ht="12">
      <c r="A51" s="61" t="s">
        <v>65</v>
      </c>
      <c r="B51" s="30">
        <f aca="true" t="shared" si="6" ref="B51:B66">SUMIF($J51:$BN51,"&lt;&gt;",$J$3:$BN$3)</f>
        <v>950</v>
      </c>
      <c r="C51" s="30">
        <f>B51*1.15</f>
        <v>1092.5</v>
      </c>
      <c r="D51" s="30"/>
      <c r="E51" s="32"/>
      <c r="F51" s="30">
        <f t="shared" si="1"/>
        <v>1124.5</v>
      </c>
      <c r="G51" s="30">
        <v>1124.5</v>
      </c>
      <c r="H51" s="30">
        <v>32</v>
      </c>
      <c r="I51" s="62">
        <f t="shared" si="2"/>
        <v>0</v>
      </c>
      <c r="J51" s="33"/>
      <c r="K51" s="34"/>
      <c r="L51" s="34"/>
      <c r="M51" s="34"/>
      <c r="N51" s="34"/>
      <c r="O51" s="34"/>
      <c r="P51" s="34">
        <v>36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5"/>
      <c r="AN51" s="35"/>
      <c r="AO51" s="35"/>
      <c r="AP51" s="35"/>
      <c r="AQ51" s="35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</row>
    <row r="52" spans="1:78" s="38" customFormat="1" ht="12">
      <c r="A52" s="61" t="s">
        <v>67</v>
      </c>
      <c r="B52" s="30">
        <f t="shared" si="6"/>
        <v>950</v>
      </c>
      <c r="C52" s="30">
        <f>B52*1.15</f>
        <v>1092.5</v>
      </c>
      <c r="D52" s="30"/>
      <c r="E52" s="32"/>
      <c r="F52" s="30">
        <f t="shared" si="1"/>
        <v>1124.5</v>
      </c>
      <c r="G52" s="30">
        <v>1124.5</v>
      </c>
      <c r="H52" s="30">
        <v>32</v>
      </c>
      <c r="I52" s="62">
        <f t="shared" si="2"/>
        <v>0</v>
      </c>
      <c r="J52" s="33"/>
      <c r="K52" s="34"/>
      <c r="L52" s="34"/>
      <c r="M52" s="34"/>
      <c r="N52" s="34"/>
      <c r="O52" s="34"/>
      <c r="P52" s="34">
        <v>38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5"/>
      <c r="AN52" s="35"/>
      <c r="AO52" s="35"/>
      <c r="AP52" s="35"/>
      <c r="AQ52" s="35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</row>
    <row r="53" spans="1:78" s="38" customFormat="1" ht="12">
      <c r="A53" s="61" t="s">
        <v>68</v>
      </c>
      <c r="B53" s="30">
        <f t="shared" si="6"/>
        <v>950</v>
      </c>
      <c r="C53" s="30">
        <f>B53*1.12</f>
        <v>1064</v>
      </c>
      <c r="D53" s="30"/>
      <c r="E53" s="32"/>
      <c r="F53" s="30">
        <f t="shared" si="1"/>
        <v>1096</v>
      </c>
      <c r="G53" s="30">
        <v>1096</v>
      </c>
      <c r="H53" s="30">
        <v>32</v>
      </c>
      <c r="I53" s="62">
        <f t="shared" si="2"/>
        <v>0</v>
      </c>
      <c r="J53" s="33"/>
      <c r="K53" s="34"/>
      <c r="L53" s="34"/>
      <c r="M53" s="34"/>
      <c r="N53" s="34"/>
      <c r="O53" s="34"/>
      <c r="P53" s="34">
        <v>39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5"/>
      <c r="AN53" s="35"/>
      <c r="AO53" s="35"/>
      <c r="AP53" s="35"/>
      <c r="AQ53" s="35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</row>
    <row r="54" spans="1:78" s="38" customFormat="1" ht="12">
      <c r="A54" s="61" t="s">
        <v>69</v>
      </c>
      <c r="B54" s="30">
        <f t="shared" si="6"/>
        <v>950</v>
      </c>
      <c r="C54" s="30">
        <f>B54*1.15</f>
        <v>1092.5</v>
      </c>
      <c r="D54" s="30"/>
      <c r="E54" s="32"/>
      <c r="F54" s="30">
        <f t="shared" si="1"/>
        <v>1124.5</v>
      </c>
      <c r="G54" s="30">
        <v>1124.5</v>
      </c>
      <c r="H54" s="30">
        <v>32</v>
      </c>
      <c r="I54" s="62">
        <f t="shared" si="2"/>
        <v>0</v>
      </c>
      <c r="J54" s="33"/>
      <c r="K54" s="34"/>
      <c r="L54" s="34"/>
      <c r="M54" s="34"/>
      <c r="N54" s="34"/>
      <c r="O54" s="34"/>
      <c r="P54" s="34">
        <v>40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5"/>
      <c r="AN54" s="35"/>
      <c r="AO54" s="35"/>
      <c r="AP54" s="35"/>
      <c r="AQ54" s="35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</row>
    <row r="55" spans="1:78" s="38" customFormat="1" ht="12">
      <c r="A55" s="61" t="s">
        <v>71</v>
      </c>
      <c r="B55" s="30">
        <f t="shared" si="6"/>
        <v>300</v>
      </c>
      <c r="C55" s="30">
        <f>B55*1.15</f>
        <v>345</v>
      </c>
      <c r="D55" s="30"/>
      <c r="E55" s="32"/>
      <c r="F55" s="30">
        <f t="shared" si="1"/>
        <v>377</v>
      </c>
      <c r="G55" s="30">
        <v>377</v>
      </c>
      <c r="H55" s="30">
        <v>32</v>
      </c>
      <c r="I55" s="62">
        <f t="shared" si="2"/>
        <v>0</v>
      </c>
      <c r="J55" s="33"/>
      <c r="K55" s="34"/>
      <c r="L55" s="34"/>
      <c r="M55" s="34"/>
      <c r="N55" s="34"/>
      <c r="O55" s="34"/>
      <c r="P55" s="34"/>
      <c r="Q55" s="34">
        <v>35</v>
      </c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5"/>
      <c r="AN55" s="35"/>
      <c r="AO55" s="35"/>
      <c r="AP55" s="35"/>
      <c r="AQ55" s="35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</row>
    <row r="56" spans="1:78" s="100" customFormat="1" ht="12">
      <c r="A56" s="91" t="s">
        <v>72</v>
      </c>
      <c r="B56" s="92">
        <f t="shared" si="6"/>
        <v>300</v>
      </c>
      <c r="C56" s="92">
        <f>B56*1.15</f>
        <v>345</v>
      </c>
      <c r="D56" s="92"/>
      <c r="E56" s="93"/>
      <c r="F56" s="92">
        <f t="shared" si="1"/>
        <v>377</v>
      </c>
      <c r="G56" s="92">
        <v>377</v>
      </c>
      <c r="H56" s="92">
        <v>32</v>
      </c>
      <c r="I56" s="94">
        <f t="shared" si="2"/>
        <v>0</v>
      </c>
      <c r="J56" s="95"/>
      <c r="K56" s="96"/>
      <c r="L56" s="96"/>
      <c r="M56" s="96"/>
      <c r="N56" s="96"/>
      <c r="O56" s="96"/>
      <c r="P56" s="96"/>
      <c r="Q56" s="96">
        <v>37</v>
      </c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7"/>
      <c r="AN56" s="97"/>
      <c r="AO56" s="97"/>
      <c r="AP56" s="97"/>
      <c r="AQ56" s="97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</row>
    <row r="57" spans="1:78" s="38" customFormat="1" ht="12">
      <c r="A57" s="61" t="s">
        <v>73</v>
      </c>
      <c r="B57" s="30">
        <f t="shared" si="6"/>
        <v>300</v>
      </c>
      <c r="C57" s="30">
        <f>B57*1.15</f>
        <v>345</v>
      </c>
      <c r="D57" s="30"/>
      <c r="E57" s="32"/>
      <c r="F57" s="30">
        <f t="shared" si="1"/>
        <v>377</v>
      </c>
      <c r="G57" s="30">
        <v>377</v>
      </c>
      <c r="H57" s="30">
        <v>32</v>
      </c>
      <c r="I57" s="62">
        <f t="shared" si="2"/>
        <v>0</v>
      </c>
      <c r="J57" s="33"/>
      <c r="K57" s="34"/>
      <c r="L57" s="34"/>
      <c r="M57" s="34"/>
      <c r="N57" s="34"/>
      <c r="O57" s="34"/>
      <c r="P57" s="34"/>
      <c r="Q57" s="34">
        <v>39</v>
      </c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5"/>
      <c r="AN57" s="35"/>
      <c r="AO57" s="35"/>
      <c r="AP57" s="35"/>
      <c r="AQ57" s="35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</row>
    <row r="58" spans="1:78" s="38" customFormat="1" ht="12">
      <c r="A58" s="64" t="s">
        <v>118</v>
      </c>
      <c r="B58" s="30">
        <f t="shared" si="6"/>
        <v>1000</v>
      </c>
      <c r="C58" s="30">
        <f>B58*1.15</f>
        <v>1150</v>
      </c>
      <c r="D58" s="30"/>
      <c r="E58" s="32"/>
      <c r="F58" s="30">
        <f t="shared" si="1"/>
        <v>1182</v>
      </c>
      <c r="G58" s="30">
        <v>1182</v>
      </c>
      <c r="H58" s="30">
        <v>32</v>
      </c>
      <c r="I58" s="62">
        <f t="shared" si="2"/>
        <v>0</v>
      </c>
      <c r="J58" s="33"/>
      <c r="K58" s="34"/>
      <c r="L58" s="34"/>
      <c r="M58" s="34"/>
      <c r="N58" s="34"/>
      <c r="O58" s="34"/>
      <c r="P58" s="34"/>
      <c r="Q58" s="34"/>
      <c r="R58" s="34">
        <v>36</v>
      </c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5"/>
      <c r="AN58" s="35"/>
      <c r="AO58" s="35"/>
      <c r="AP58" s="35"/>
      <c r="AQ58" s="35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</row>
    <row r="59" spans="1:78" s="38" customFormat="1" ht="12">
      <c r="A59" s="61" t="s">
        <v>75</v>
      </c>
      <c r="B59" s="30">
        <f t="shared" si="6"/>
        <v>1000</v>
      </c>
      <c r="C59" s="30">
        <f>B59*1.12</f>
        <v>1120</v>
      </c>
      <c r="D59" s="30"/>
      <c r="E59" s="32"/>
      <c r="F59" s="30">
        <f t="shared" si="1"/>
        <v>1152</v>
      </c>
      <c r="G59" s="30">
        <v>1152</v>
      </c>
      <c r="H59" s="30">
        <v>32</v>
      </c>
      <c r="I59" s="62">
        <f t="shared" si="2"/>
        <v>0</v>
      </c>
      <c r="J59" s="33"/>
      <c r="K59" s="34"/>
      <c r="L59" s="34"/>
      <c r="M59" s="34"/>
      <c r="N59" s="34"/>
      <c r="O59" s="34"/>
      <c r="P59" s="34"/>
      <c r="Q59" s="34"/>
      <c r="R59" s="34">
        <v>37</v>
      </c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5"/>
      <c r="AN59" s="35"/>
      <c r="AO59" s="35"/>
      <c r="AP59" s="35"/>
      <c r="AQ59" s="35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</row>
    <row r="60" spans="1:78" s="38" customFormat="1" ht="12">
      <c r="A60" s="61" t="s">
        <v>76</v>
      </c>
      <c r="B60" s="30">
        <f t="shared" si="6"/>
        <v>1000</v>
      </c>
      <c r="C60" s="30">
        <f>B60*1.15</f>
        <v>1150</v>
      </c>
      <c r="D60" s="30"/>
      <c r="E60" s="32"/>
      <c r="F60" s="30">
        <f t="shared" si="1"/>
        <v>1182</v>
      </c>
      <c r="G60" s="30">
        <v>1182</v>
      </c>
      <c r="H60" s="30">
        <v>32</v>
      </c>
      <c r="I60" s="62">
        <f t="shared" si="2"/>
        <v>0</v>
      </c>
      <c r="J60" s="33"/>
      <c r="K60" s="34"/>
      <c r="L60" s="34"/>
      <c r="M60" s="34"/>
      <c r="N60" s="34"/>
      <c r="O60" s="34"/>
      <c r="P60" s="34"/>
      <c r="Q60" s="34"/>
      <c r="R60" s="34">
        <v>38</v>
      </c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5"/>
      <c r="AN60" s="35"/>
      <c r="AO60" s="35"/>
      <c r="AP60" s="35"/>
      <c r="AQ60" s="35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</row>
    <row r="61" spans="1:78" s="38" customFormat="1" ht="12">
      <c r="A61" s="64" t="s">
        <v>77</v>
      </c>
      <c r="B61" s="30">
        <f t="shared" si="6"/>
        <v>1000</v>
      </c>
      <c r="C61" s="30">
        <f>B61*1.15</f>
        <v>1150</v>
      </c>
      <c r="D61" s="30"/>
      <c r="E61" s="32"/>
      <c r="F61" s="30">
        <f t="shared" si="1"/>
        <v>1182</v>
      </c>
      <c r="G61" s="30">
        <v>1200</v>
      </c>
      <c r="H61" s="30">
        <v>32</v>
      </c>
      <c r="I61" s="62">
        <f t="shared" si="2"/>
        <v>-18</v>
      </c>
      <c r="J61" s="33"/>
      <c r="K61" s="34"/>
      <c r="L61" s="34"/>
      <c r="M61" s="34"/>
      <c r="N61" s="34"/>
      <c r="O61" s="34"/>
      <c r="P61" s="34"/>
      <c r="Q61" s="34"/>
      <c r="R61" s="109" t="s">
        <v>120</v>
      </c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5"/>
      <c r="AN61" s="35"/>
      <c r="AO61" s="35"/>
      <c r="AP61" s="35"/>
      <c r="AQ61" s="35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</row>
    <row r="62" spans="1:78" s="38" customFormat="1" ht="14.25">
      <c r="A62" s="89" t="s">
        <v>78</v>
      </c>
      <c r="B62" s="30">
        <f t="shared" si="6"/>
        <v>1000</v>
      </c>
      <c r="C62" s="30">
        <f>B62*1.15</f>
        <v>1150</v>
      </c>
      <c r="D62" s="30"/>
      <c r="E62" s="32"/>
      <c r="F62" s="30">
        <f t="shared" si="1"/>
        <v>1182</v>
      </c>
      <c r="G62" s="30">
        <v>1200</v>
      </c>
      <c r="H62" s="30">
        <v>32</v>
      </c>
      <c r="I62" s="62">
        <f t="shared" si="2"/>
        <v>-18</v>
      </c>
      <c r="J62" s="33"/>
      <c r="K62" s="34"/>
      <c r="L62" s="34"/>
      <c r="M62" s="34"/>
      <c r="N62" s="34"/>
      <c r="O62" s="34"/>
      <c r="P62" s="34"/>
      <c r="Q62" s="34"/>
      <c r="R62" s="34">
        <v>39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5"/>
      <c r="AN62" s="35"/>
      <c r="AO62" s="35"/>
      <c r="AP62" s="35"/>
      <c r="AQ62" s="35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</row>
    <row r="63" spans="1:78" s="38" customFormat="1" ht="12">
      <c r="A63" s="64" t="s">
        <v>79</v>
      </c>
      <c r="B63" s="30">
        <f t="shared" si="6"/>
        <v>2000</v>
      </c>
      <c r="C63" s="30">
        <f>B63*1.12</f>
        <v>2240</v>
      </c>
      <c r="D63" s="30"/>
      <c r="E63" s="32"/>
      <c r="F63" s="30">
        <f t="shared" si="1"/>
        <v>2304</v>
      </c>
      <c r="G63" s="30">
        <v>2304</v>
      </c>
      <c r="H63" s="30">
        <v>64</v>
      </c>
      <c r="I63" s="62">
        <f t="shared" si="2"/>
        <v>0</v>
      </c>
      <c r="J63" s="33"/>
      <c r="K63" s="34"/>
      <c r="L63" s="34"/>
      <c r="M63" s="34"/>
      <c r="N63" s="34"/>
      <c r="O63" s="34"/>
      <c r="P63" s="34"/>
      <c r="Q63" s="34"/>
      <c r="R63" s="34">
        <v>40</v>
      </c>
      <c r="S63" s="34"/>
      <c r="T63" s="34"/>
      <c r="U63" s="34"/>
      <c r="V63" s="34"/>
      <c r="W63" s="34"/>
      <c r="X63" s="34"/>
      <c r="Y63" s="109" t="s">
        <v>121</v>
      </c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5"/>
      <c r="AN63" s="35"/>
      <c r="AO63" s="35"/>
      <c r="AP63" s="35"/>
      <c r="AQ63" s="35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</row>
    <row r="64" spans="1:78" s="38" customFormat="1" ht="12">
      <c r="A64" s="61" t="s">
        <v>81</v>
      </c>
      <c r="B64" s="30">
        <f t="shared" si="6"/>
        <v>1000</v>
      </c>
      <c r="C64" s="30">
        <f>B64*1.15</f>
        <v>1150</v>
      </c>
      <c r="D64" s="30">
        <v>200</v>
      </c>
      <c r="E64" s="32"/>
      <c r="F64" s="30">
        <f t="shared" si="1"/>
        <v>1382</v>
      </c>
      <c r="G64" s="30">
        <v>1382</v>
      </c>
      <c r="H64" s="30">
        <v>32</v>
      </c>
      <c r="I64" s="62">
        <f t="shared" si="2"/>
        <v>0</v>
      </c>
      <c r="J64" s="33"/>
      <c r="K64" s="34"/>
      <c r="L64" s="34"/>
      <c r="M64" s="34"/>
      <c r="N64" s="34"/>
      <c r="O64" s="34"/>
      <c r="P64" s="34"/>
      <c r="Q64" s="34"/>
      <c r="R64" s="34"/>
      <c r="S64" s="34">
        <v>37</v>
      </c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5"/>
      <c r="AN64" s="35"/>
      <c r="AO64" s="35"/>
      <c r="AP64" s="35"/>
      <c r="AQ64" s="35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</row>
    <row r="65" spans="1:78" s="38" customFormat="1" ht="12">
      <c r="A65" s="104" t="s">
        <v>82</v>
      </c>
      <c r="B65" s="30">
        <f t="shared" si="6"/>
        <v>1000</v>
      </c>
      <c r="C65" s="30">
        <f>B65*1.15</f>
        <v>1150</v>
      </c>
      <c r="D65" s="30">
        <v>200</v>
      </c>
      <c r="E65" s="32"/>
      <c r="F65" s="30">
        <f t="shared" si="1"/>
        <v>1382</v>
      </c>
      <c r="G65" s="30">
        <v>1382</v>
      </c>
      <c r="H65" s="30">
        <v>32</v>
      </c>
      <c r="I65" s="62">
        <f t="shared" si="2"/>
        <v>0</v>
      </c>
      <c r="J65" s="33"/>
      <c r="K65" s="34"/>
      <c r="L65" s="34"/>
      <c r="M65" s="34"/>
      <c r="N65" s="34"/>
      <c r="O65" s="34"/>
      <c r="P65" s="34"/>
      <c r="Q65" s="34"/>
      <c r="R65" s="34"/>
      <c r="S65" s="34">
        <v>38</v>
      </c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5"/>
      <c r="AN65" s="35"/>
      <c r="AO65" s="35"/>
      <c r="AP65" s="35"/>
      <c r="AQ65" s="35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</row>
    <row r="66" spans="1:78" s="38" customFormat="1" ht="12">
      <c r="A66" s="61" t="s">
        <v>83</v>
      </c>
      <c r="B66" s="30">
        <f t="shared" si="6"/>
        <v>1000</v>
      </c>
      <c r="C66" s="30">
        <f>B66*1.12</f>
        <v>1120</v>
      </c>
      <c r="D66" s="30">
        <v>200</v>
      </c>
      <c r="E66" s="32"/>
      <c r="F66" s="30">
        <f t="shared" si="1"/>
        <v>1352</v>
      </c>
      <c r="G66" s="30">
        <v>1352</v>
      </c>
      <c r="H66" s="30">
        <v>32</v>
      </c>
      <c r="I66" s="62">
        <f t="shared" si="2"/>
        <v>0</v>
      </c>
      <c r="J66" s="33"/>
      <c r="K66" s="34"/>
      <c r="L66" s="34"/>
      <c r="M66" s="34"/>
      <c r="N66" s="34"/>
      <c r="O66" s="34"/>
      <c r="P66" s="34"/>
      <c r="Q66" s="34"/>
      <c r="R66" s="34"/>
      <c r="S66" s="34">
        <v>38</v>
      </c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5"/>
      <c r="AN66" s="35"/>
      <c r="AO66" s="35"/>
      <c r="AP66" s="35"/>
      <c r="AQ66" s="35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</row>
    <row r="67" spans="1:78" s="38" customFormat="1" ht="12">
      <c r="A67" s="61" t="s">
        <v>84</v>
      </c>
      <c r="B67" s="30">
        <f aca="true" t="shared" si="7" ref="B67:B130">SUMIF($J67:$BN67,"&lt;&gt;",$J$3:$BN$3)</f>
        <v>1000</v>
      </c>
      <c r="C67" s="30">
        <f>B67*1.15</f>
        <v>1150</v>
      </c>
      <c r="D67" s="30">
        <v>200</v>
      </c>
      <c r="E67" s="32"/>
      <c r="F67" s="30">
        <f t="shared" si="1"/>
        <v>1382</v>
      </c>
      <c r="G67" s="30">
        <v>1385</v>
      </c>
      <c r="H67" s="30">
        <v>32</v>
      </c>
      <c r="I67" s="62">
        <f t="shared" si="2"/>
        <v>-3</v>
      </c>
      <c r="J67" s="33"/>
      <c r="K67" s="34"/>
      <c r="L67" s="34"/>
      <c r="M67" s="34"/>
      <c r="N67" s="34"/>
      <c r="O67" s="34"/>
      <c r="P67" s="34"/>
      <c r="Q67" s="34"/>
      <c r="R67" s="34"/>
      <c r="S67" s="34">
        <v>39</v>
      </c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5"/>
      <c r="AN67" s="35"/>
      <c r="AO67" s="35"/>
      <c r="AP67" s="35"/>
      <c r="AQ67" s="35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</row>
    <row r="68" spans="1:78" s="100" customFormat="1" ht="12">
      <c r="A68" s="91" t="s">
        <v>85</v>
      </c>
      <c r="B68" s="92">
        <f t="shared" si="7"/>
        <v>1000</v>
      </c>
      <c r="C68" s="92">
        <f aca="true" t="shared" si="8" ref="C68:C131">B68*1.12</f>
        <v>1120</v>
      </c>
      <c r="D68" s="92">
        <v>200</v>
      </c>
      <c r="E68" s="93"/>
      <c r="F68" s="92">
        <f aca="true" t="shared" si="9" ref="F68:F131">(C68+D68)-E68+H68</f>
        <v>1352</v>
      </c>
      <c r="G68" s="92">
        <v>1352</v>
      </c>
      <c r="H68" s="92">
        <v>32</v>
      </c>
      <c r="I68" s="94">
        <f aca="true" t="shared" si="10" ref="I68:I131">F68-G68</f>
        <v>0</v>
      </c>
      <c r="J68" s="95"/>
      <c r="K68" s="96"/>
      <c r="L68" s="96"/>
      <c r="M68" s="96"/>
      <c r="N68" s="96"/>
      <c r="O68" s="96"/>
      <c r="P68" s="96"/>
      <c r="Q68" s="96"/>
      <c r="R68" s="96"/>
      <c r="S68" s="96">
        <v>40</v>
      </c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7"/>
      <c r="AN68" s="97"/>
      <c r="AO68" s="97"/>
      <c r="AP68" s="97"/>
      <c r="AQ68" s="97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</row>
    <row r="69" spans="1:78" s="38" customFormat="1" ht="12">
      <c r="A69" s="61" t="s">
        <v>87</v>
      </c>
      <c r="B69" s="30">
        <f t="shared" si="7"/>
        <v>950</v>
      </c>
      <c r="C69" s="30">
        <f t="shared" si="8"/>
        <v>1064</v>
      </c>
      <c r="D69" s="30"/>
      <c r="E69" s="32"/>
      <c r="F69" s="30">
        <f t="shared" si="9"/>
        <v>1096</v>
      </c>
      <c r="G69" s="30">
        <v>1096</v>
      </c>
      <c r="H69" s="30">
        <v>32</v>
      </c>
      <c r="I69" s="62">
        <f t="shared" si="10"/>
        <v>0</v>
      </c>
      <c r="J69" s="33"/>
      <c r="K69" s="34"/>
      <c r="L69" s="34"/>
      <c r="M69" s="34"/>
      <c r="N69" s="34"/>
      <c r="O69" s="34"/>
      <c r="P69" s="34"/>
      <c r="Q69" s="34"/>
      <c r="R69" s="34"/>
      <c r="S69" s="34"/>
      <c r="T69" s="34">
        <v>36</v>
      </c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5"/>
      <c r="AN69" s="35"/>
      <c r="AO69" s="35"/>
      <c r="AP69" s="35"/>
      <c r="AQ69" s="35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</row>
    <row r="70" spans="1:78" s="38" customFormat="1" ht="12">
      <c r="A70" s="61" t="s">
        <v>10</v>
      </c>
      <c r="B70" s="30">
        <f t="shared" si="7"/>
        <v>950</v>
      </c>
      <c r="C70" s="30">
        <f>B70*1.15</f>
        <v>1092.5</v>
      </c>
      <c r="D70" s="30"/>
      <c r="E70" s="32"/>
      <c r="F70" s="30">
        <f t="shared" si="9"/>
        <v>1124.5</v>
      </c>
      <c r="G70" s="30">
        <v>1124.5</v>
      </c>
      <c r="H70" s="30">
        <v>32</v>
      </c>
      <c r="I70" s="62">
        <f t="shared" si="10"/>
        <v>0</v>
      </c>
      <c r="J70" s="33"/>
      <c r="K70" s="34"/>
      <c r="L70" s="34"/>
      <c r="M70" s="34"/>
      <c r="N70" s="34"/>
      <c r="O70" s="34"/>
      <c r="P70" s="34"/>
      <c r="Q70" s="34"/>
      <c r="R70" s="34"/>
      <c r="S70" s="34"/>
      <c r="T70" s="34">
        <v>37</v>
      </c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5"/>
      <c r="AN70" s="35"/>
      <c r="AO70" s="35"/>
      <c r="AP70" s="35"/>
      <c r="AQ70" s="35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</row>
    <row r="71" spans="1:78" s="38" customFormat="1" ht="12">
      <c r="A71" s="61" t="s">
        <v>88</v>
      </c>
      <c r="B71" s="30">
        <f t="shared" si="7"/>
        <v>950</v>
      </c>
      <c r="C71" s="30">
        <f>B71*1.15</f>
        <v>1092.5</v>
      </c>
      <c r="D71" s="30"/>
      <c r="E71" s="32"/>
      <c r="F71" s="30">
        <f t="shared" si="9"/>
        <v>1124.5</v>
      </c>
      <c r="G71" s="30">
        <v>1124</v>
      </c>
      <c r="H71" s="30">
        <v>32</v>
      </c>
      <c r="I71" s="62">
        <f t="shared" si="10"/>
        <v>0.5</v>
      </c>
      <c r="J71" s="33"/>
      <c r="K71" s="34"/>
      <c r="L71" s="34"/>
      <c r="M71" s="34"/>
      <c r="N71" s="34"/>
      <c r="O71" s="34"/>
      <c r="P71" s="34"/>
      <c r="Q71" s="34"/>
      <c r="R71" s="34"/>
      <c r="S71" s="34"/>
      <c r="T71" s="34">
        <v>38</v>
      </c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5"/>
      <c r="AN71" s="35"/>
      <c r="AO71" s="35"/>
      <c r="AP71" s="35"/>
      <c r="AQ71" s="35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</row>
    <row r="72" spans="1:78" s="38" customFormat="1" ht="12">
      <c r="A72" s="61" t="s">
        <v>89</v>
      </c>
      <c r="B72" s="30">
        <f t="shared" si="7"/>
        <v>950</v>
      </c>
      <c r="C72" s="30">
        <f t="shared" si="8"/>
        <v>1064</v>
      </c>
      <c r="D72" s="30"/>
      <c r="E72" s="32"/>
      <c r="F72" s="30">
        <f t="shared" si="9"/>
        <v>1096</v>
      </c>
      <c r="G72" s="30">
        <v>1096</v>
      </c>
      <c r="H72" s="30">
        <v>32</v>
      </c>
      <c r="I72" s="62">
        <f t="shared" si="10"/>
        <v>0</v>
      </c>
      <c r="J72" s="33"/>
      <c r="K72" s="34"/>
      <c r="L72" s="34"/>
      <c r="M72" s="34"/>
      <c r="N72" s="34"/>
      <c r="O72" s="34"/>
      <c r="P72" s="34"/>
      <c r="Q72" s="34"/>
      <c r="R72" s="34"/>
      <c r="S72" s="34"/>
      <c r="T72" s="34">
        <v>38</v>
      </c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5"/>
      <c r="AN72" s="35"/>
      <c r="AO72" s="35"/>
      <c r="AP72" s="35"/>
      <c r="AQ72" s="35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</row>
    <row r="73" spans="1:78" s="38" customFormat="1" ht="12">
      <c r="A73" s="61" t="s">
        <v>90</v>
      </c>
      <c r="B73" s="30">
        <f t="shared" si="7"/>
        <v>950</v>
      </c>
      <c r="C73" s="30">
        <f t="shared" si="8"/>
        <v>1064</v>
      </c>
      <c r="D73" s="30"/>
      <c r="E73" s="32"/>
      <c r="F73" s="30">
        <f t="shared" si="9"/>
        <v>1096</v>
      </c>
      <c r="G73" s="30">
        <v>1096</v>
      </c>
      <c r="H73" s="30">
        <v>32</v>
      </c>
      <c r="I73" s="62">
        <f t="shared" si="10"/>
        <v>0</v>
      </c>
      <c r="J73" s="33"/>
      <c r="K73" s="34"/>
      <c r="L73" s="34"/>
      <c r="M73" s="34"/>
      <c r="N73" s="34"/>
      <c r="O73" s="34"/>
      <c r="P73" s="34"/>
      <c r="Q73" s="34"/>
      <c r="R73" s="34"/>
      <c r="S73" s="34"/>
      <c r="T73" s="34">
        <v>39</v>
      </c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5"/>
      <c r="AN73" s="35"/>
      <c r="AO73" s="35"/>
      <c r="AP73" s="35"/>
      <c r="AQ73" s="35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</row>
    <row r="74" spans="1:78" s="38" customFormat="1" ht="12">
      <c r="A74" s="64" t="s">
        <v>15</v>
      </c>
      <c r="B74" s="30">
        <f t="shared" si="7"/>
        <v>900</v>
      </c>
      <c r="C74" s="30">
        <f>B74*1.15</f>
        <v>1035</v>
      </c>
      <c r="D74" s="30"/>
      <c r="E74" s="32"/>
      <c r="F74" s="30">
        <f t="shared" si="9"/>
        <v>1067</v>
      </c>
      <c r="G74" s="30">
        <v>1067</v>
      </c>
      <c r="H74" s="30">
        <v>32</v>
      </c>
      <c r="I74" s="62">
        <f t="shared" si="10"/>
        <v>0</v>
      </c>
      <c r="J74" s="3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>
        <v>36</v>
      </c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5"/>
      <c r="AN74" s="35"/>
      <c r="AO74" s="35"/>
      <c r="AP74" s="35"/>
      <c r="AQ74" s="35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</row>
    <row r="75" spans="1:78" s="38" customFormat="1" ht="14.25">
      <c r="A75" s="65" t="s">
        <v>92</v>
      </c>
      <c r="B75" s="30">
        <f t="shared" si="7"/>
        <v>1950</v>
      </c>
      <c r="C75" s="30">
        <f>B75*1.15</f>
        <v>2242.5</v>
      </c>
      <c r="D75" s="30"/>
      <c r="E75" s="32"/>
      <c r="F75" s="30">
        <f t="shared" si="9"/>
        <v>2306.5</v>
      </c>
      <c r="G75" s="30">
        <v>2307</v>
      </c>
      <c r="H75" s="30">
        <v>64</v>
      </c>
      <c r="I75" s="62">
        <f t="shared" si="10"/>
        <v>-0.5</v>
      </c>
      <c r="J75" s="3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>
        <v>37</v>
      </c>
      <c r="V75" s="34"/>
      <c r="W75" s="34">
        <v>37</v>
      </c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5"/>
      <c r="AN75" s="35"/>
      <c r="AO75" s="35"/>
      <c r="AP75" s="35"/>
      <c r="AQ75" s="35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</row>
    <row r="76" spans="1:78" s="38" customFormat="1" ht="12">
      <c r="A76" s="61" t="s">
        <v>93</v>
      </c>
      <c r="B76" s="30">
        <f t="shared" si="7"/>
        <v>900</v>
      </c>
      <c r="C76" s="30">
        <f t="shared" si="8"/>
        <v>1008.0000000000001</v>
      </c>
      <c r="D76" s="30"/>
      <c r="E76" s="32"/>
      <c r="F76" s="30">
        <f t="shared" si="9"/>
        <v>1040</v>
      </c>
      <c r="G76" s="30">
        <v>1040</v>
      </c>
      <c r="H76" s="30">
        <v>32</v>
      </c>
      <c r="I76" s="62">
        <f t="shared" si="10"/>
        <v>0</v>
      </c>
      <c r="J76" s="3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>
        <v>38</v>
      </c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5"/>
      <c r="AN76" s="35"/>
      <c r="AO76" s="35"/>
      <c r="AP76" s="35"/>
      <c r="AQ76" s="35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</row>
    <row r="77" spans="1:78" s="38" customFormat="1" ht="12">
      <c r="A77" s="61" t="s">
        <v>94</v>
      </c>
      <c r="B77" s="30">
        <f t="shared" si="7"/>
        <v>900</v>
      </c>
      <c r="C77" s="30">
        <f t="shared" si="8"/>
        <v>1008.0000000000001</v>
      </c>
      <c r="D77" s="30"/>
      <c r="E77" s="32"/>
      <c r="F77" s="30">
        <f t="shared" si="9"/>
        <v>1040</v>
      </c>
      <c r="G77" s="30">
        <v>1040</v>
      </c>
      <c r="H77" s="30">
        <v>32</v>
      </c>
      <c r="I77" s="62">
        <f t="shared" si="10"/>
        <v>0</v>
      </c>
      <c r="J77" s="3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>
        <v>38</v>
      </c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5"/>
      <c r="AN77" s="35"/>
      <c r="AO77" s="35"/>
      <c r="AP77" s="35"/>
      <c r="AQ77" s="35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</row>
    <row r="78" spans="1:78" s="38" customFormat="1" ht="12">
      <c r="A78" s="61" t="s">
        <v>96</v>
      </c>
      <c r="B78" s="30">
        <f t="shared" si="7"/>
        <v>1000</v>
      </c>
      <c r="C78" s="30">
        <f t="shared" si="8"/>
        <v>1120</v>
      </c>
      <c r="D78" s="30"/>
      <c r="E78" s="32"/>
      <c r="F78" s="30">
        <f t="shared" si="9"/>
        <v>1152</v>
      </c>
      <c r="G78" s="30">
        <v>1152</v>
      </c>
      <c r="H78" s="30">
        <v>32</v>
      </c>
      <c r="I78" s="62">
        <f t="shared" si="10"/>
        <v>0</v>
      </c>
      <c r="J78" s="3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>
        <v>35</v>
      </c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5"/>
      <c r="AN78" s="35"/>
      <c r="AO78" s="35"/>
      <c r="AP78" s="35"/>
      <c r="AQ78" s="35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</row>
    <row r="79" spans="1:78" s="38" customFormat="1" ht="12">
      <c r="A79" s="61" t="s">
        <v>97</v>
      </c>
      <c r="B79" s="30">
        <f t="shared" si="7"/>
        <v>1000</v>
      </c>
      <c r="C79" s="30">
        <f>B79*1.15</f>
        <v>1150</v>
      </c>
      <c r="D79" s="30"/>
      <c r="E79" s="32"/>
      <c r="F79" s="30">
        <f t="shared" si="9"/>
        <v>1182</v>
      </c>
      <c r="G79" s="30">
        <v>1182</v>
      </c>
      <c r="H79" s="30">
        <v>32</v>
      </c>
      <c r="I79" s="62">
        <f t="shared" si="10"/>
        <v>0</v>
      </c>
      <c r="J79" s="3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>
        <v>36</v>
      </c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5"/>
      <c r="AN79" s="35"/>
      <c r="AO79" s="35"/>
      <c r="AP79" s="35"/>
      <c r="AQ79" s="35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</row>
    <row r="80" spans="1:78" s="38" customFormat="1" ht="12">
      <c r="A80" s="64" t="s">
        <v>98</v>
      </c>
      <c r="B80" s="30">
        <f t="shared" si="7"/>
        <v>1000</v>
      </c>
      <c r="C80" s="30">
        <f>B80*1.15</f>
        <v>1150</v>
      </c>
      <c r="D80" s="30"/>
      <c r="E80" s="32"/>
      <c r="F80" s="30">
        <f t="shared" si="9"/>
        <v>1182</v>
      </c>
      <c r="G80" s="30">
        <v>1182</v>
      </c>
      <c r="H80" s="30">
        <v>32</v>
      </c>
      <c r="I80" s="62">
        <f t="shared" si="10"/>
        <v>0</v>
      </c>
      <c r="J80" s="33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>
        <v>37</v>
      </c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5"/>
      <c r="AN80" s="35"/>
      <c r="AO80" s="35"/>
      <c r="AP80" s="35"/>
      <c r="AQ80" s="35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</row>
    <row r="81" spans="1:78" s="38" customFormat="1" ht="12">
      <c r="A81" s="61" t="s">
        <v>99</v>
      </c>
      <c r="B81" s="30">
        <f t="shared" si="7"/>
        <v>1000</v>
      </c>
      <c r="C81" s="30">
        <f>B81*1.15</f>
        <v>1150</v>
      </c>
      <c r="D81" s="30"/>
      <c r="E81" s="32">
        <v>172</v>
      </c>
      <c r="F81" s="30">
        <f t="shared" si="9"/>
        <v>1010</v>
      </c>
      <c r="G81" s="30">
        <v>1010</v>
      </c>
      <c r="H81" s="30">
        <v>32</v>
      </c>
      <c r="I81" s="62">
        <f t="shared" si="10"/>
        <v>0</v>
      </c>
      <c r="J81" s="33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>
        <v>37</v>
      </c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5"/>
      <c r="AN81" s="35"/>
      <c r="AO81" s="35"/>
      <c r="AP81" s="35"/>
      <c r="AQ81" s="35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</row>
    <row r="82" spans="1:78" s="38" customFormat="1" ht="12">
      <c r="A82" s="61" t="s">
        <v>100</v>
      </c>
      <c r="B82" s="30">
        <f t="shared" si="7"/>
        <v>1000</v>
      </c>
      <c r="C82" s="30">
        <f>B82*1.15</f>
        <v>1150</v>
      </c>
      <c r="D82" s="30"/>
      <c r="E82" s="32"/>
      <c r="F82" s="30">
        <f t="shared" si="9"/>
        <v>1182</v>
      </c>
      <c r="G82" s="30">
        <v>1180</v>
      </c>
      <c r="H82" s="30">
        <v>32</v>
      </c>
      <c r="I82" s="62">
        <f t="shared" si="10"/>
        <v>2</v>
      </c>
      <c r="J82" s="33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>
        <v>38</v>
      </c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5"/>
      <c r="AN82" s="35"/>
      <c r="AO82" s="35"/>
      <c r="AP82" s="35"/>
      <c r="AQ82" s="35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</row>
    <row r="83" spans="1:78" s="38" customFormat="1" ht="12">
      <c r="A83" s="61" t="s">
        <v>17</v>
      </c>
      <c r="B83" s="30">
        <f t="shared" si="7"/>
        <v>1000</v>
      </c>
      <c r="C83" s="30">
        <f>B83*1.15</f>
        <v>1150</v>
      </c>
      <c r="D83" s="30"/>
      <c r="E83" s="32"/>
      <c r="F83" s="30">
        <f t="shared" si="9"/>
        <v>1182</v>
      </c>
      <c r="G83" s="30">
        <v>1182</v>
      </c>
      <c r="H83" s="30">
        <v>32</v>
      </c>
      <c r="I83" s="62">
        <f t="shared" si="10"/>
        <v>0</v>
      </c>
      <c r="J83" s="33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>
        <v>39</v>
      </c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5"/>
      <c r="AN83" s="35"/>
      <c r="AO83" s="35"/>
      <c r="AP83" s="35"/>
      <c r="AQ83" s="35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</row>
    <row r="84" spans="1:78" s="38" customFormat="1" ht="12">
      <c r="A84" s="61" t="s">
        <v>101</v>
      </c>
      <c r="B84" s="30">
        <f t="shared" si="7"/>
        <v>1000</v>
      </c>
      <c r="C84" s="30">
        <f t="shared" si="8"/>
        <v>1120</v>
      </c>
      <c r="D84" s="30"/>
      <c r="E84" s="32">
        <v>1120</v>
      </c>
      <c r="F84" s="30">
        <f t="shared" si="9"/>
        <v>32</v>
      </c>
      <c r="G84" s="30"/>
      <c r="H84" s="30">
        <v>32</v>
      </c>
      <c r="I84" s="62">
        <f t="shared" si="10"/>
        <v>32</v>
      </c>
      <c r="J84" s="33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>
        <v>40</v>
      </c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5"/>
      <c r="AN84" s="35"/>
      <c r="AO84" s="35"/>
      <c r="AP84" s="35"/>
      <c r="AQ84" s="35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</row>
    <row r="85" spans="1:78" s="38" customFormat="1" ht="12">
      <c r="A85" s="61" t="s">
        <v>102</v>
      </c>
      <c r="B85" s="30">
        <f t="shared" si="7"/>
        <v>1050</v>
      </c>
      <c r="C85" s="30">
        <f t="shared" si="8"/>
        <v>1176</v>
      </c>
      <c r="D85" s="30"/>
      <c r="E85" s="32"/>
      <c r="F85" s="30">
        <f t="shared" si="9"/>
        <v>1208</v>
      </c>
      <c r="G85" s="30">
        <v>1208</v>
      </c>
      <c r="H85" s="30">
        <v>32</v>
      </c>
      <c r="I85" s="62">
        <f t="shared" si="10"/>
        <v>0</v>
      </c>
      <c r="J85" s="33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>
        <v>36</v>
      </c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5"/>
      <c r="AN85" s="35"/>
      <c r="AO85" s="35"/>
      <c r="AP85" s="35"/>
      <c r="AQ85" s="35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</row>
    <row r="86" spans="1:78" s="38" customFormat="1" ht="12">
      <c r="A86" s="64" t="s">
        <v>103</v>
      </c>
      <c r="B86" s="30">
        <f t="shared" si="7"/>
        <v>1050</v>
      </c>
      <c r="C86" s="30">
        <f t="shared" si="8"/>
        <v>1176</v>
      </c>
      <c r="D86" s="30"/>
      <c r="E86" s="32"/>
      <c r="F86" s="30">
        <f t="shared" si="9"/>
        <v>1208</v>
      </c>
      <c r="G86" s="30">
        <v>1208</v>
      </c>
      <c r="H86" s="30">
        <v>32</v>
      </c>
      <c r="I86" s="62">
        <f t="shared" si="10"/>
        <v>0</v>
      </c>
      <c r="J86" s="33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>
        <v>37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5"/>
      <c r="AN86" s="35"/>
      <c r="AO86" s="35"/>
      <c r="AP86" s="35"/>
      <c r="AQ86" s="35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</row>
    <row r="87" spans="1:78" s="38" customFormat="1" ht="12">
      <c r="A87" s="61" t="s">
        <v>104</v>
      </c>
      <c r="B87" s="30">
        <f t="shared" si="7"/>
        <v>1050</v>
      </c>
      <c r="C87" s="30">
        <f>B87*1.15</f>
        <v>1207.5</v>
      </c>
      <c r="D87" s="30"/>
      <c r="E87" s="32"/>
      <c r="F87" s="30">
        <f t="shared" si="9"/>
        <v>1239.5</v>
      </c>
      <c r="G87" s="30">
        <v>1389.5</v>
      </c>
      <c r="H87" s="30">
        <v>32</v>
      </c>
      <c r="I87" s="62">
        <f t="shared" si="10"/>
        <v>-150</v>
      </c>
      <c r="J87" s="3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>
        <v>38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5"/>
      <c r="AN87" s="35"/>
      <c r="AO87" s="35"/>
      <c r="AP87" s="35"/>
      <c r="AQ87" s="35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</row>
    <row r="88" spans="1:78" s="38" customFormat="1" ht="12">
      <c r="A88" s="61" t="s">
        <v>105</v>
      </c>
      <c r="B88" s="30">
        <f t="shared" si="7"/>
        <v>1050</v>
      </c>
      <c r="C88" s="30">
        <f>B88*1.15</f>
        <v>1207.5</v>
      </c>
      <c r="D88" s="30"/>
      <c r="E88" s="32"/>
      <c r="F88" s="30">
        <f t="shared" si="9"/>
        <v>1239.5</v>
      </c>
      <c r="G88" s="30">
        <v>1239.5</v>
      </c>
      <c r="H88" s="30">
        <v>32</v>
      </c>
      <c r="I88" s="62">
        <f t="shared" si="10"/>
        <v>0</v>
      </c>
      <c r="J88" s="3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109" t="s">
        <v>120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5"/>
      <c r="AN88" s="35"/>
      <c r="AO88" s="35"/>
      <c r="AP88" s="35"/>
      <c r="AQ88" s="35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</row>
    <row r="89" spans="1:78" s="38" customFormat="1" ht="12">
      <c r="A89" s="61" t="s">
        <v>106</v>
      </c>
      <c r="B89" s="30">
        <f t="shared" si="7"/>
        <v>1200</v>
      </c>
      <c r="C89" s="30">
        <f t="shared" si="8"/>
        <v>1344.0000000000002</v>
      </c>
      <c r="D89" s="30">
        <v>240</v>
      </c>
      <c r="E89" s="32"/>
      <c r="F89" s="30">
        <f t="shared" si="9"/>
        <v>1616.0000000000002</v>
      </c>
      <c r="G89" s="30">
        <v>1616</v>
      </c>
      <c r="H89" s="30">
        <v>32</v>
      </c>
      <c r="I89" s="62">
        <f t="shared" si="10"/>
        <v>0</v>
      </c>
      <c r="J89" s="33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>
        <v>37</v>
      </c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5"/>
      <c r="AN89" s="35"/>
      <c r="AO89" s="35"/>
      <c r="AP89" s="35"/>
      <c r="AQ89" s="35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</row>
    <row r="90" spans="1:78" s="38" customFormat="1" ht="12.75">
      <c r="A90" s="71" t="s">
        <v>107</v>
      </c>
      <c r="B90" s="30">
        <f t="shared" si="7"/>
        <v>1200</v>
      </c>
      <c r="C90" s="30">
        <f t="shared" si="8"/>
        <v>1344.0000000000002</v>
      </c>
      <c r="D90" s="30">
        <v>240</v>
      </c>
      <c r="E90" s="32"/>
      <c r="F90" s="30">
        <f t="shared" si="9"/>
        <v>1616.0000000000002</v>
      </c>
      <c r="G90" s="30">
        <v>1616</v>
      </c>
      <c r="H90" s="30">
        <v>32</v>
      </c>
      <c r="I90" s="62">
        <f t="shared" si="10"/>
        <v>0</v>
      </c>
      <c r="J90" s="33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>
        <v>38</v>
      </c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5"/>
      <c r="AN90" s="35"/>
      <c r="AO90" s="35"/>
      <c r="AP90" s="35"/>
      <c r="AQ90" s="35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</row>
    <row r="91" spans="1:78" s="38" customFormat="1" ht="12">
      <c r="A91" s="61" t="s">
        <v>108</v>
      </c>
      <c r="B91" s="30">
        <f t="shared" si="7"/>
        <v>1200</v>
      </c>
      <c r="C91" s="30">
        <f>B91*1.15</f>
        <v>1380</v>
      </c>
      <c r="D91" s="30">
        <v>240</v>
      </c>
      <c r="E91" s="32"/>
      <c r="F91" s="30">
        <f t="shared" si="9"/>
        <v>1652</v>
      </c>
      <c r="G91" s="30">
        <v>1652</v>
      </c>
      <c r="H91" s="30">
        <v>32</v>
      </c>
      <c r="I91" s="62">
        <f t="shared" si="10"/>
        <v>0</v>
      </c>
      <c r="J91" s="33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>
        <v>39</v>
      </c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5"/>
      <c r="AN91" s="35"/>
      <c r="AO91" s="35"/>
      <c r="AP91" s="35"/>
      <c r="AQ91" s="35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</row>
    <row r="92" spans="1:78" s="38" customFormat="1" ht="12">
      <c r="A92" s="64" t="s">
        <v>109</v>
      </c>
      <c r="B92" s="30">
        <f t="shared" si="7"/>
        <v>1200</v>
      </c>
      <c r="C92" s="30">
        <f>B92*1.15</f>
        <v>1380</v>
      </c>
      <c r="D92" s="30">
        <v>240</v>
      </c>
      <c r="E92" s="32"/>
      <c r="F92" s="30">
        <f t="shared" si="9"/>
        <v>1652</v>
      </c>
      <c r="G92" s="30">
        <v>1700</v>
      </c>
      <c r="H92" s="30">
        <v>32</v>
      </c>
      <c r="I92" s="62">
        <f t="shared" si="10"/>
        <v>-48</v>
      </c>
      <c r="J92" s="3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>
        <v>40</v>
      </c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5"/>
      <c r="AN92" s="35"/>
      <c r="AO92" s="35"/>
      <c r="AP92" s="35"/>
      <c r="AQ92" s="35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</row>
    <row r="93" spans="1:78" s="38" customFormat="1" ht="12">
      <c r="A93" s="61" t="s">
        <v>110</v>
      </c>
      <c r="B93" s="30">
        <f t="shared" si="7"/>
        <v>1000</v>
      </c>
      <c r="C93" s="30">
        <f>B93*1.15</f>
        <v>1150</v>
      </c>
      <c r="D93" s="30"/>
      <c r="E93" s="32"/>
      <c r="F93" s="30">
        <f t="shared" si="9"/>
        <v>1182</v>
      </c>
      <c r="G93" s="30">
        <v>1200</v>
      </c>
      <c r="H93" s="30">
        <v>32</v>
      </c>
      <c r="I93" s="62">
        <f t="shared" si="10"/>
        <v>-18</v>
      </c>
      <c r="J93" s="33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>
        <v>37</v>
      </c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5"/>
      <c r="AN93" s="35"/>
      <c r="AO93" s="35"/>
      <c r="AP93" s="35"/>
      <c r="AQ93" s="35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</row>
    <row r="94" spans="1:78" s="38" customFormat="1" ht="12">
      <c r="A94" s="64" t="s">
        <v>111</v>
      </c>
      <c r="B94" s="30">
        <f t="shared" si="7"/>
        <v>1000</v>
      </c>
      <c r="C94" s="30">
        <f t="shared" si="8"/>
        <v>1120</v>
      </c>
      <c r="D94" s="30"/>
      <c r="E94" s="32"/>
      <c r="F94" s="30">
        <f t="shared" si="9"/>
        <v>1152</v>
      </c>
      <c r="G94" s="30">
        <v>1152</v>
      </c>
      <c r="H94" s="30">
        <v>32</v>
      </c>
      <c r="I94" s="62">
        <f t="shared" si="10"/>
        <v>0</v>
      </c>
      <c r="J94" s="33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109" t="s">
        <v>123</v>
      </c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5"/>
      <c r="AN94" s="35"/>
      <c r="AO94" s="35"/>
      <c r="AP94" s="35"/>
      <c r="AQ94" s="35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</row>
    <row r="95" spans="1:78" s="38" customFormat="1" ht="12">
      <c r="A95" s="61" t="s">
        <v>112</v>
      </c>
      <c r="B95" s="30">
        <f t="shared" si="7"/>
        <v>1000</v>
      </c>
      <c r="C95" s="30">
        <f>B95*1.15</f>
        <v>1150</v>
      </c>
      <c r="D95" s="30"/>
      <c r="E95" s="32"/>
      <c r="F95" s="30">
        <f t="shared" si="9"/>
        <v>1182</v>
      </c>
      <c r="G95" s="30">
        <v>1182</v>
      </c>
      <c r="H95" s="30">
        <v>32</v>
      </c>
      <c r="I95" s="62">
        <f t="shared" si="10"/>
        <v>0</v>
      </c>
      <c r="J95" s="33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>
        <v>38</v>
      </c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5"/>
      <c r="AN95" s="35"/>
      <c r="AO95" s="35"/>
      <c r="AP95" s="35"/>
      <c r="AQ95" s="35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</row>
    <row r="96" spans="1:78" s="38" customFormat="1" ht="12">
      <c r="A96" s="61" t="s">
        <v>113</v>
      </c>
      <c r="B96" s="30">
        <f t="shared" si="7"/>
        <v>1000</v>
      </c>
      <c r="C96" s="30">
        <f>B96*1.15</f>
        <v>1150</v>
      </c>
      <c r="D96" s="30"/>
      <c r="E96" s="32"/>
      <c r="F96" s="30">
        <f t="shared" si="9"/>
        <v>1182</v>
      </c>
      <c r="G96" s="30">
        <v>1182</v>
      </c>
      <c r="H96" s="30">
        <v>32</v>
      </c>
      <c r="I96" s="62">
        <f t="shared" si="10"/>
        <v>0</v>
      </c>
      <c r="J96" s="33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>
        <v>38</v>
      </c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5"/>
      <c r="AN96" s="35"/>
      <c r="AO96" s="35"/>
      <c r="AP96" s="35"/>
      <c r="AQ96" s="35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</row>
    <row r="97" spans="1:78" s="38" customFormat="1" ht="12">
      <c r="A97" s="63" t="s">
        <v>114</v>
      </c>
      <c r="B97" s="30">
        <f t="shared" si="7"/>
        <v>1000</v>
      </c>
      <c r="C97" s="30">
        <f t="shared" si="8"/>
        <v>1120</v>
      </c>
      <c r="D97" s="30"/>
      <c r="E97" s="32"/>
      <c r="F97" s="30">
        <f t="shared" si="9"/>
        <v>1152</v>
      </c>
      <c r="G97" s="30">
        <v>1152</v>
      </c>
      <c r="H97" s="30">
        <v>32</v>
      </c>
      <c r="I97" s="62">
        <f t="shared" si="10"/>
        <v>0</v>
      </c>
      <c r="J97" s="33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>
        <v>39</v>
      </c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5"/>
      <c r="AN97" s="35"/>
      <c r="AO97" s="35"/>
      <c r="AP97" s="35"/>
      <c r="AQ97" s="35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</row>
    <row r="98" spans="1:78" s="38" customFormat="1" ht="12">
      <c r="A98" s="61" t="s">
        <v>116</v>
      </c>
      <c r="B98" s="30">
        <f t="shared" si="7"/>
        <v>1400</v>
      </c>
      <c r="C98" s="30">
        <f t="shared" si="8"/>
        <v>1568.0000000000002</v>
      </c>
      <c r="D98" s="30"/>
      <c r="E98" s="32"/>
      <c r="F98" s="30">
        <f t="shared" si="9"/>
        <v>1600.0000000000002</v>
      </c>
      <c r="G98" s="30">
        <v>1600</v>
      </c>
      <c r="H98" s="30">
        <v>32</v>
      </c>
      <c r="I98" s="62">
        <f t="shared" si="10"/>
        <v>0</v>
      </c>
      <c r="J98" s="33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>
        <v>37</v>
      </c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5"/>
      <c r="AN98" s="35"/>
      <c r="AO98" s="35"/>
      <c r="AP98" s="35"/>
      <c r="AQ98" s="35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</row>
    <row r="99" spans="1:78" s="38" customFormat="1" ht="12">
      <c r="A99" s="61"/>
      <c r="B99" s="30">
        <f t="shared" si="7"/>
        <v>0</v>
      </c>
      <c r="C99" s="30">
        <f t="shared" si="8"/>
        <v>0</v>
      </c>
      <c r="D99" s="30"/>
      <c r="E99" s="32"/>
      <c r="F99" s="30">
        <f t="shared" si="9"/>
        <v>0</v>
      </c>
      <c r="G99" s="30"/>
      <c r="H99" s="30"/>
      <c r="I99" s="62">
        <f t="shared" si="10"/>
        <v>0</v>
      </c>
      <c r="J99" s="33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5"/>
      <c r="AN99" s="35"/>
      <c r="AO99" s="35"/>
      <c r="AP99" s="35"/>
      <c r="AQ99" s="35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</row>
    <row r="100" spans="1:78" s="38" customFormat="1" ht="12">
      <c r="A100" s="61"/>
      <c r="B100" s="30">
        <f t="shared" si="7"/>
        <v>0</v>
      </c>
      <c r="C100" s="30">
        <f t="shared" si="8"/>
        <v>0</v>
      </c>
      <c r="D100" s="30"/>
      <c r="E100" s="32"/>
      <c r="F100" s="30">
        <f t="shared" si="9"/>
        <v>0</v>
      </c>
      <c r="G100" s="30"/>
      <c r="H100" s="30"/>
      <c r="I100" s="62">
        <f t="shared" si="10"/>
        <v>0</v>
      </c>
      <c r="J100" s="3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5"/>
      <c r="AN100" s="35"/>
      <c r="AO100" s="35"/>
      <c r="AP100" s="35"/>
      <c r="AQ100" s="35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</row>
    <row r="101" spans="1:78" s="38" customFormat="1" ht="12">
      <c r="A101" s="61"/>
      <c r="B101" s="30">
        <f t="shared" si="7"/>
        <v>0</v>
      </c>
      <c r="C101" s="30">
        <f t="shared" si="8"/>
        <v>0</v>
      </c>
      <c r="D101" s="30"/>
      <c r="E101" s="32"/>
      <c r="F101" s="30">
        <f t="shared" si="9"/>
        <v>0</v>
      </c>
      <c r="G101" s="30"/>
      <c r="H101" s="30"/>
      <c r="I101" s="62">
        <f t="shared" si="10"/>
        <v>0</v>
      </c>
      <c r="J101" s="33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5"/>
      <c r="AN101" s="35"/>
      <c r="AO101" s="35"/>
      <c r="AP101" s="35"/>
      <c r="AQ101" s="35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</row>
    <row r="102" spans="1:78" s="38" customFormat="1" ht="12">
      <c r="A102" s="61"/>
      <c r="B102" s="30">
        <f t="shared" si="7"/>
        <v>0</v>
      </c>
      <c r="C102" s="30">
        <f t="shared" si="8"/>
        <v>0</v>
      </c>
      <c r="D102" s="30"/>
      <c r="E102" s="32"/>
      <c r="F102" s="30">
        <f t="shared" si="9"/>
        <v>0</v>
      </c>
      <c r="G102" s="30"/>
      <c r="H102" s="30"/>
      <c r="I102" s="62">
        <f t="shared" si="10"/>
        <v>0</v>
      </c>
      <c r="J102" s="33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5"/>
      <c r="AN102" s="35"/>
      <c r="AO102" s="35"/>
      <c r="AP102" s="35"/>
      <c r="AQ102" s="35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</row>
    <row r="103" spans="1:78" s="38" customFormat="1" ht="12">
      <c r="A103" s="61"/>
      <c r="B103" s="30">
        <f t="shared" si="7"/>
        <v>0</v>
      </c>
      <c r="C103" s="30">
        <f t="shared" si="8"/>
        <v>0</v>
      </c>
      <c r="D103" s="30"/>
      <c r="E103" s="32"/>
      <c r="F103" s="30">
        <f t="shared" si="9"/>
        <v>0</v>
      </c>
      <c r="G103" s="30"/>
      <c r="H103" s="30"/>
      <c r="I103" s="62">
        <f t="shared" si="10"/>
        <v>0</v>
      </c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5"/>
      <c r="AN103" s="35"/>
      <c r="AO103" s="35"/>
      <c r="AP103" s="35"/>
      <c r="AQ103" s="35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</row>
    <row r="104" spans="1:78" s="38" customFormat="1" ht="12">
      <c r="A104" s="61"/>
      <c r="B104" s="30">
        <f t="shared" si="7"/>
        <v>0</v>
      </c>
      <c r="C104" s="30">
        <f t="shared" si="8"/>
        <v>0</v>
      </c>
      <c r="D104" s="30"/>
      <c r="E104" s="32"/>
      <c r="F104" s="30">
        <f t="shared" si="9"/>
        <v>0</v>
      </c>
      <c r="G104" s="30"/>
      <c r="H104" s="30"/>
      <c r="I104" s="62">
        <f t="shared" si="10"/>
        <v>0</v>
      </c>
      <c r="J104" s="3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5"/>
      <c r="AN104" s="35"/>
      <c r="AO104" s="35"/>
      <c r="AP104" s="35"/>
      <c r="AQ104" s="35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</row>
    <row r="105" spans="1:78" s="38" customFormat="1" ht="12">
      <c r="A105" s="61"/>
      <c r="B105" s="30">
        <f t="shared" si="7"/>
        <v>0</v>
      </c>
      <c r="C105" s="30">
        <f t="shared" si="8"/>
        <v>0</v>
      </c>
      <c r="D105" s="30"/>
      <c r="E105" s="32"/>
      <c r="F105" s="30">
        <f t="shared" si="9"/>
        <v>0</v>
      </c>
      <c r="G105" s="30"/>
      <c r="H105" s="30"/>
      <c r="I105" s="62">
        <f t="shared" si="10"/>
        <v>0</v>
      </c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5"/>
      <c r="AN105" s="35"/>
      <c r="AO105" s="35"/>
      <c r="AP105" s="35"/>
      <c r="AQ105" s="35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</row>
    <row r="106" spans="1:78" s="38" customFormat="1" ht="12">
      <c r="A106" s="61"/>
      <c r="B106" s="30">
        <f t="shared" si="7"/>
        <v>0</v>
      </c>
      <c r="C106" s="30">
        <f t="shared" si="8"/>
        <v>0</v>
      </c>
      <c r="D106" s="30"/>
      <c r="E106" s="32"/>
      <c r="F106" s="30">
        <f t="shared" si="9"/>
        <v>0</v>
      </c>
      <c r="G106" s="30"/>
      <c r="H106" s="30"/>
      <c r="I106" s="62">
        <f t="shared" si="10"/>
        <v>0</v>
      </c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5"/>
      <c r="AN106" s="35"/>
      <c r="AO106" s="35"/>
      <c r="AP106" s="35"/>
      <c r="AQ106" s="35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</row>
    <row r="107" spans="1:78" s="38" customFormat="1" ht="12">
      <c r="A107" s="61"/>
      <c r="B107" s="30">
        <f t="shared" si="7"/>
        <v>0</v>
      </c>
      <c r="C107" s="30">
        <f t="shared" si="8"/>
        <v>0</v>
      </c>
      <c r="D107" s="30"/>
      <c r="E107" s="32"/>
      <c r="F107" s="30">
        <f t="shared" si="9"/>
        <v>0</v>
      </c>
      <c r="G107" s="30"/>
      <c r="H107" s="30"/>
      <c r="I107" s="62">
        <f t="shared" si="10"/>
        <v>0</v>
      </c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5"/>
      <c r="AN107" s="35"/>
      <c r="AO107" s="35"/>
      <c r="AP107" s="35"/>
      <c r="AQ107" s="35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</row>
    <row r="108" spans="1:78" s="38" customFormat="1" ht="12">
      <c r="A108" s="61"/>
      <c r="B108" s="30">
        <f t="shared" si="7"/>
        <v>0</v>
      </c>
      <c r="C108" s="30">
        <f t="shared" si="8"/>
        <v>0</v>
      </c>
      <c r="D108" s="30"/>
      <c r="E108" s="32"/>
      <c r="F108" s="30">
        <f t="shared" si="9"/>
        <v>0</v>
      </c>
      <c r="G108" s="30"/>
      <c r="H108" s="30"/>
      <c r="I108" s="62">
        <f t="shared" si="10"/>
        <v>0</v>
      </c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5"/>
      <c r="AN108" s="35"/>
      <c r="AO108" s="35"/>
      <c r="AP108" s="35"/>
      <c r="AQ108" s="35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</row>
    <row r="109" spans="1:78" s="38" customFormat="1" ht="12">
      <c r="A109" s="61"/>
      <c r="B109" s="30">
        <f t="shared" si="7"/>
        <v>0</v>
      </c>
      <c r="C109" s="30">
        <f t="shared" si="8"/>
        <v>0</v>
      </c>
      <c r="D109" s="30"/>
      <c r="E109" s="32"/>
      <c r="F109" s="30">
        <f t="shared" si="9"/>
        <v>0</v>
      </c>
      <c r="G109" s="30"/>
      <c r="H109" s="30"/>
      <c r="I109" s="62">
        <f t="shared" si="10"/>
        <v>0</v>
      </c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5"/>
      <c r="AN109" s="35"/>
      <c r="AO109" s="35"/>
      <c r="AP109" s="35"/>
      <c r="AQ109" s="35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</row>
    <row r="110" spans="1:78" s="38" customFormat="1" ht="12">
      <c r="A110" s="61"/>
      <c r="B110" s="30">
        <f t="shared" si="7"/>
        <v>0</v>
      </c>
      <c r="C110" s="30">
        <f t="shared" si="8"/>
        <v>0</v>
      </c>
      <c r="D110" s="30"/>
      <c r="E110" s="32"/>
      <c r="F110" s="30">
        <f t="shared" si="9"/>
        <v>0</v>
      </c>
      <c r="G110" s="30"/>
      <c r="H110" s="30"/>
      <c r="I110" s="62">
        <f t="shared" si="10"/>
        <v>0</v>
      </c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5"/>
      <c r="AN110" s="35"/>
      <c r="AO110" s="35"/>
      <c r="AP110" s="35"/>
      <c r="AQ110" s="35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</row>
    <row r="111" spans="1:78" s="38" customFormat="1" ht="12">
      <c r="A111" s="61"/>
      <c r="B111" s="30">
        <f t="shared" si="7"/>
        <v>0</v>
      </c>
      <c r="C111" s="30">
        <f t="shared" si="8"/>
        <v>0</v>
      </c>
      <c r="D111" s="30"/>
      <c r="E111" s="32"/>
      <c r="F111" s="30">
        <f t="shared" si="9"/>
        <v>0</v>
      </c>
      <c r="G111" s="30"/>
      <c r="H111" s="30"/>
      <c r="I111" s="62">
        <f t="shared" si="10"/>
        <v>0</v>
      </c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5"/>
      <c r="AN111" s="35"/>
      <c r="AO111" s="35"/>
      <c r="AP111" s="35"/>
      <c r="AQ111" s="35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</row>
    <row r="112" spans="1:78" s="38" customFormat="1" ht="12">
      <c r="A112" s="61"/>
      <c r="B112" s="30">
        <f t="shared" si="7"/>
        <v>0</v>
      </c>
      <c r="C112" s="30">
        <f t="shared" si="8"/>
        <v>0</v>
      </c>
      <c r="D112" s="30"/>
      <c r="E112" s="32"/>
      <c r="F112" s="30">
        <f t="shared" si="9"/>
        <v>0</v>
      </c>
      <c r="G112" s="30"/>
      <c r="H112" s="30"/>
      <c r="I112" s="62">
        <f t="shared" si="10"/>
        <v>0</v>
      </c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5"/>
      <c r="AN112" s="35"/>
      <c r="AO112" s="35"/>
      <c r="AP112" s="35"/>
      <c r="AQ112" s="35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</row>
    <row r="113" spans="1:78" s="38" customFormat="1" ht="12">
      <c r="A113" s="61"/>
      <c r="B113" s="30">
        <f t="shared" si="7"/>
        <v>0</v>
      </c>
      <c r="C113" s="30">
        <f t="shared" si="8"/>
        <v>0</v>
      </c>
      <c r="D113" s="30"/>
      <c r="E113" s="32"/>
      <c r="F113" s="30">
        <f t="shared" si="9"/>
        <v>0</v>
      </c>
      <c r="G113" s="30"/>
      <c r="H113" s="30"/>
      <c r="I113" s="62">
        <f t="shared" si="10"/>
        <v>0</v>
      </c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5"/>
      <c r="AN113" s="35"/>
      <c r="AO113" s="35"/>
      <c r="AP113" s="35"/>
      <c r="AQ113" s="35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</row>
    <row r="114" spans="1:78" s="38" customFormat="1" ht="12">
      <c r="A114" s="61"/>
      <c r="B114" s="30">
        <f t="shared" si="7"/>
        <v>0</v>
      </c>
      <c r="C114" s="30">
        <f t="shared" si="8"/>
        <v>0</v>
      </c>
      <c r="D114" s="30"/>
      <c r="E114" s="32"/>
      <c r="F114" s="30">
        <f t="shared" si="9"/>
        <v>0</v>
      </c>
      <c r="G114" s="30"/>
      <c r="H114" s="30"/>
      <c r="I114" s="62">
        <f t="shared" si="10"/>
        <v>0</v>
      </c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5"/>
      <c r="AN114" s="35"/>
      <c r="AO114" s="35"/>
      <c r="AP114" s="35"/>
      <c r="AQ114" s="35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</row>
    <row r="115" spans="1:78" s="38" customFormat="1" ht="12">
      <c r="A115" s="61"/>
      <c r="B115" s="30">
        <f t="shared" si="7"/>
        <v>0</v>
      </c>
      <c r="C115" s="30">
        <f t="shared" si="8"/>
        <v>0</v>
      </c>
      <c r="D115" s="30"/>
      <c r="E115" s="32"/>
      <c r="F115" s="30">
        <f t="shared" si="9"/>
        <v>0</v>
      </c>
      <c r="G115" s="30"/>
      <c r="H115" s="30"/>
      <c r="I115" s="62">
        <f t="shared" si="10"/>
        <v>0</v>
      </c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5"/>
      <c r="AN115" s="35"/>
      <c r="AO115" s="35"/>
      <c r="AP115" s="35"/>
      <c r="AQ115" s="35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</row>
    <row r="116" spans="1:78" s="38" customFormat="1" ht="12">
      <c r="A116" s="61"/>
      <c r="B116" s="30">
        <f t="shared" si="7"/>
        <v>0</v>
      </c>
      <c r="C116" s="30">
        <f t="shared" si="8"/>
        <v>0</v>
      </c>
      <c r="D116" s="30"/>
      <c r="E116" s="32"/>
      <c r="F116" s="30">
        <f t="shared" si="9"/>
        <v>0</v>
      </c>
      <c r="G116" s="30"/>
      <c r="H116" s="30"/>
      <c r="I116" s="62">
        <f t="shared" si="10"/>
        <v>0</v>
      </c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5"/>
      <c r="AN116" s="35"/>
      <c r="AO116" s="35"/>
      <c r="AP116" s="35"/>
      <c r="AQ116" s="35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</row>
    <row r="117" spans="1:78" s="38" customFormat="1" ht="12">
      <c r="A117" s="61"/>
      <c r="B117" s="30">
        <f t="shared" si="7"/>
        <v>0</v>
      </c>
      <c r="C117" s="30">
        <f t="shared" si="8"/>
        <v>0</v>
      </c>
      <c r="D117" s="30"/>
      <c r="E117" s="32"/>
      <c r="F117" s="30">
        <f t="shared" si="9"/>
        <v>0</v>
      </c>
      <c r="G117" s="30"/>
      <c r="H117" s="30"/>
      <c r="I117" s="62">
        <f t="shared" si="10"/>
        <v>0</v>
      </c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5"/>
      <c r="AN117" s="35"/>
      <c r="AO117" s="35"/>
      <c r="AP117" s="35"/>
      <c r="AQ117" s="35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</row>
    <row r="118" spans="1:78" s="38" customFormat="1" ht="12">
      <c r="A118" s="64"/>
      <c r="B118" s="30">
        <f t="shared" si="7"/>
        <v>0</v>
      </c>
      <c r="C118" s="30">
        <f t="shared" si="8"/>
        <v>0</v>
      </c>
      <c r="D118" s="30"/>
      <c r="E118" s="32"/>
      <c r="F118" s="30">
        <f t="shared" si="9"/>
        <v>0</v>
      </c>
      <c r="G118" s="30"/>
      <c r="H118" s="30"/>
      <c r="I118" s="62">
        <f t="shared" si="10"/>
        <v>0</v>
      </c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5"/>
      <c r="AN118" s="35"/>
      <c r="AO118" s="35"/>
      <c r="AP118" s="35"/>
      <c r="AQ118" s="35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</row>
    <row r="119" spans="1:78" s="38" customFormat="1" ht="14.25">
      <c r="A119" s="73"/>
      <c r="B119" s="30">
        <f t="shared" si="7"/>
        <v>0</v>
      </c>
      <c r="C119" s="30">
        <f t="shared" si="8"/>
        <v>0</v>
      </c>
      <c r="D119" s="30"/>
      <c r="E119" s="32"/>
      <c r="F119" s="30">
        <f t="shared" si="9"/>
        <v>0</v>
      </c>
      <c r="G119" s="30"/>
      <c r="H119" s="30"/>
      <c r="I119" s="62">
        <f t="shared" si="10"/>
        <v>0</v>
      </c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5"/>
      <c r="AN119" s="35"/>
      <c r="AO119" s="35"/>
      <c r="AP119" s="35"/>
      <c r="AQ119" s="35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</row>
    <row r="120" spans="1:78" s="38" customFormat="1" ht="12">
      <c r="A120" s="61"/>
      <c r="B120" s="30">
        <f t="shared" si="7"/>
        <v>0</v>
      </c>
      <c r="C120" s="30">
        <f t="shared" si="8"/>
        <v>0</v>
      </c>
      <c r="D120" s="30"/>
      <c r="E120" s="32"/>
      <c r="F120" s="30">
        <f t="shared" si="9"/>
        <v>0</v>
      </c>
      <c r="G120" s="30"/>
      <c r="H120" s="30"/>
      <c r="I120" s="62">
        <f t="shared" si="10"/>
        <v>0</v>
      </c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5"/>
      <c r="AN120" s="35"/>
      <c r="AO120" s="35"/>
      <c r="AP120" s="35"/>
      <c r="AQ120" s="35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</row>
    <row r="121" spans="1:78" s="38" customFormat="1" ht="12">
      <c r="A121" s="61"/>
      <c r="B121" s="30">
        <f t="shared" si="7"/>
        <v>0</v>
      </c>
      <c r="C121" s="30">
        <f t="shared" si="8"/>
        <v>0</v>
      </c>
      <c r="D121" s="30"/>
      <c r="E121" s="32"/>
      <c r="F121" s="30">
        <f t="shared" si="9"/>
        <v>0</v>
      </c>
      <c r="G121" s="30"/>
      <c r="H121" s="30"/>
      <c r="I121" s="62">
        <f t="shared" si="10"/>
        <v>0</v>
      </c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5"/>
      <c r="AN121" s="35"/>
      <c r="AO121" s="35"/>
      <c r="AP121" s="35"/>
      <c r="AQ121" s="35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</row>
    <row r="122" spans="1:78" s="38" customFormat="1" ht="12">
      <c r="A122" s="61"/>
      <c r="B122" s="30">
        <f t="shared" si="7"/>
        <v>0</v>
      </c>
      <c r="C122" s="30">
        <f t="shared" si="8"/>
        <v>0</v>
      </c>
      <c r="D122" s="30"/>
      <c r="E122" s="32"/>
      <c r="F122" s="30">
        <f t="shared" si="9"/>
        <v>0</v>
      </c>
      <c r="G122" s="30"/>
      <c r="H122" s="30"/>
      <c r="I122" s="62">
        <f t="shared" si="10"/>
        <v>0</v>
      </c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5"/>
      <c r="AN122" s="35"/>
      <c r="AO122" s="35"/>
      <c r="AP122" s="35"/>
      <c r="AQ122" s="35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</row>
    <row r="123" spans="1:78" s="38" customFormat="1" ht="12">
      <c r="A123" s="61"/>
      <c r="B123" s="30">
        <f t="shared" si="7"/>
        <v>0</v>
      </c>
      <c r="C123" s="30">
        <f t="shared" si="8"/>
        <v>0</v>
      </c>
      <c r="D123" s="30"/>
      <c r="E123" s="32"/>
      <c r="F123" s="30">
        <f t="shared" si="9"/>
        <v>0</v>
      </c>
      <c r="G123" s="30"/>
      <c r="H123" s="30"/>
      <c r="I123" s="62">
        <f t="shared" si="10"/>
        <v>0</v>
      </c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5"/>
      <c r="AN123" s="35"/>
      <c r="AO123" s="35"/>
      <c r="AP123" s="35"/>
      <c r="AQ123" s="35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</row>
    <row r="124" spans="1:78" s="38" customFormat="1" ht="12">
      <c r="A124" s="61"/>
      <c r="B124" s="30">
        <f t="shared" si="7"/>
        <v>0</v>
      </c>
      <c r="C124" s="30">
        <f t="shared" si="8"/>
        <v>0</v>
      </c>
      <c r="D124" s="30"/>
      <c r="E124" s="32"/>
      <c r="F124" s="30">
        <f t="shared" si="9"/>
        <v>0</v>
      </c>
      <c r="G124" s="30"/>
      <c r="H124" s="30"/>
      <c r="I124" s="62">
        <f t="shared" si="10"/>
        <v>0</v>
      </c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5"/>
      <c r="AN124" s="35"/>
      <c r="AO124" s="35"/>
      <c r="AP124" s="35"/>
      <c r="AQ124" s="35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</row>
    <row r="125" spans="1:78" s="38" customFormat="1" ht="12">
      <c r="A125" s="61"/>
      <c r="B125" s="30">
        <f t="shared" si="7"/>
        <v>0</v>
      </c>
      <c r="C125" s="30">
        <f t="shared" si="8"/>
        <v>0</v>
      </c>
      <c r="D125" s="30"/>
      <c r="E125" s="32"/>
      <c r="F125" s="30">
        <f t="shared" si="9"/>
        <v>0</v>
      </c>
      <c r="G125" s="30"/>
      <c r="H125" s="30"/>
      <c r="I125" s="62">
        <f t="shared" si="10"/>
        <v>0</v>
      </c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5"/>
      <c r="AN125" s="35"/>
      <c r="AO125" s="35"/>
      <c r="AP125" s="35"/>
      <c r="AQ125" s="35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</row>
    <row r="126" spans="1:78" s="38" customFormat="1" ht="12">
      <c r="A126" s="61"/>
      <c r="B126" s="30">
        <f t="shared" si="7"/>
        <v>0</v>
      </c>
      <c r="C126" s="30">
        <f t="shared" si="8"/>
        <v>0</v>
      </c>
      <c r="D126" s="30"/>
      <c r="E126" s="32"/>
      <c r="F126" s="30">
        <f t="shared" si="9"/>
        <v>0</v>
      </c>
      <c r="G126" s="30"/>
      <c r="H126" s="30"/>
      <c r="I126" s="62">
        <f t="shared" si="10"/>
        <v>0</v>
      </c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5"/>
      <c r="AN126" s="35"/>
      <c r="AO126" s="35"/>
      <c r="AP126" s="35"/>
      <c r="AQ126" s="35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</row>
    <row r="127" spans="1:78" s="38" customFormat="1" ht="12">
      <c r="A127" s="61"/>
      <c r="B127" s="30">
        <f t="shared" si="7"/>
        <v>0</v>
      </c>
      <c r="C127" s="30">
        <f t="shared" si="8"/>
        <v>0</v>
      </c>
      <c r="D127" s="30"/>
      <c r="E127" s="32"/>
      <c r="F127" s="30">
        <f t="shared" si="9"/>
        <v>0</v>
      </c>
      <c r="G127" s="30"/>
      <c r="H127" s="30"/>
      <c r="I127" s="62">
        <f t="shared" si="10"/>
        <v>0</v>
      </c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5"/>
      <c r="AN127" s="35"/>
      <c r="AO127" s="35"/>
      <c r="AP127" s="35"/>
      <c r="AQ127" s="35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</row>
    <row r="128" spans="1:78" s="38" customFormat="1" ht="12">
      <c r="A128" s="61"/>
      <c r="B128" s="30">
        <f t="shared" si="7"/>
        <v>0</v>
      </c>
      <c r="C128" s="30">
        <f t="shared" si="8"/>
        <v>0</v>
      </c>
      <c r="D128" s="30"/>
      <c r="E128" s="32"/>
      <c r="F128" s="30">
        <f t="shared" si="9"/>
        <v>0</v>
      </c>
      <c r="G128" s="30"/>
      <c r="H128" s="30"/>
      <c r="I128" s="62">
        <f t="shared" si="10"/>
        <v>0</v>
      </c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5"/>
      <c r="AN128" s="35"/>
      <c r="AO128" s="35"/>
      <c r="AP128" s="35"/>
      <c r="AQ128" s="35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</row>
    <row r="129" spans="1:78" s="38" customFormat="1" ht="12">
      <c r="A129" s="61"/>
      <c r="B129" s="30">
        <f t="shared" si="7"/>
        <v>0</v>
      </c>
      <c r="C129" s="30">
        <f t="shared" si="8"/>
        <v>0</v>
      </c>
      <c r="D129" s="30"/>
      <c r="E129" s="32"/>
      <c r="F129" s="30">
        <f t="shared" si="9"/>
        <v>0</v>
      </c>
      <c r="G129" s="30"/>
      <c r="H129" s="30"/>
      <c r="I129" s="62">
        <f t="shared" si="10"/>
        <v>0</v>
      </c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5"/>
      <c r="AN129" s="35"/>
      <c r="AO129" s="35"/>
      <c r="AP129" s="35"/>
      <c r="AQ129" s="35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</row>
    <row r="130" spans="1:78" s="38" customFormat="1" ht="12">
      <c r="A130" s="61"/>
      <c r="B130" s="30">
        <f t="shared" si="7"/>
        <v>0</v>
      </c>
      <c r="C130" s="30">
        <f t="shared" si="8"/>
        <v>0</v>
      </c>
      <c r="D130" s="30"/>
      <c r="E130" s="32"/>
      <c r="F130" s="30">
        <f t="shared" si="9"/>
        <v>0</v>
      </c>
      <c r="G130" s="30"/>
      <c r="H130" s="30"/>
      <c r="I130" s="62">
        <f t="shared" si="10"/>
        <v>0</v>
      </c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5"/>
      <c r="AN130" s="35"/>
      <c r="AO130" s="35"/>
      <c r="AP130" s="35"/>
      <c r="AQ130" s="35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</row>
    <row r="131" spans="1:78" s="38" customFormat="1" ht="12">
      <c r="A131" s="61"/>
      <c r="B131" s="30">
        <f aca="true" t="shared" si="11" ref="B131:B161">SUMIF($J131:$BN131,"&lt;&gt;",$J$3:$BN$3)</f>
        <v>0</v>
      </c>
      <c r="C131" s="30">
        <f t="shared" si="8"/>
        <v>0</v>
      </c>
      <c r="D131" s="30"/>
      <c r="E131" s="32"/>
      <c r="F131" s="30">
        <f t="shared" si="9"/>
        <v>0</v>
      </c>
      <c r="G131" s="30"/>
      <c r="H131" s="30"/>
      <c r="I131" s="62">
        <f t="shared" si="10"/>
        <v>0</v>
      </c>
      <c r="J131" s="33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5"/>
      <c r="AN131" s="35"/>
      <c r="AO131" s="35"/>
      <c r="AP131" s="35"/>
      <c r="AQ131" s="35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</row>
    <row r="132" spans="1:78" s="38" customFormat="1" ht="12">
      <c r="A132" s="61"/>
      <c r="B132" s="30">
        <f t="shared" si="11"/>
        <v>0</v>
      </c>
      <c r="C132" s="30">
        <f aca="true" t="shared" si="12" ref="C132:C162">B132*1.12</f>
        <v>0</v>
      </c>
      <c r="D132" s="30"/>
      <c r="E132" s="32"/>
      <c r="F132" s="30">
        <f aca="true" t="shared" si="13" ref="F132:F161">(C132+D132)-E132+H132</f>
        <v>0</v>
      </c>
      <c r="G132" s="30"/>
      <c r="H132" s="30"/>
      <c r="I132" s="62">
        <f aca="true" t="shared" si="14" ref="I132:I161">F132-G132</f>
        <v>0</v>
      </c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5"/>
      <c r="AN132" s="35"/>
      <c r="AO132" s="35"/>
      <c r="AP132" s="35"/>
      <c r="AQ132" s="35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</row>
    <row r="133" spans="1:78" s="38" customFormat="1" ht="12">
      <c r="A133" s="61"/>
      <c r="B133" s="30">
        <f t="shared" si="11"/>
        <v>0</v>
      </c>
      <c r="C133" s="30">
        <f t="shared" si="12"/>
        <v>0</v>
      </c>
      <c r="D133" s="30"/>
      <c r="E133" s="32"/>
      <c r="F133" s="30">
        <f t="shared" si="13"/>
        <v>0</v>
      </c>
      <c r="G133" s="30"/>
      <c r="H133" s="30"/>
      <c r="I133" s="62">
        <f t="shared" si="14"/>
        <v>0</v>
      </c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5"/>
      <c r="AN133" s="35"/>
      <c r="AO133" s="35"/>
      <c r="AP133" s="35"/>
      <c r="AQ133" s="35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</row>
    <row r="134" spans="1:78" s="38" customFormat="1" ht="12">
      <c r="A134" s="61"/>
      <c r="B134" s="30">
        <f t="shared" si="11"/>
        <v>0</v>
      </c>
      <c r="C134" s="30">
        <f t="shared" si="12"/>
        <v>0</v>
      </c>
      <c r="D134" s="30"/>
      <c r="E134" s="32"/>
      <c r="F134" s="30">
        <f t="shared" si="13"/>
        <v>0</v>
      </c>
      <c r="G134" s="30"/>
      <c r="H134" s="30"/>
      <c r="I134" s="62">
        <f t="shared" si="14"/>
        <v>0</v>
      </c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5"/>
      <c r="AN134" s="35"/>
      <c r="AO134" s="35"/>
      <c r="AP134" s="35"/>
      <c r="AQ134" s="35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</row>
    <row r="135" spans="1:78" s="38" customFormat="1" ht="14.25">
      <c r="A135" s="73"/>
      <c r="B135" s="30">
        <f t="shared" si="11"/>
        <v>0</v>
      </c>
      <c r="C135" s="30">
        <f t="shared" si="12"/>
        <v>0</v>
      </c>
      <c r="D135" s="30"/>
      <c r="E135" s="32"/>
      <c r="F135" s="30">
        <f t="shared" si="13"/>
        <v>0</v>
      </c>
      <c r="G135" s="30"/>
      <c r="H135" s="30"/>
      <c r="I135" s="62">
        <f t="shared" si="14"/>
        <v>0</v>
      </c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5"/>
      <c r="AN135" s="35"/>
      <c r="AO135" s="35"/>
      <c r="AP135" s="35"/>
      <c r="AQ135" s="35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</row>
    <row r="136" spans="1:78" s="38" customFormat="1" ht="12">
      <c r="A136" s="61"/>
      <c r="B136" s="30">
        <f t="shared" si="11"/>
        <v>0</v>
      </c>
      <c r="C136" s="30">
        <f t="shared" si="12"/>
        <v>0</v>
      </c>
      <c r="D136" s="30"/>
      <c r="E136" s="32"/>
      <c r="F136" s="30">
        <f t="shared" si="13"/>
        <v>0</v>
      </c>
      <c r="G136" s="30"/>
      <c r="H136" s="30"/>
      <c r="I136" s="62">
        <f t="shared" si="14"/>
        <v>0</v>
      </c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5"/>
      <c r="AN136" s="35"/>
      <c r="AO136" s="35"/>
      <c r="AP136" s="35"/>
      <c r="AQ136" s="35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</row>
    <row r="137" spans="1:78" s="38" customFormat="1" ht="12">
      <c r="A137" s="61"/>
      <c r="B137" s="30">
        <f t="shared" si="11"/>
        <v>0</v>
      </c>
      <c r="C137" s="30">
        <f t="shared" si="12"/>
        <v>0</v>
      </c>
      <c r="D137" s="30"/>
      <c r="E137" s="32"/>
      <c r="F137" s="30">
        <f t="shared" si="13"/>
        <v>0</v>
      </c>
      <c r="G137" s="30"/>
      <c r="H137" s="30"/>
      <c r="I137" s="62">
        <f t="shared" si="14"/>
        <v>0</v>
      </c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5"/>
      <c r="AN137" s="35"/>
      <c r="AO137" s="35"/>
      <c r="AP137" s="35"/>
      <c r="AQ137" s="35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</row>
    <row r="138" spans="1:78" s="55" customFormat="1" ht="12">
      <c r="A138" s="66"/>
      <c r="B138" s="30">
        <f t="shared" si="11"/>
        <v>0</v>
      </c>
      <c r="C138" s="30">
        <f t="shared" si="12"/>
        <v>0</v>
      </c>
      <c r="D138" s="47"/>
      <c r="E138" s="49"/>
      <c r="F138" s="30">
        <f t="shared" si="13"/>
        <v>0</v>
      </c>
      <c r="G138" s="47"/>
      <c r="H138" s="30"/>
      <c r="I138" s="62">
        <f t="shared" si="14"/>
        <v>0</v>
      </c>
      <c r="J138" s="50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2"/>
      <c r="AN138" s="52"/>
      <c r="AO138" s="52"/>
      <c r="AP138" s="52"/>
      <c r="AQ138" s="52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</row>
    <row r="139" spans="1:78" s="48" customFormat="1" ht="12.75">
      <c r="A139" s="67"/>
      <c r="B139" s="30">
        <f t="shared" si="11"/>
        <v>0</v>
      </c>
      <c r="C139" s="30">
        <f t="shared" si="12"/>
        <v>0</v>
      </c>
      <c r="D139" s="43"/>
      <c r="E139" s="43"/>
      <c r="F139" s="30">
        <f t="shared" si="13"/>
        <v>0</v>
      </c>
      <c r="G139" s="44"/>
      <c r="H139" s="30"/>
      <c r="I139" s="62">
        <f t="shared" si="14"/>
        <v>0</v>
      </c>
      <c r="J139" s="56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4"/>
      <c r="AN139" s="44"/>
      <c r="AO139" s="44"/>
      <c r="AP139" s="44"/>
      <c r="AQ139" s="44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</row>
    <row r="140" spans="1:78" s="48" customFormat="1" ht="12.75">
      <c r="A140" s="67"/>
      <c r="B140" s="30">
        <f t="shared" si="11"/>
        <v>0</v>
      </c>
      <c r="C140" s="30">
        <f t="shared" si="12"/>
        <v>0</v>
      </c>
      <c r="D140" s="43"/>
      <c r="E140" s="43"/>
      <c r="F140" s="30">
        <f t="shared" si="13"/>
        <v>0</v>
      </c>
      <c r="G140" s="44"/>
      <c r="H140" s="30"/>
      <c r="I140" s="62">
        <f t="shared" si="14"/>
        <v>0</v>
      </c>
      <c r="J140" s="56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4"/>
      <c r="AN140" s="44"/>
      <c r="AO140" s="44"/>
      <c r="AP140" s="44"/>
      <c r="AQ140" s="44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</row>
    <row r="141" spans="1:78" s="48" customFormat="1" ht="12.75">
      <c r="A141" s="67"/>
      <c r="B141" s="30">
        <f t="shared" si="11"/>
        <v>0</v>
      </c>
      <c r="C141" s="30">
        <f t="shared" si="12"/>
        <v>0</v>
      </c>
      <c r="D141" s="43"/>
      <c r="E141" s="43"/>
      <c r="F141" s="30">
        <f t="shared" si="13"/>
        <v>0</v>
      </c>
      <c r="G141" s="44"/>
      <c r="H141" s="30"/>
      <c r="I141" s="62">
        <f t="shared" si="14"/>
        <v>0</v>
      </c>
      <c r="J141" s="56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4"/>
      <c r="AN141" s="44"/>
      <c r="AO141" s="44"/>
      <c r="AP141" s="44"/>
      <c r="AQ141" s="44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</row>
    <row r="142" spans="1:78" s="48" customFormat="1" ht="12.75">
      <c r="A142" s="67"/>
      <c r="B142" s="30">
        <f t="shared" si="11"/>
        <v>0</v>
      </c>
      <c r="C142" s="30">
        <f t="shared" si="12"/>
        <v>0</v>
      </c>
      <c r="D142" s="43"/>
      <c r="E142" s="43"/>
      <c r="F142" s="30">
        <f t="shared" si="13"/>
        <v>0</v>
      </c>
      <c r="G142" s="44"/>
      <c r="H142" s="30"/>
      <c r="I142" s="62">
        <f t="shared" si="14"/>
        <v>0</v>
      </c>
      <c r="J142" s="56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4"/>
      <c r="AN142" s="44"/>
      <c r="AO142" s="44"/>
      <c r="AP142" s="44"/>
      <c r="AQ142" s="44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</row>
    <row r="143" spans="1:78" s="48" customFormat="1" ht="12.75">
      <c r="A143" s="67"/>
      <c r="B143" s="30">
        <f t="shared" si="11"/>
        <v>0</v>
      </c>
      <c r="C143" s="30">
        <f t="shared" si="12"/>
        <v>0</v>
      </c>
      <c r="D143" s="43"/>
      <c r="E143" s="43"/>
      <c r="F143" s="30">
        <f t="shared" si="13"/>
        <v>0</v>
      </c>
      <c r="G143" s="44"/>
      <c r="H143" s="30"/>
      <c r="I143" s="62">
        <f t="shared" si="14"/>
        <v>0</v>
      </c>
      <c r="J143" s="56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4"/>
      <c r="AN143" s="44"/>
      <c r="AO143" s="44"/>
      <c r="AP143" s="44"/>
      <c r="AQ143" s="44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</row>
    <row r="144" spans="1:66" s="46" customFormat="1" ht="12.75">
      <c r="A144" s="67"/>
      <c r="B144" s="30">
        <f t="shared" si="11"/>
        <v>0</v>
      </c>
      <c r="C144" s="30">
        <f t="shared" si="12"/>
        <v>0</v>
      </c>
      <c r="D144" s="43"/>
      <c r="E144" s="43"/>
      <c r="F144" s="30">
        <f t="shared" si="13"/>
        <v>0</v>
      </c>
      <c r="G144" s="44"/>
      <c r="H144" s="30"/>
      <c r="I144" s="62">
        <f t="shared" si="14"/>
        <v>0</v>
      </c>
      <c r="J144" s="56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4"/>
      <c r="AN144" s="44"/>
      <c r="AO144" s="44"/>
      <c r="AP144" s="44"/>
      <c r="AQ144" s="44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</row>
    <row r="145" spans="1:66" s="46" customFormat="1" ht="12.75">
      <c r="A145" s="67"/>
      <c r="B145" s="30">
        <f t="shared" si="11"/>
        <v>0</v>
      </c>
      <c r="C145" s="30">
        <f t="shared" si="12"/>
        <v>0</v>
      </c>
      <c r="D145" s="43"/>
      <c r="E145" s="43"/>
      <c r="F145" s="30">
        <f t="shared" si="13"/>
        <v>0</v>
      </c>
      <c r="G145" s="44"/>
      <c r="H145" s="30"/>
      <c r="I145" s="62">
        <f t="shared" si="14"/>
        <v>0</v>
      </c>
      <c r="J145" s="56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4"/>
      <c r="AN145" s="44"/>
      <c r="AO145" s="44"/>
      <c r="AP145" s="44"/>
      <c r="AQ145" s="44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</row>
    <row r="146" spans="1:66" s="46" customFormat="1" ht="12.75">
      <c r="A146" s="67"/>
      <c r="B146" s="30">
        <f t="shared" si="11"/>
        <v>0</v>
      </c>
      <c r="C146" s="30">
        <f t="shared" si="12"/>
        <v>0</v>
      </c>
      <c r="D146" s="43"/>
      <c r="E146" s="43"/>
      <c r="F146" s="30">
        <f t="shared" si="13"/>
        <v>0</v>
      </c>
      <c r="G146" s="44"/>
      <c r="H146" s="30"/>
      <c r="I146" s="62">
        <f t="shared" si="14"/>
        <v>0</v>
      </c>
      <c r="J146" s="56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4"/>
      <c r="AN146" s="44"/>
      <c r="AO146" s="44"/>
      <c r="AP146" s="44"/>
      <c r="AQ146" s="44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</row>
    <row r="147" spans="1:66" s="46" customFormat="1" ht="12.75">
      <c r="A147" s="67"/>
      <c r="B147" s="30">
        <f t="shared" si="11"/>
        <v>0</v>
      </c>
      <c r="C147" s="30">
        <f t="shared" si="12"/>
        <v>0</v>
      </c>
      <c r="D147" s="43"/>
      <c r="E147" s="43"/>
      <c r="F147" s="30">
        <f t="shared" si="13"/>
        <v>0</v>
      </c>
      <c r="G147" s="44"/>
      <c r="H147" s="30"/>
      <c r="I147" s="62">
        <f t="shared" si="14"/>
        <v>0</v>
      </c>
      <c r="J147" s="56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4"/>
      <c r="AN147" s="44"/>
      <c r="AO147" s="44"/>
      <c r="AP147" s="44"/>
      <c r="AQ147" s="44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</row>
    <row r="148" spans="1:66" s="46" customFormat="1" ht="12.75">
      <c r="A148" s="67"/>
      <c r="B148" s="30">
        <f t="shared" si="11"/>
        <v>0</v>
      </c>
      <c r="C148" s="30">
        <f t="shared" si="12"/>
        <v>0</v>
      </c>
      <c r="D148" s="43"/>
      <c r="E148" s="43"/>
      <c r="F148" s="30">
        <f t="shared" si="13"/>
        <v>0</v>
      </c>
      <c r="G148" s="44"/>
      <c r="H148" s="30"/>
      <c r="I148" s="62">
        <f t="shared" si="14"/>
        <v>0</v>
      </c>
      <c r="J148" s="56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4"/>
      <c r="AN148" s="44"/>
      <c r="AO148" s="44"/>
      <c r="AP148" s="44"/>
      <c r="AQ148" s="44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</row>
    <row r="149" spans="1:66" s="79" customFormat="1" ht="12.75">
      <c r="A149" s="74"/>
      <c r="B149" s="30">
        <f t="shared" si="11"/>
        <v>0</v>
      </c>
      <c r="C149" s="30">
        <f t="shared" si="12"/>
        <v>0</v>
      </c>
      <c r="D149" s="75"/>
      <c r="E149" s="75"/>
      <c r="F149" s="30">
        <f t="shared" si="13"/>
        <v>0</v>
      </c>
      <c r="G149" s="76"/>
      <c r="H149" s="30"/>
      <c r="I149" s="62">
        <f t="shared" si="14"/>
        <v>0</v>
      </c>
      <c r="J149" s="77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6"/>
      <c r="AN149" s="76"/>
      <c r="AO149" s="76"/>
      <c r="AP149" s="76"/>
      <c r="AQ149" s="76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</row>
    <row r="150" spans="1:66" s="46" customFormat="1" ht="12.75">
      <c r="A150" s="67"/>
      <c r="B150" s="30">
        <f t="shared" si="11"/>
        <v>0</v>
      </c>
      <c r="C150" s="30">
        <f t="shared" si="12"/>
        <v>0</v>
      </c>
      <c r="D150" s="43"/>
      <c r="E150" s="43"/>
      <c r="F150" s="30">
        <f t="shared" si="13"/>
        <v>0</v>
      </c>
      <c r="G150" s="44"/>
      <c r="H150" s="30"/>
      <c r="I150" s="62">
        <f t="shared" si="14"/>
        <v>0</v>
      </c>
      <c r="J150" s="56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4"/>
      <c r="AN150" s="44"/>
      <c r="AO150" s="44"/>
      <c r="AP150" s="44"/>
      <c r="AQ150" s="44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</row>
    <row r="151" spans="1:66" s="43" customFormat="1" ht="12">
      <c r="A151" s="68"/>
      <c r="B151" s="30">
        <f t="shared" si="11"/>
        <v>0</v>
      </c>
      <c r="C151" s="30">
        <f t="shared" si="12"/>
        <v>0</v>
      </c>
      <c r="F151" s="30">
        <f t="shared" si="13"/>
        <v>0</v>
      </c>
      <c r="G151" s="44"/>
      <c r="H151" s="30"/>
      <c r="I151" s="62">
        <f t="shared" si="14"/>
        <v>0</v>
      </c>
      <c r="J151" s="56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</row>
    <row r="152" spans="1:66" s="43" customFormat="1" ht="12">
      <c r="A152" s="68"/>
      <c r="B152" s="30">
        <f t="shared" si="11"/>
        <v>0</v>
      </c>
      <c r="C152" s="30">
        <f t="shared" si="12"/>
        <v>0</v>
      </c>
      <c r="F152" s="30">
        <f t="shared" si="13"/>
        <v>0</v>
      </c>
      <c r="G152" s="44"/>
      <c r="H152" s="30"/>
      <c r="I152" s="62">
        <f t="shared" si="14"/>
        <v>0</v>
      </c>
      <c r="J152" s="56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</row>
    <row r="153" spans="1:66" s="43" customFormat="1" ht="12">
      <c r="A153" s="68"/>
      <c r="B153" s="30">
        <f t="shared" si="11"/>
        <v>0</v>
      </c>
      <c r="C153" s="30">
        <f t="shared" si="12"/>
        <v>0</v>
      </c>
      <c r="F153" s="30">
        <f t="shared" si="13"/>
        <v>0</v>
      </c>
      <c r="G153" s="44"/>
      <c r="H153" s="30"/>
      <c r="I153" s="62">
        <f t="shared" si="14"/>
        <v>0</v>
      </c>
      <c r="J153" s="56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</row>
    <row r="154" spans="1:66" s="43" customFormat="1" ht="12">
      <c r="A154" s="68"/>
      <c r="B154" s="30">
        <f t="shared" si="11"/>
        <v>0</v>
      </c>
      <c r="C154" s="30">
        <f t="shared" si="12"/>
        <v>0</v>
      </c>
      <c r="F154" s="30">
        <f t="shared" si="13"/>
        <v>0</v>
      </c>
      <c r="G154" s="44"/>
      <c r="H154" s="30"/>
      <c r="I154" s="62">
        <f t="shared" si="14"/>
        <v>0</v>
      </c>
      <c r="J154" s="56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</row>
    <row r="155" spans="1:66" s="46" customFormat="1" ht="12">
      <c r="A155" s="68"/>
      <c r="B155" s="30">
        <f t="shared" si="11"/>
        <v>0</v>
      </c>
      <c r="C155" s="30">
        <f t="shared" si="12"/>
        <v>0</v>
      </c>
      <c r="D155" s="43"/>
      <c r="E155" s="43"/>
      <c r="F155" s="30">
        <f t="shared" si="13"/>
        <v>0</v>
      </c>
      <c r="G155" s="44"/>
      <c r="H155" s="30"/>
      <c r="I155" s="62">
        <f t="shared" si="14"/>
        <v>0</v>
      </c>
      <c r="J155" s="56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4"/>
      <c r="AN155" s="44"/>
      <c r="AO155" s="44"/>
      <c r="AP155" s="44"/>
      <c r="AQ155" s="44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</row>
    <row r="156" spans="1:66" s="46" customFormat="1" ht="12">
      <c r="A156" s="68"/>
      <c r="B156" s="30">
        <f t="shared" si="11"/>
        <v>0</v>
      </c>
      <c r="C156" s="30">
        <f t="shared" si="12"/>
        <v>0</v>
      </c>
      <c r="D156" s="43"/>
      <c r="E156" s="43"/>
      <c r="F156" s="30">
        <f t="shared" si="13"/>
        <v>0</v>
      </c>
      <c r="G156" s="44"/>
      <c r="H156" s="30"/>
      <c r="I156" s="62">
        <f t="shared" si="14"/>
        <v>0</v>
      </c>
      <c r="J156" s="56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4"/>
      <c r="AN156" s="44"/>
      <c r="AO156" s="44"/>
      <c r="AP156" s="44"/>
      <c r="AQ156" s="44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</row>
    <row r="157" spans="1:66" s="46" customFormat="1" ht="12">
      <c r="A157" s="68"/>
      <c r="B157" s="30">
        <f t="shared" si="11"/>
        <v>0</v>
      </c>
      <c r="C157" s="30">
        <f t="shared" si="12"/>
        <v>0</v>
      </c>
      <c r="D157" s="43"/>
      <c r="E157" s="43"/>
      <c r="F157" s="30">
        <f t="shared" si="13"/>
        <v>0</v>
      </c>
      <c r="G157" s="44"/>
      <c r="H157" s="30"/>
      <c r="I157" s="62">
        <f t="shared" si="14"/>
        <v>0</v>
      </c>
      <c r="J157" s="56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4"/>
      <c r="AN157" s="44"/>
      <c r="AO157" s="44"/>
      <c r="AP157" s="44"/>
      <c r="AQ157" s="44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</row>
    <row r="158" spans="1:66" s="46" customFormat="1" ht="12">
      <c r="A158" s="68"/>
      <c r="B158" s="30">
        <f t="shared" si="11"/>
        <v>0</v>
      </c>
      <c r="C158" s="30">
        <f t="shared" si="12"/>
        <v>0</v>
      </c>
      <c r="D158" s="43"/>
      <c r="E158" s="43"/>
      <c r="F158" s="30">
        <f t="shared" si="13"/>
        <v>0</v>
      </c>
      <c r="G158" s="44"/>
      <c r="H158" s="30"/>
      <c r="I158" s="62">
        <f t="shared" si="14"/>
        <v>0</v>
      </c>
      <c r="J158" s="56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4"/>
      <c r="AN158" s="44"/>
      <c r="AO158" s="44"/>
      <c r="AP158" s="44"/>
      <c r="AQ158" s="44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</row>
    <row r="159" spans="1:66" s="46" customFormat="1" ht="12">
      <c r="A159" s="68"/>
      <c r="B159" s="30">
        <f t="shared" si="11"/>
        <v>0</v>
      </c>
      <c r="C159" s="30">
        <f t="shared" si="12"/>
        <v>0</v>
      </c>
      <c r="D159" s="43"/>
      <c r="E159" s="43"/>
      <c r="F159" s="30">
        <f t="shared" si="13"/>
        <v>0</v>
      </c>
      <c r="G159" s="44"/>
      <c r="H159" s="30"/>
      <c r="I159" s="62">
        <f t="shared" si="14"/>
        <v>0</v>
      </c>
      <c r="J159" s="56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4"/>
      <c r="AN159" s="44"/>
      <c r="AO159" s="44"/>
      <c r="AP159" s="44"/>
      <c r="AQ159" s="44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</row>
    <row r="160" spans="1:66" s="46" customFormat="1" ht="12">
      <c r="A160" s="68"/>
      <c r="B160" s="30">
        <f t="shared" si="11"/>
        <v>0</v>
      </c>
      <c r="C160" s="30">
        <f t="shared" si="12"/>
        <v>0</v>
      </c>
      <c r="D160" s="43"/>
      <c r="E160" s="43"/>
      <c r="F160" s="30">
        <f t="shared" si="13"/>
        <v>0</v>
      </c>
      <c r="G160" s="44"/>
      <c r="H160" s="30"/>
      <c r="I160" s="62">
        <f t="shared" si="14"/>
        <v>0</v>
      </c>
      <c r="J160" s="56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4"/>
      <c r="AN160" s="44"/>
      <c r="AO160" s="44"/>
      <c r="AP160" s="44"/>
      <c r="AQ160" s="44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</row>
    <row r="161" spans="1:66" s="46" customFormat="1" ht="12">
      <c r="A161" s="68"/>
      <c r="B161" s="30">
        <f t="shared" si="11"/>
        <v>0</v>
      </c>
      <c r="C161" s="30">
        <f t="shared" si="12"/>
        <v>0</v>
      </c>
      <c r="D161" s="43"/>
      <c r="E161" s="43"/>
      <c r="F161" s="30">
        <f t="shared" si="13"/>
        <v>0</v>
      </c>
      <c r="G161" s="44"/>
      <c r="H161" s="30"/>
      <c r="I161" s="62">
        <f t="shared" si="14"/>
        <v>0</v>
      </c>
      <c r="J161" s="56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4"/>
      <c r="AN161" s="44"/>
      <c r="AO161" s="44"/>
      <c r="AP161" s="44"/>
      <c r="AQ161" s="44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</row>
    <row r="162" spans="1:110" s="88" customFormat="1" ht="12">
      <c r="A162" s="80"/>
      <c r="B162" s="81">
        <f>SUM(B4:B161)</f>
        <v>96300</v>
      </c>
      <c r="C162" s="81">
        <f t="shared" si="12"/>
        <v>107856.00000000001</v>
      </c>
      <c r="D162" s="81">
        <f>SUM(D4:D161)</f>
        <v>2611</v>
      </c>
      <c r="E162" s="81"/>
      <c r="F162" s="81">
        <f>(C162+D162)-E162</f>
        <v>110467.00000000001</v>
      </c>
      <c r="G162" s="82"/>
      <c r="H162" s="82">
        <f>SUM(H4:H161)</f>
        <v>3296</v>
      </c>
      <c r="I162" s="83">
        <f>SUM(I4:I161)</f>
        <v>-590.9999999999998</v>
      </c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5"/>
      <c r="AN162" s="85"/>
      <c r="AO162" s="85"/>
      <c r="AP162" s="85"/>
      <c r="AQ162" s="85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</row>
  </sheetData>
  <sheetProtection selectLockedCells="1" selectUnlockedCells="1"/>
  <mergeCells count="1">
    <mergeCell ref="A1:I1"/>
  </mergeCells>
  <hyperlinks>
    <hyperlink ref="A16" r:id="rId1" display="Malink@ "/>
    <hyperlink ref="A30" r:id="rId2" display="Aleksandrovn@84"/>
    <hyperlink ref="A62" r:id="rId3" display="Ируськ@"/>
    <hyperlink ref="A75" r:id="rId4" display="М@рго75"/>
  </hyperlinks>
  <printOptions/>
  <pageMargins left="0.75" right="0.75" top="1" bottom="1" header="0.5118055555555555" footer="0.5118055555555555"/>
  <pageSetup horizontalDpi="300" verticalDpi="300" orientation="portrait" paperSize="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Connect</cp:lastModifiedBy>
  <cp:lastPrinted>2012-04-28T05:59:49Z</cp:lastPrinted>
  <dcterms:created xsi:type="dcterms:W3CDTF">2012-02-28T15:57:09Z</dcterms:created>
  <dcterms:modified xsi:type="dcterms:W3CDTF">2012-10-15T12:02:37Z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