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1229691" sheetId="1" r:id="rId1"/>
    <sheet name="СП28" sheetId="2" r:id="rId2"/>
  </sheets>
  <definedNames>
    <definedName name="_xlnm._FilterDatabase" localSheetId="1" hidden="1">'СП28'!$A$1:$K$30</definedName>
  </definedNames>
  <calcPr fullCalcOnLoad="1"/>
</workbook>
</file>

<file path=xl/sharedStrings.xml><?xml version="1.0" encoding="utf-8"?>
<sst xmlns="http://schemas.openxmlformats.org/spreadsheetml/2006/main" count="270" uniqueCount="119">
  <si>
    <t>УЗ</t>
  </si>
  <si>
    <t>Имя</t>
  </si>
  <si>
    <t>Телефон</t>
  </si>
  <si>
    <t>Доп. контакты</t>
  </si>
  <si>
    <t>Карта</t>
  </si>
  <si>
    <t>Заказ</t>
  </si>
  <si>
    <t>ID</t>
  </si>
  <si>
    <t>Артикул</t>
  </si>
  <si>
    <t>размер</t>
  </si>
  <si>
    <t>цвет</t>
  </si>
  <si>
    <t>Кол-во</t>
  </si>
  <si>
    <t>Цена за ед.</t>
  </si>
  <si>
    <t>%</t>
  </si>
  <si>
    <t>РД</t>
  </si>
  <si>
    <t>ТР</t>
  </si>
  <si>
    <t>Стоимость</t>
  </si>
  <si>
    <t>Дата заказа</t>
  </si>
  <si>
    <t>Примечание</t>
  </si>
  <si>
    <t>Коммент для УЗ</t>
  </si>
  <si>
    <t>Состояние заказа</t>
  </si>
  <si>
    <t>Тэг</t>
  </si>
  <si>
    <t>Ольга_1983</t>
  </si>
  <si>
    <t>Ольга</t>
  </si>
  <si>
    <t>Торговая марка Milton</t>
  </si>
  <si>
    <t>любой</t>
  </si>
  <si>
    <t>13.10.16 21:05:11</t>
  </si>
  <si>
    <t>оплата подтверждена</t>
  </si>
  <si>
    <t>СП28</t>
  </si>
  <si>
    <t>МЕМБРАНА MILTON</t>
  </si>
  <si>
    <t>ZC-2431</t>
  </si>
  <si>
    <t>ЧЕРНЫЙ</t>
  </si>
  <si>
    <t>14.10.16 09:14:10</t>
  </si>
  <si>
    <t>черный</t>
  </si>
  <si>
    <t>БЕЛЫЙ</t>
  </si>
  <si>
    <t>14.10.16 09:15:57</t>
  </si>
  <si>
    <t>Мичиган</t>
  </si>
  <si>
    <t>Наталья</t>
  </si>
  <si>
    <t>8-983-136-83-31</t>
  </si>
  <si>
    <t>Мембрана Milton</t>
  </si>
  <si>
    <t>белый</t>
  </si>
  <si>
    <t>18.10.16 18:28:06</t>
  </si>
  <si>
    <t>Белоручка</t>
  </si>
  <si>
    <t>8 923 730 0781</t>
  </si>
  <si>
    <t>8 923 163 9779</t>
  </si>
  <si>
    <t>39,37</t>
  </si>
  <si>
    <t>серебряный</t>
  </si>
  <si>
    <t>18.10.16 20:17:00</t>
  </si>
  <si>
    <t>Милина24</t>
  </si>
  <si>
    <t>Анна</t>
  </si>
  <si>
    <t>8-923-249-84-23</t>
  </si>
  <si>
    <t>сдавать в РЦРГорский</t>
  </si>
  <si>
    <t>Белый</t>
  </si>
  <si>
    <t>18.10.16 20:17:48</t>
  </si>
  <si>
    <t>Гленвитол</t>
  </si>
  <si>
    <t>Milton</t>
  </si>
  <si>
    <t>18.10.16 20:18:57</t>
  </si>
  <si>
    <t>Ирма 99</t>
  </si>
  <si>
    <t>Ирина</t>
  </si>
  <si>
    <t>8 906 988 7833</t>
  </si>
  <si>
    <t>Ступаренко Ирина Викторовна, Новокузнецк</t>
  </si>
  <si>
    <t>19.10.16 01:45:26</t>
  </si>
  <si>
    <t>Ирина1979</t>
  </si>
  <si>
    <t>8-913-389-71-19</t>
  </si>
  <si>
    <t>4276 84** **** 3595  [Electron]</t>
  </si>
  <si>
    <t>черный/фиолетовый</t>
  </si>
  <si>
    <t>19.10.16 08:51:05</t>
  </si>
  <si>
    <t>ряд на черные закрыла к выкупу, поэтому на замену Вас ставить не стала</t>
  </si>
  <si>
    <t>Svetlyachonok</t>
  </si>
  <si>
    <t>Светлана</t>
  </si>
  <si>
    <t>19.10.16 11:51:59</t>
  </si>
  <si>
    <t>Ssgibneva</t>
  </si>
  <si>
    <t>19.10.16 13:52:07</t>
  </si>
  <si>
    <t>автобус</t>
  </si>
  <si>
    <t>Татьяна</t>
  </si>
  <si>
    <t>913 896 47 87</t>
  </si>
  <si>
    <t>ЕСЛИ ЗАБЫЛА ЗАПИСАТЬСЯ ПОЖАЛУЙМТА ПЕРЕКИД  В ПЕРВОМАЙКУ</t>
  </si>
  <si>
    <t>19.10.16 13:54:49</t>
  </si>
  <si>
    <t>оплачивать не нужно, ошибочно отметила Вас к оплате</t>
  </si>
  <si>
    <t>19.10.16 18:00:54</t>
  </si>
  <si>
    <t>Марина)))</t>
  </si>
  <si>
    <t>Марина</t>
  </si>
  <si>
    <t>8-913-797-0660</t>
  </si>
  <si>
    <t>ник:Марина)))</t>
  </si>
  <si>
    <t>20.10.16 10:07:48</t>
  </si>
  <si>
    <t>к оплате</t>
  </si>
  <si>
    <t>Яисполняюжелания</t>
  </si>
  <si>
    <t>Надя</t>
  </si>
  <si>
    <t>8-952-908-18-14</t>
  </si>
  <si>
    <t>бордо</t>
  </si>
  <si>
    <t>20.10.16 21:24:59</t>
  </si>
  <si>
    <t>olesya-kss</t>
  </si>
  <si>
    <t>Олеся Харитончук</t>
  </si>
  <si>
    <t>21.10.16 09:47:30</t>
  </si>
  <si>
    <t>ДЕА</t>
  </si>
  <si>
    <t>Елена</t>
  </si>
  <si>
    <t>8-952-945-86-16</t>
  </si>
  <si>
    <t>21.10.16 17:09:51</t>
  </si>
  <si>
    <t>YLKA</t>
  </si>
  <si>
    <t>Кузнецова Юлия</t>
  </si>
  <si>
    <t>ник: ylka</t>
  </si>
  <si>
    <t>РЮКЗАК POLAR</t>
  </si>
  <si>
    <t>32/45/20</t>
  </si>
  <si>
    <t>21.10.16 21:18:31</t>
  </si>
  <si>
    <t>подтверждён</t>
  </si>
  <si>
    <t>Lolia-4</t>
  </si>
  <si>
    <t>21.10.16 22:24:00</t>
  </si>
  <si>
    <t>Катерина St</t>
  </si>
  <si>
    <t>Екатерина</t>
  </si>
  <si>
    <t>8-923-226-94-93</t>
  </si>
  <si>
    <t>чёрный</t>
  </si>
  <si>
    <t>22.10.16 14:57:39</t>
  </si>
  <si>
    <t>23.10.16 12:53:40</t>
  </si>
  <si>
    <t>сумма с ОРГ%</t>
  </si>
  <si>
    <t>РАСКИД</t>
  </si>
  <si>
    <t>сбор за межгород</t>
  </si>
  <si>
    <t>оплачено</t>
  </si>
  <si>
    <t>"+" Ваш долг мне; "-" мой долг Вам</t>
  </si>
  <si>
    <t>*</t>
  </si>
  <si>
    <t xml:space="preserve">надин123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</si>
</sst>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7" borderId="10" xfId="0" applyFont="1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2" fontId="0" fillId="7" borderId="10" xfId="0" applyNumberFormat="1" applyFill="1" applyBorder="1" applyAlignment="1" applyProtection="1">
      <alignment wrapText="1"/>
      <protection/>
    </xf>
    <xf numFmtId="1" fontId="0" fillId="7" borderId="10" xfId="0" applyNumberFormat="1" applyFill="1" applyBorder="1" applyAlignment="1" applyProtection="1">
      <alignment wrapText="1"/>
      <protection/>
    </xf>
    <xf numFmtId="0" fontId="1" fillId="4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2" fontId="0" fillId="4" borderId="10" xfId="0" applyNumberFormat="1" applyFill="1" applyBorder="1" applyAlignment="1" applyProtection="1">
      <alignment wrapText="1"/>
      <protection/>
    </xf>
    <xf numFmtId="1" fontId="0" fillId="4" borderId="10" xfId="0" applyNumberFormat="1" applyFill="1" applyBorder="1" applyAlignment="1" applyProtection="1">
      <alignment wrapText="1"/>
      <protection/>
    </xf>
    <xf numFmtId="0" fontId="3" fillId="4" borderId="10" xfId="0" applyFont="1" applyFill="1" applyBorder="1" applyAlignment="1" applyProtection="1">
      <alignment/>
      <protection/>
    </xf>
    <xf numFmtId="2" fontId="3" fillId="4" borderId="10" xfId="0" applyNumberFormat="1" applyFont="1" applyFill="1" applyBorder="1" applyAlignment="1" applyProtection="1">
      <alignment wrapText="1"/>
      <protection/>
    </xf>
    <xf numFmtId="1" fontId="3" fillId="4" borderId="10" xfId="0" applyNumberFormat="1" applyFont="1" applyFill="1" applyBorder="1" applyAlignment="1" applyProtection="1">
      <alignment wrapText="1"/>
      <protection/>
    </xf>
    <xf numFmtId="0" fontId="4" fillId="4" borderId="1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3" fillId="7" borderId="10" xfId="0" applyFont="1" applyFill="1" applyBorder="1" applyAlignment="1" applyProtection="1">
      <alignment/>
      <protection/>
    </xf>
    <xf numFmtId="2" fontId="3" fillId="7" borderId="10" xfId="0" applyNumberFormat="1" applyFont="1" applyFill="1" applyBorder="1" applyAlignment="1" applyProtection="1">
      <alignment wrapText="1"/>
      <protection/>
    </xf>
    <xf numFmtId="1" fontId="3" fillId="7" borderId="10" xfId="0" applyNumberFormat="1" applyFont="1" applyFill="1" applyBorder="1" applyAlignment="1" applyProtection="1">
      <alignment wrapText="1"/>
      <protection/>
    </xf>
    <xf numFmtId="1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4">
      <selection activeCell="L4" sqref="L1:L16384"/>
    </sheetView>
  </sheetViews>
  <sheetFormatPr defaultColWidth="9.140625" defaultRowHeight="12.75"/>
  <cols>
    <col min="1" max="2" width="15.00390625" style="0" customWidth="1"/>
    <col min="3" max="3" width="16.00390625" style="0" customWidth="1"/>
    <col min="4" max="4" width="15.00390625" style="0" customWidth="1"/>
    <col min="5" max="5" width="7.00390625" style="0" customWidth="1"/>
    <col min="6" max="6" width="20.28125" style="0" bestFit="1" customWidth="1"/>
    <col min="7" max="7" width="7.00390625" style="0" bestFit="1" customWidth="1"/>
    <col min="8" max="8" width="8.57421875" style="0" bestFit="1" customWidth="1"/>
    <col min="9" max="9" width="8.140625" style="0" bestFit="1" customWidth="1"/>
    <col min="10" max="10" width="18.421875" style="0" bestFit="1" customWidth="1"/>
    <col min="11" max="11" width="7.28125" style="0" bestFit="1" customWidth="1"/>
    <col min="12" max="12" width="12.00390625" style="0" bestFit="1" customWidth="1"/>
    <col min="13" max="13" width="5.00390625" style="0" customWidth="1"/>
    <col min="14" max="15" width="6.00390625" style="0" customWidth="1"/>
    <col min="16" max="16" width="11.00390625" style="0" customWidth="1"/>
    <col min="17" max="21" width="15.00390625" style="0" customWidth="1"/>
  </cols>
  <sheetData>
    <row r="1" spans="1:21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>
      <c r="A2" t="s">
        <v>104</v>
      </c>
      <c r="B2" t="s">
        <v>22</v>
      </c>
      <c r="C2">
        <v>89628290091</v>
      </c>
      <c r="E2">
        <v>0</v>
      </c>
      <c r="F2" t="s">
        <v>54</v>
      </c>
      <c r="G2">
        <v>108238</v>
      </c>
      <c r="H2" t="s">
        <v>29</v>
      </c>
      <c r="I2">
        <v>39</v>
      </c>
      <c r="J2" t="s">
        <v>32</v>
      </c>
      <c r="K2">
        <v>1</v>
      </c>
      <c r="L2">
        <v>546.21</v>
      </c>
      <c r="M2">
        <v>15</v>
      </c>
      <c r="N2">
        <v>0</v>
      </c>
      <c r="O2">
        <v>0</v>
      </c>
      <c r="P2">
        <v>629</v>
      </c>
      <c r="Q2" t="s">
        <v>105</v>
      </c>
      <c r="T2" t="s">
        <v>103</v>
      </c>
      <c r="U2" t="s">
        <v>27</v>
      </c>
    </row>
    <row r="3" spans="1:21" ht="12.75">
      <c r="A3" t="s">
        <v>90</v>
      </c>
      <c r="B3" t="s">
        <v>91</v>
      </c>
      <c r="C3">
        <v>89132088468</v>
      </c>
      <c r="E3">
        <v>0</v>
      </c>
      <c r="F3" t="s">
        <v>38</v>
      </c>
      <c r="G3">
        <v>108238</v>
      </c>
      <c r="H3" t="s">
        <v>29</v>
      </c>
      <c r="I3">
        <v>39</v>
      </c>
      <c r="J3" t="s">
        <v>32</v>
      </c>
      <c r="K3">
        <v>1</v>
      </c>
      <c r="L3">
        <v>546.21</v>
      </c>
      <c r="M3">
        <v>15</v>
      </c>
      <c r="N3">
        <v>0</v>
      </c>
      <c r="O3">
        <v>0</v>
      </c>
      <c r="P3">
        <v>629</v>
      </c>
      <c r="Q3" t="s">
        <v>92</v>
      </c>
      <c r="T3" t="s">
        <v>26</v>
      </c>
      <c r="U3" t="s">
        <v>27</v>
      </c>
    </row>
    <row r="4" spans="1:21" ht="12.75">
      <c r="A4" t="s">
        <v>70</v>
      </c>
      <c r="B4" t="s">
        <v>68</v>
      </c>
      <c r="C4">
        <v>89134505844</v>
      </c>
      <c r="E4">
        <v>0</v>
      </c>
      <c r="F4" t="s">
        <v>38</v>
      </c>
      <c r="G4">
        <v>108238</v>
      </c>
      <c r="H4" t="s">
        <v>29</v>
      </c>
      <c r="I4">
        <v>41</v>
      </c>
      <c r="J4" t="s">
        <v>32</v>
      </c>
      <c r="K4">
        <v>1</v>
      </c>
      <c r="L4">
        <v>546.21</v>
      </c>
      <c r="M4">
        <v>15</v>
      </c>
      <c r="N4">
        <v>0</v>
      </c>
      <c r="O4">
        <v>0</v>
      </c>
      <c r="P4">
        <v>629</v>
      </c>
      <c r="Q4" t="s">
        <v>71</v>
      </c>
      <c r="T4" t="s">
        <v>26</v>
      </c>
      <c r="U4" t="s">
        <v>27</v>
      </c>
    </row>
    <row r="5" spans="1:21" ht="12.75">
      <c r="A5" t="s">
        <v>67</v>
      </c>
      <c r="B5" t="s">
        <v>68</v>
      </c>
      <c r="C5">
        <v>89529003788</v>
      </c>
      <c r="E5">
        <v>0</v>
      </c>
      <c r="F5" t="s">
        <v>38</v>
      </c>
      <c r="G5">
        <v>108238</v>
      </c>
      <c r="H5" t="s">
        <v>29</v>
      </c>
      <c r="I5">
        <v>38</v>
      </c>
      <c r="J5" t="s">
        <v>32</v>
      </c>
      <c r="K5">
        <v>1</v>
      </c>
      <c r="L5">
        <v>546.21</v>
      </c>
      <c r="M5">
        <v>14</v>
      </c>
      <c r="N5">
        <v>0</v>
      </c>
      <c r="O5">
        <v>0</v>
      </c>
      <c r="P5">
        <v>623</v>
      </c>
      <c r="Q5" t="s">
        <v>69</v>
      </c>
      <c r="T5" t="s">
        <v>26</v>
      </c>
      <c r="U5" t="s">
        <v>27</v>
      </c>
    </row>
    <row r="6" spans="1:21" ht="12.75">
      <c r="A6" t="s">
        <v>97</v>
      </c>
      <c r="B6" t="s">
        <v>98</v>
      </c>
      <c r="C6">
        <v>2928442</v>
      </c>
      <c r="D6" t="s">
        <v>99</v>
      </c>
      <c r="E6">
        <v>0</v>
      </c>
      <c r="F6" t="s">
        <v>100</v>
      </c>
      <c r="G6">
        <v>265889</v>
      </c>
      <c r="H6">
        <v>80066</v>
      </c>
      <c r="I6" t="s">
        <v>101</v>
      </c>
      <c r="J6" t="s">
        <v>32</v>
      </c>
      <c r="K6">
        <v>1</v>
      </c>
      <c r="L6">
        <v>1083</v>
      </c>
      <c r="M6">
        <v>15</v>
      </c>
      <c r="N6">
        <v>0</v>
      </c>
      <c r="O6">
        <v>0</v>
      </c>
      <c r="P6">
        <v>1246</v>
      </c>
      <c r="Q6" t="s">
        <v>102</v>
      </c>
      <c r="T6" t="s">
        <v>103</v>
      </c>
      <c r="U6" t="s">
        <v>27</v>
      </c>
    </row>
    <row r="7" spans="1:21" ht="12.75">
      <c r="A7" t="s">
        <v>72</v>
      </c>
      <c r="B7" t="s">
        <v>73</v>
      </c>
      <c r="C7" t="s">
        <v>74</v>
      </c>
      <c r="D7" t="s">
        <v>75</v>
      </c>
      <c r="E7">
        <v>0</v>
      </c>
      <c r="F7" t="s">
        <v>38</v>
      </c>
      <c r="G7">
        <v>108238</v>
      </c>
      <c r="H7" t="s">
        <v>29</v>
      </c>
      <c r="I7">
        <v>41</v>
      </c>
      <c r="J7" t="s">
        <v>32</v>
      </c>
      <c r="K7">
        <v>1</v>
      </c>
      <c r="L7">
        <v>546.21</v>
      </c>
      <c r="M7">
        <v>15</v>
      </c>
      <c r="N7">
        <v>0</v>
      </c>
      <c r="O7">
        <v>0</v>
      </c>
      <c r="P7">
        <v>629</v>
      </c>
      <c r="Q7" t="s">
        <v>76</v>
      </c>
      <c r="S7" t="s">
        <v>77</v>
      </c>
      <c r="T7" t="s">
        <v>26</v>
      </c>
      <c r="U7" t="s">
        <v>27</v>
      </c>
    </row>
    <row r="8" spans="1:21" ht="12.75">
      <c r="A8" t="s">
        <v>41</v>
      </c>
      <c r="B8" t="s">
        <v>36</v>
      </c>
      <c r="C8" t="s">
        <v>42</v>
      </c>
      <c r="D8" t="s">
        <v>43</v>
      </c>
      <c r="E8">
        <v>15480</v>
      </c>
      <c r="F8" t="s">
        <v>23</v>
      </c>
      <c r="G8">
        <v>108207</v>
      </c>
      <c r="H8">
        <v>2415</v>
      </c>
      <c r="I8" t="s">
        <v>44</v>
      </c>
      <c r="J8" t="s">
        <v>45</v>
      </c>
      <c r="K8">
        <v>2</v>
      </c>
      <c r="L8">
        <v>544</v>
      </c>
      <c r="M8">
        <v>12</v>
      </c>
      <c r="N8">
        <v>0</v>
      </c>
      <c r="O8">
        <v>0</v>
      </c>
      <c r="P8">
        <v>1219</v>
      </c>
      <c r="Q8" t="s">
        <v>46</v>
      </c>
      <c r="T8" t="s">
        <v>26</v>
      </c>
      <c r="U8" t="s">
        <v>27</v>
      </c>
    </row>
    <row r="9" spans="1:21" ht="12.75">
      <c r="A9" t="s">
        <v>41</v>
      </c>
      <c r="B9" t="s">
        <v>36</v>
      </c>
      <c r="C9" t="s">
        <v>42</v>
      </c>
      <c r="D9" t="s">
        <v>43</v>
      </c>
      <c r="E9">
        <v>15480</v>
      </c>
      <c r="F9" t="s">
        <v>23</v>
      </c>
      <c r="G9">
        <v>108207</v>
      </c>
      <c r="H9">
        <v>2415</v>
      </c>
      <c r="I9">
        <v>41</v>
      </c>
      <c r="J9" t="s">
        <v>45</v>
      </c>
      <c r="K9">
        <v>1</v>
      </c>
      <c r="L9">
        <v>544</v>
      </c>
      <c r="M9">
        <v>12</v>
      </c>
      <c r="N9">
        <v>0</v>
      </c>
      <c r="O9">
        <v>0</v>
      </c>
      <c r="P9">
        <v>610</v>
      </c>
      <c r="Q9" t="s">
        <v>46</v>
      </c>
      <c r="T9" t="s">
        <v>26</v>
      </c>
      <c r="U9" t="s">
        <v>27</v>
      </c>
    </row>
    <row r="10" spans="1:21" ht="12.75">
      <c r="A10" t="s">
        <v>41</v>
      </c>
      <c r="B10" t="s">
        <v>36</v>
      </c>
      <c r="C10" t="s">
        <v>42</v>
      </c>
      <c r="D10" t="s">
        <v>43</v>
      </c>
      <c r="E10">
        <v>15480</v>
      </c>
      <c r="F10" t="s">
        <v>38</v>
      </c>
      <c r="G10">
        <v>108246</v>
      </c>
      <c r="H10">
        <v>2433</v>
      </c>
      <c r="I10">
        <v>39</v>
      </c>
      <c r="J10" t="s">
        <v>39</v>
      </c>
      <c r="K10">
        <v>1</v>
      </c>
      <c r="L10">
        <v>546.21</v>
      </c>
      <c r="M10">
        <v>12</v>
      </c>
      <c r="N10">
        <v>0</v>
      </c>
      <c r="O10">
        <v>0</v>
      </c>
      <c r="P10">
        <v>612</v>
      </c>
      <c r="Q10" t="s">
        <v>78</v>
      </c>
      <c r="T10" t="s">
        <v>26</v>
      </c>
      <c r="U10" t="s">
        <v>27</v>
      </c>
    </row>
    <row r="11" spans="1:21" ht="12.75">
      <c r="A11" t="s">
        <v>53</v>
      </c>
      <c r="B11" t="s">
        <v>53</v>
      </c>
      <c r="C11">
        <v>89139005926</v>
      </c>
      <c r="E11">
        <v>0</v>
      </c>
      <c r="F11" t="s">
        <v>54</v>
      </c>
      <c r="G11">
        <v>108238</v>
      </c>
      <c r="H11" t="s">
        <v>29</v>
      </c>
      <c r="I11">
        <v>37</v>
      </c>
      <c r="J11" t="s">
        <v>32</v>
      </c>
      <c r="K11">
        <v>1</v>
      </c>
      <c r="L11">
        <v>546.21</v>
      </c>
      <c r="M11">
        <v>15</v>
      </c>
      <c r="N11">
        <v>0</v>
      </c>
      <c r="O11">
        <v>0</v>
      </c>
      <c r="P11">
        <v>629</v>
      </c>
      <c r="Q11" t="s">
        <v>55</v>
      </c>
      <c r="T11" t="s">
        <v>26</v>
      </c>
      <c r="U11" t="s">
        <v>27</v>
      </c>
    </row>
    <row r="12" spans="1:21" ht="12.75">
      <c r="A12" t="s">
        <v>93</v>
      </c>
      <c r="B12" t="s">
        <v>94</v>
      </c>
      <c r="C12" t="s">
        <v>95</v>
      </c>
      <c r="E12">
        <v>94586</v>
      </c>
      <c r="F12" t="s">
        <v>54</v>
      </c>
      <c r="G12">
        <v>108238</v>
      </c>
      <c r="H12" t="s">
        <v>29</v>
      </c>
      <c r="I12">
        <v>40</v>
      </c>
      <c r="J12" t="s">
        <v>32</v>
      </c>
      <c r="K12">
        <v>1</v>
      </c>
      <c r="L12">
        <v>546.21</v>
      </c>
      <c r="M12">
        <v>15</v>
      </c>
      <c r="N12">
        <v>0</v>
      </c>
      <c r="O12">
        <v>0</v>
      </c>
      <c r="P12">
        <v>629</v>
      </c>
      <c r="Q12" t="s">
        <v>96</v>
      </c>
      <c r="T12" t="s">
        <v>26</v>
      </c>
      <c r="U12" t="s">
        <v>27</v>
      </c>
    </row>
    <row r="13" spans="1:21" ht="12.75">
      <c r="A13" t="s">
        <v>93</v>
      </c>
      <c r="B13" t="s">
        <v>94</v>
      </c>
      <c r="C13" t="s">
        <v>95</v>
      </c>
      <c r="E13">
        <v>94586</v>
      </c>
      <c r="F13" t="s">
        <v>38</v>
      </c>
      <c r="G13">
        <v>108238</v>
      </c>
      <c r="H13" t="s">
        <v>29</v>
      </c>
      <c r="I13">
        <v>37</v>
      </c>
      <c r="J13" t="s">
        <v>32</v>
      </c>
      <c r="K13">
        <v>1</v>
      </c>
      <c r="L13">
        <v>546.21</v>
      </c>
      <c r="M13">
        <v>15</v>
      </c>
      <c r="N13">
        <v>0</v>
      </c>
      <c r="O13">
        <v>0</v>
      </c>
      <c r="P13">
        <v>629</v>
      </c>
      <c r="Q13" t="s">
        <v>111</v>
      </c>
      <c r="T13" t="s">
        <v>103</v>
      </c>
      <c r="U13" t="s">
        <v>27</v>
      </c>
    </row>
    <row r="14" spans="1:21" ht="12.75">
      <c r="A14" t="s">
        <v>61</v>
      </c>
      <c r="B14" t="s">
        <v>57</v>
      </c>
      <c r="C14" t="s">
        <v>62</v>
      </c>
      <c r="D14" t="s">
        <v>63</v>
      </c>
      <c r="E14">
        <v>0</v>
      </c>
      <c r="F14" t="s">
        <v>38</v>
      </c>
      <c r="G14">
        <v>108238</v>
      </c>
      <c r="H14" t="s">
        <v>29</v>
      </c>
      <c r="I14">
        <v>39</v>
      </c>
      <c r="J14" t="s">
        <v>64</v>
      </c>
      <c r="K14">
        <v>1</v>
      </c>
      <c r="L14">
        <v>546.21</v>
      </c>
      <c r="M14">
        <v>15</v>
      </c>
      <c r="N14">
        <v>0</v>
      </c>
      <c r="O14">
        <v>0</v>
      </c>
      <c r="P14">
        <v>629</v>
      </c>
      <c r="Q14" t="s">
        <v>65</v>
      </c>
      <c r="S14" t="s">
        <v>66</v>
      </c>
      <c r="T14" t="s">
        <v>26</v>
      </c>
      <c r="U14" t="s">
        <v>27</v>
      </c>
    </row>
    <row r="15" spans="1:21" ht="12.75">
      <c r="A15" t="s">
        <v>56</v>
      </c>
      <c r="B15" t="s">
        <v>57</v>
      </c>
      <c r="C15" t="s">
        <v>58</v>
      </c>
      <c r="D15" t="s">
        <v>59</v>
      </c>
      <c r="E15">
        <v>0</v>
      </c>
      <c r="F15" t="s">
        <v>54</v>
      </c>
      <c r="G15">
        <v>108238</v>
      </c>
      <c r="H15" t="s">
        <v>29</v>
      </c>
      <c r="I15">
        <v>37</v>
      </c>
      <c r="J15" t="s">
        <v>32</v>
      </c>
      <c r="K15">
        <v>1</v>
      </c>
      <c r="L15">
        <v>546.21</v>
      </c>
      <c r="M15">
        <v>15</v>
      </c>
      <c r="N15">
        <v>0</v>
      </c>
      <c r="O15">
        <v>0</v>
      </c>
      <c r="P15">
        <v>629</v>
      </c>
      <c r="Q15" t="s">
        <v>60</v>
      </c>
      <c r="T15" t="s">
        <v>26</v>
      </c>
      <c r="U15" t="s">
        <v>27</v>
      </c>
    </row>
    <row r="16" spans="1:21" ht="12.75">
      <c r="A16" t="s">
        <v>106</v>
      </c>
      <c r="B16" t="s">
        <v>107</v>
      </c>
      <c r="C16" t="s">
        <v>108</v>
      </c>
      <c r="E16">
        <v>0</v>
      </c>
      <c r="F16" t="s">
        <v>38</v>
      </c>
      <c r="G16">
        <v>108238</v>
      </c>
      <c r="H16" t="s">
        <v>29</v>
      </c>
      <c r="I16">
        <v>38</v>
      </c>
      <c r="J16" t="s">
        <v>109</v>
      </c>
      <c r="K16">
        <v>1</v>
      </c>
      <c r="L16">
        <v>546.21</v>
      </c>
      <c r="M16">
        <v>15</v>
      </c>
      <c r="N16">
        <v>0</v>
      </c>
      <c r="O16">
        <v>0</v>
      </c>
      <c r="P16">
        <v>629</v>
      </c>
      <c r="Q16" t="s">
        <v>110</v>
      </c>
      <c r="T16" t="s">
        <v>103</v>
      </c>
      <c r="U16" t="s">
        <v>27</v>
      </c>
    </row>
    <row r="17" spans="1:21" ht="12.75">
      <c r="A17" t="s">
        <v>79</v>
      </c>
      <c r="B17" t="s">
        <v>80</v>
      </c>
      <c r="C17" t="s">
        <v>81</v>
      </c>
      <c r="D17" t="s">
        <v>82</v>
      </c>
      <c r="E17">
        <v>0</v>
      </c>
      <c r="F17" t="s">
        <v>38</v>
      </c>
      <c r="G17">
        <v>108238</v>
      </c>
      <c r="H17" t="s">
        <v>29</v>
      </c>
      <c r="I17">
        <v>38</v>
      </c>
      <c r="J17" t="s">
        <v>32</v>
      </c>
      <c r="K17">
        <v>1</v>
      </c>
      <c r="L17">
        <v>546.21</v>
      </c>
      <c r="M17">
        <v>15</v>
      </c>
      <c r="N17">
        <v>0</v>
      </c>
      <c r="O17">
        <v>0</v>
      </c>
      <c r="P17">
        <v>629</v>
      </c>
      <c r="Q17" t="s">
        <v>83</v>
      </c>
      <c r="T17" t="s">
        <v>84</v>
      </c>
      <c r="U17" t="s">
        <v>27</v>
      </c>
    </row>
    <row r="18" spans="1:21" ht="12.75">
      <c r="A18" t="s">
        <v>47</v>
      </c>
      <c r="B18" t="s">
        <v>48</v>
      </c>
      <c r="C18" t="s">
        <v>49</v>
      </c>
      <c r="D18" t="s">
        <v>50</v>
      </c>
      <c r="E18">
        <v>0</v>
      </c>
      <c r="F18" t="s">
        <v>38</v>
      </c>
      <c r="G18">
        <v>108246</v>
      </c>
      <c r="H18">
        <v>2433</v>
      </c>
      <c r="I18">
        <v>38</v>
      </c>
      <c r="J18" t="s">
        <v>51</v>
      </c>
      <c r="K18">
        <v>1</v>
      </c>
      <c r="L18">
        <v>546.21</v>
      </c>
      <c r="M18">
        <v>15</v>
      </c>
      <c r="N18">
        <v>0</v>
      </c>
      <c r="O18">
        <v>0</v>
      </c>
      <c r="P18">
        <v>629</v>
      </c>
      <c r="Q18" t="s">
        <v>52</v>
      </c>
      <c r="T18" t="s">
        <v>26</v>
      </c>
      <c r="U18" t="s">
        <v>27</v>
      </c>
    </row>
    <row r="19" spans="1:21" ht="12.75">
      <c r="A19" t="s">
        <v>35</v>
      </c>
      <c r="B19" t="s">
        <v>36</v>
      </c>
      <c r="C19" t="s">
        <v>37</v>
      </c>
      <c r="E19">
        <v>10277</v>
      </c>
      <c r="F19" t="s">
        <v>38</v>
      </c>
      <c r="G19">
        <v>108246</v>
      </c>
      <c r="H19">
        <v>2433</v>
      </c>
      <c r="I19">
        <v>37</v>
      </c>
      <c r="J19" t="s">
        <v>39</v>
      </c>
      <c r="K19">
        <v>1</v>
      </c>
      <c r="L19">
        <v>546.21</v>
      </c>
      <c r="M19">
        <v>15</v>
      </c>
      <c r="N19">
        <v>0</v>
      </c>
      <c r="O19">
        <v>0</v>
      </c>
      <c r="P19">
        <v>629</v>
      </c>
      <c r="Q19" t="s">
        <v>40</v>
      </c>
      <c r="T19" t="s">
        <v>26</v>
      </c>
      <c r="U19" t="s">
        <v>27</v>
      </c>
    </row>
    <row r="20" spans="1:21" ht="12.75">
      <c r="A20" t="s">
        <v>21</v>
      </c>
      <c r="B20" t="s">
        <v>22</v>
      </c>
      <c r="C20">
        <v>89137389866</v>
      </c>
      <c r="E20">
        <v>0</v>
      </c>
      <c r="F20" t="s">
        <v>23</v>
      </c>
      <c r="G20">
        <v>108207</v>
      </c>
      <c r="H20">
        <v>2415</v>
      </c>
      <c r="I20">
        <v>40</v>
      </c>
      <c r="J20" t="s">
        <v>24</v>
      </c>
      <c r="K20">
        <v>1</v>
      </c>
      <c r="L20">
        <v>544</v>
      </c>
      <c r="M20">
        <v>12</v>
      </c>
      <c r="N20">
        <v>0</v>
      </c>
      <c r="O20">
        <v>0</v>
      </c>
      <c r="P20">
        <v>610</v>
      </c>
      <c r="Q20" t="s">
        <v>25</v>
      </c>
      <c r="T20" t="s">
        <v>26</v>
      </c>
      <c r="U20" t="s">
        <v>27</v>
      </c>
    </row>
    <row r="21" spans="1:21" ht="12.75">
      <c r="A21" t="s">
        <v>21</v>
      </c>
      <c r="B21" t="s">
        <v>22</v>
      </c>
      <c r="C21">
        <v>89137389866</v>
      </c>
      <c r="E21">
        <v>0</v>
      </c>
      <c r="F21" t="s">
        <v>28</v>
      </c>
      <c r="G21">
        <v>108238</v>
      </c>
      <c r="H21" t="s">
        <v>29</v>
      </c>
      <c r="I21">
        <v>41</v>
      </c>
      <c r="J21" t="s">
        <v>30</v>
      </c>
      <c r="K21">
        <v>1</v>
      </c>
      <c r="L21">
        <v>546.21</v>
      </c>
      <c r="M21">
        <v>12</v>
      </c>
      <c r="N21">
        <v>0</v>
      </c>
      <c r="O21">
        <v>0</v>
      </c>
      <c r="P21">
        <v>612</v>
      </c>
      <c r="Q21" t="s">
        <v>31</v>
      </c>
      <c r="T21" t="s">
        <v>26</v>
      </c>
      <c r="U21" t="s">
        <v>27</v>
      </c>
    </row>
    <row r="22" spans="1:21" ht="12.75">
      <c r="A22" t="s">
        <v>21</v>
      </c>
      <c r="B22" t="s">
        <v>22</v>
      </c>
      <c r="C22">
        <v>89137389866</v>
      </c>
      <c r="E22">
        <v>0</v>
      </c>
      <c r="F22" t="s">
        <v>28</v>
      </c>
      <c r="G22">
        <v>108238</v>
      </c>
      <c r="H22" t="s">
        <v>29</v>
      </c>
      <c r="I22">
        <v>40</v>
      </c>
      <c r="J22" t="s">
        <v>32</v>
      </c>
      <c r="K22">
        <v>1</v>
      </c>
      <c r="L22">
        <v>546.21</v>
      </c>
      <c r="M22">
        <v>12</v>
      </c>
      <c r="N22">
        <v>0</v>
      </c>
      <c r="O22">
        <v>0</v>
      </c>
      <c r="P22">
        <v>612</v>
      </c>
      <c r="Q22" t="s">
        <v>31</v>
      </c>
      <c r="T22" t="s">
        <v>26</v>
      </c>
      <c r="U22" t="s">
        <v>27</v>
      </c>
    </row>
    <row r="23" spans="1:21" ht="12.75">
      <c r="A23" t="s">
        <v>21</v>
      </c>
      <c r="B23" t="s">
        <v>22</v>
      </c>
      <c r="C23">
        <v>89137389866</v>
      </c>
      <c r="E23">
        <v>0</v>
      </c>
      <c r="F23" t="s">
        <v>28</v>
      </c>
      <c r="G23">
        <v>108246</v>
      </c>
      <c r="H23">
        <v>2433</v>
      </c>
      <c r="I23">
        <v>40</v>
      </c>
      <c r="J23" t="s">
        <v>33</v>
      </c>
      <c r="K23">
        <v>1</v>
      </c>
      <c r="L23">
        <v>546.21</v>
      </c>
      <c r="M23">
        <v>12</v>
      </c>
      <c r="N23">
        <v>0</v>
      </c>
      <c r="O23">
        <v>0</v>
      </c>
      <c r="P23">
        <v>612</v>
      </c>
      <c r="Q23" t="s">
        <v>34</v>
      </c>
      <c r="T23" t="s">
        <v>26</v>
      </c>
      <c r="U23" t="s">
        <v>27</v>
      </c>
    </row>
    <row r="24" spans="1:21" ht="12.75">
      <c r="A24" t="s">
        <v>21</v>
      </c>
      <c r="B24" t="s">
        <v>22</v>
      </c>
      <c r="C24">
        <v>89137389866</v>
      </c>
      <c r="E24">
        <v>0</v>
      </c>
      <c r="F24" t="s">
        <v>28</v>
      </c>
      <c r="G24">
        <v>108246</v>
      </c>
      <c r="H24">
        <v>2433</v>
      </c>
      <c r="I24">
        <v>41</v>
      </c>
      <c r="J24" t="s">
        <v>33</v>
      </c>
      <c r="K24">
        <v>1</v>
      </c>
      <c r="L24">
        <v>546.21</v>
      </c>
      <c r="M24">
        <v>12</v>
      </c>
      <c r="N24">
        <v>0</v>
      </c>
      <c r="O24">
        <v>0</v>
      </c>
      <c r="P24">
        <v>612</v>
      </c>
      <c r="Q24" t="s">
        <v>34</v>
      </c>
      <c r="T24" t="s">
        <v>26</v>
      </c>
      <c r="U24" t="s">
        <v>27</v>
      </c>
    </row>
    <row r="25" spans="1:21" ht="12.75">
      <c r="A25" t="s">
        <v>85</v>
      </c>
      <c r="B25" t="s">
        <v>86</v>
      </c>
      <c r="C25" t="s">
        <v>87</v>
      </c>
      <c r="E25">
        <v>0</v>
      </c>
      <c r="F25" t="s">
        <v>54</v>
      </c>
      <c r="G25">
        <v>108207</v>
      </c>
      <c r="H25">
        <v>2415</v>
      </c>
      <c r="I25">
        <v>38</v>
      </c>
      <c r="J25" t="s">
        <v>88</v>
      </c>
      <c r="K25">
        <v>1</v>
      </c>
      <c r="L25">
        <v>544</v>
      </c>
      <c r="M25">
        <v>15</v>
      </c>
      <c r="N25">
        <v>0</v>
      </c>
      <c r="O25">
        <v>0</v>
      </c>
      <c r="P25">
        <v>626</v>
      </c>
      <c r="Q25" t="s">
        <v>89</v>
      </c>
      <c r="T25" t="s">
        <v>26</v>
      </c>
      <c r="U25" t="s">
        <v>27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8.28125" style="0" bestFit="1" customWidth="1"/>
    <col min="5" max="5" width="9.57421875" style="0" bestFit="1" customWidth="1"/>
    <col min="10" max="10" width="13.28125" style="0" bestFit="1" customWidth="1"/>
  </cols>
  <sheetData>
    <row r="1" spans="1:11" ht="76.5">
      <c r="A1" s="2" t="s">
        <v>0</v>
      </c>
      <c r="B1" s="2" t="s">
        <v>6</v>
      </c>
      <c r="C1" s="2" t="s">
        <v>8</v>
      </c>
      <c r="D1" s="2" t="s">
        <v>11</v>
      </c>
      <c r="E1" s="2" t="s">
        <v>112</v>
      </c>
      <c r="F1" s="2" t="s">
        <v>113</v>
      </c>
      <c r="G1" s="2" t="s">
        <v>14</v>
      </c>
      <c r="H1" s="2" t="s">
        <v>114</v>
      </c>
      <c r="I1" s="2" t="s">
        <v>84</v>
      </c>
      <c r="J1" s="2" t="s">
        <v>115</v>
      </c>
      <c r="K1" s="2" t="s">
        <v>116</v>
      </c>
    </row>
    <row r="2" spans="1:11" ht="12.75">
      <c r="A2" s="15" t="s">
        <v>104</v>
      </c>
      <c r="B2" s="4">
        <v>108238</v>
      </c>
      <c r="C2" s="4">
        <v>39</v>
      </c>
      <c r="D2" s="4">
        <v>546.21</v>
      </c>
      <c r="E2" s="5">
        <f>D2*1.15</f>
        <v>628.1415</v>
      </c>
      <c r="F2" s="4"/>
      <c r="G2" s="4">
        <v>95.46</v>
      </c>
      <c r="H2" s="4"/>
      <c r="I2" s="6">
        <f aca="true" t="shared" si="0" ref="I2:I7">E2+G2+H2+F2</f>
        <v>723.6015</v>
      </c>
      <c r="J2" s="4">
        <v>629</v>
      </c>
      <c r="K2" s="6">
        <f aca="true" t="shared" si="1" ref="K2:K7">I2-J2</f>
        <v>94.60149999999999</v>
      </c>
    </row>
    <row r="3" spans="1:11" ht="12.75">
      <c r="A3" s="7" t="s">
        <v>90</v>
      </c>
      <c r="B3" s="8">
        <v>108238</v>
      </c>
      <c r="C3" s="8">
        <v>39</v>
      </c>
      <c r="D3" s="8">
        <v>546.21</v>
      </c>
      <c r="E3" s="9">
        <f>D3*1.15</f>
        <v>628.1415</v>
      </c>
      <c r="F3" s="8"/>
      <c r="G3" s="8">
        <v>95.46</v>
      </c>
      <c r="H3" s="8"/>
      <c r="I3" s="10">
        <f t="shared" si="0"/>
        <v>723.6015</v>
      </c>
      <c r="J3" s="8">
        <v>629</v>
      </c>
      <c r="K3" s="10">
        <f t="shared" si="1"/>
        <v>94.60149999999999</v>
      </c>
    </row>
    <row r="4" spans="1:11" ht="12.75">
      <c r="A4" s="3" t="s">
        <v>70</v>
      </c>
      <c r="B4" s="4">
        <v>108238</v>
      </c>
      <c r="C4" s="4">
        <v>41</v>
      </c>
      <c r="D4" s="4">
        <v>546.21</v>
      </c>
      <c r="E4" s="5">
        <f>D4*1.15</f>
        <v>628.1415</v>
      </c>
      <c r="F4" s="4"/>
      <c r="G4" s="4">
        <v>95.46</v>
      </c>
      <c r="H4" s="4"/>
      <c r="I4" s="6">
        <f t="shared" si="0"/>
        <v>723.6015</v>
      </c>
      <c r="J4" s="4">
        <v>629</v>
      </c>
      <c r="K4" s="6">
        <f t="shared" si="1"/>
        <v>94.60149999999999</v>
      </c>
    </row>
    <row r="5" spans="1:11" ht="12.75">
      <c r="A5" s="7" t="s">
        <v>67</v>
      </c>
      <c r="B5" s="8">
        <v>108238</v>
      </c>
      <c r="C5" s="8">
        <v>38</v>
      </c>
      <c r="D5" s="8">
        <v>546.21</v>
      </c>
      <c r="E5" s="9">
        <f>D5*1.14</f>
        <v>622.6794</v>
      </c>
      <c r="F5" s="8"/>
      <c r="G5" s="8">
        <v>95.46</v>
      </c>
      <c r="H5" s="8"/>
      <c r="I5" s="10">
        <f t="shared" si="0"/>
        <v>718.1394</v>
      </c>
      <c r="J5" s="8">
        <v>623</v>
      </c>
      <c r="K5" s="10">
        <f t="shared" si="1"/>
        <v>95.13940000000002</v>
      </c>
    </row>
    <row r="6" spans="1:11" ht="12.75">
      <c r="A6" s="15" t="s">
        <v>97</v>
      </c>
      <c r="B6" s="4">
        <v>265889</v>
      </c>
      <c r="C6" s="4" t="s">
        <v>117</v>
      </c>
      <c r="D6" s="4">
        <v>1083</v>
      </c>
      <c r="E6" s="5">
        <f>D6*1.15</f>
        <v>1245.4499999999998</v>
      </c>
      <c r="F6" s="4"/>
      <c r="G6" s="4">
        <v>95.46</v>
      </c>
      <c r="H6" s="4"/>
      <c r="I6" s="6">
        <f t="shared" si="0"/>
        <v>1340.9099999999999</v>
      </c>
      <c r="J6" s="4">
        <v>1246</v>
      </c>
      <c r="K6" s="6">
        <f t="shared" si="1"/>
        <v>94.90999999999985</v>
      </c>
    </row>
    <row r="7" spans="1:11" ht="12.75">
      <c r="A7" s="14" t="s">
        <v>72</v>
      </c>
      <c r="B7" s="8">
        <v>108238</v>
      </c>
      <c r="C7" s="8">
        <v>41</v>
      </c>
      <c r="D7" s="8">
        <v>546.21</v>
      </c>
      <c r="E7" s="9">
        <f>D7*1.15</f>
        <v>628.1415</v>
      </c>
      <c r="F7" s="8"/>
      <c r="G7" s="8">
        <v>95.46</v>
      </c>
      <c r="H7" s="8"/>
      <c r="I7" s="10">
        <f t="shared" si="0"/>
        <v>723.6015</v>
      </c>
      <c r="J7" s="8">
        <v>629</v>
      </c>
      <c r="K7" s="10">
        <f t="shared" si="1"/>
        <v>94.60149999999999</v>
      </c>
    </row>
    <row r="8" spans="1:11" ht="12.75">
      <c r="A8" s="3" t="s">
        <v>41</v>
      </c>
      <c r="B8" s="4">
        <v>108207</v>
      </c>
      <c r="C8" s="4">
        <v>37</v>
      </c>
      <c r="D8" s="4">
        <v>544</v>
      </c>
      <c r="E8" s="5"/>
      <c r="F8" s="4"/>
      <c r="G8" s="4">
        <v>95.46</v>
      </c>
      <c r="H8" s="4"/>
      <c r="I8" s="6"/>
      <c r="J8" s="4"/>
      <c r="K8" s="6"/>
    </row>
    <row r="9" spans="1:11" ht="12.75">
      <c r="A9" s="3" t="s">
        <v>41</v>
      </c>
      <c r="B9" s="4">
        <v>108207</v>
      </c>
      <c r="C9" s="4">
        <v>39</v>
      </c>
      <c r="D9" s="4">
        <v>544</v>
      </c>
      <c r="E9" s="5"/>
      <c r="F9" s="4"/>
      <c r="G9" s="4">
        <v>95.46</v>
      </c>
      <c r="H9" s="4"/>
      <c r="I9" s="6"/>
      <c r="J9" s="4"/>
      <c r="K9" s="6"/>
    </row>
    <row r="10" spans="1:11" ht="12.75">
      <c r="A10" s="3" t="s">
        <v>41</v>
      </c>
      <c r="B10" s="4">
        <v>108207</v>
      </c>
      <c r="C10" s="4">
        <v>41</v>
      </c>
      <c r="D10" s="4">
        <v>544</v>
      </c>
      <c r="E10" s="5"/>
      <c r="F10" s="4"/>
      <c r="G10" s="4">
        <v>95.46</v>
      </c>
      <c r="H10" s="4"/>
      <c r="I10" s="6"/>
      <c r="J10" s="4"/>
      <c r="K10" s="6"/>
    </row>
    <row r="11" spans="1:11" ht="12.75">
      <c r="A11" s="3" t="s">
        <v>41</v>
      </c>
      <c r="B11" s="4">
        <v>108246</v>
      </c>
      <c r="C11" s="4">
        <v>39</v>
      </c>
      <c r="D11" s="4">
        <v>546.21</v>
      </c>
      <c r="E11" s="5"/>
      <c r="F11" s="4"/>
      <c r="G11" s="4">
        <v>95.46</v>
      </c>
      <c r="H11" s="4"/>
      <c r="I11" s="6"/>
      <c r="J11" s="4"/>
      <c r="K11" s="6"/>
    </row>
    <row r="12" spans="1:11" ht="12.75">
      <c r="A12" s="3" t="s">
        <v>41</v>
      </c>
      <c r="B12" s="4"/>
      <c r="C12" s="4"/>
      <c r="D12" s="4">
        <f>SUM(D8:D11)</f>
        <v>2178.21</v>
      </c>
      <c r="E12" s="5">
        <f>D12*1.12</f>
        <v>2439.5952</v>
      </c>
      <c r="F12" s="4"/>
      <c r="G12" s="4">
        <f>SUM(G8:G11)</f>
        <v>381.84</v>
      </c>
      <c r="H12" s="4"/>
      <c r="I12" s="6">
        <f>E12+G12+H12+F12</f>
        <v>2821.4352000000003</v>
      </c>
      <c r="J12" s="4">
        <v>2507</v>
      </c>
      <c r="K12" s="6">
        <f>I12-J12</f>
        <v>314.43520000000035</v>
      </c>
    </row>
    <row r="13" spans="1:11" ht="12.75">
      <c r="A13" s="7" t="s">
        <v>53</v>
      </c>
      <c r="B13" s="8">
        <v>108238</v>
      </c>
      <c r="C13" s="8">
        <v>37</v>
      </c>
      <c r="D13" s="8">
        <v>546.21</v>
      </c>
      <c r="E13" s="9">
        <f>D13*1.15</f>
        <v>628.1415</v>
      </c>
      <c r="F13" s="8"/>
      <c r="G13" s="8">
        <v>95.46</v>
      </c>
      <c r="H13" s="8"/>
      <c r="I13" s="10">
        <f>E13+G13+H13+F13</f>
        <v>723.6015</v>
      </c>
      <c r="J13" s="8">
        <v>629</v>
      </c>
      <c r="K13" s="10">
        <f>I13-J13</f>
        <v>94.60149999999999</v>
      </c>
    </row>
    <row r="14" spans="1:11" ht="12.75">
      <c r="A14" s="3" t="s">
        <v>93</v>
      </c>
      <c r="B14" s="4">
        <v>108238</v>
      </c>
      <c r="C14" s="4">
        <v>40</v>
      </c>
      <c r="D14" s="4">
        <v>546.21</v>
      </c>
      <c r="E14" s="5"/>
      <c r="F14" s="4"/>
      <c r="G14" s="4">
        <v>95.46</v>
      </c>
      <c r="H14" s="4"/>
      <c r="I14" s="6"/>
      <c r="J14" s="4"/>
      <c r="K14" s="6"/>
    </row>
    <row r="15" spans="1:11" ht="12.75">
      <c r="A15" s="3" t="s">
        <v>93</v>
      </c>
      <c r="B15" s="4">
        <v>108238</v>
      </c>
      <c r="C15" s="4">
        <v>37</v>
      </c>
      <c r="D15" s="4">
        <v>546.21</v>
      </c>
      <c r="E15" s="5"/>
      <c r="F15" s="4"/>
      <c r="G15" s="4">
        <v>95.46</v>
      </c>
      <c r="H15" s="4"/>
      <c r="I15" s="6"/>
      <c r="J15" s="4"/>
      <c r="K15" s="6"/>
    </row>
    <row r="16" spans="1:11" ht="12.75">
      <c r="A16" s="3" t="s">
        <v>93</v>
      </c>
      <c r="B16" s="4"/>
      <c r="C16" s="4"/>
      <c r="D16" s="4">
        <f>SUM(D14:D15)</f>
        <v>1092.42</v>
      </c>
      <c r="E16" s="5">
        <f aca="true" t="shared" si="2" ref="E16:E23">D16*1.15</f>
        <v>1256.283</v>
      </c>
      <c r="F16" s="4"/>
      <c r="G16" s="4">
        <f>SUM(G14:G15)</f>
        <v>190.92</v>
      </c>
      <c r="H16" s="4"/>
      <c r="I16" s="6">
        <f aca="true" t="shared" si="3" ref="I16:I23">E16+G16+H16+F16</f>
        <v>1447.203</v>
      </c>
      <c r="J16" s="4">
        <f>629+629</f>
        <v>1258</v>
      </c>
      <c r="K16" s="6">
        <f aca="true" t="shared" si="4" ref="K16:K23">I16-J16</f>
        <v>189.20299999999997</v>
      </c>
    </row>
    <row r="17" spans="1:11" ht="12.75">
      <c r="A17" s="7" t="s">
        <v>61</v>
      </c>
      <c r="B17" s="8">
        <v>108238</v>
      </c>
      <c r="C17" s="8">
        <v>39</v>
      </c>
      <c r="D17" s="8">
        <v>546.21</v>
      </c>
      <c r="E17" s="9">
        <f t="shared" si="2"/>
        <v>628.1415</v>
      </c>
      <c r="F17" s="8"/>
      <c r="G17" s="8">
        <v>95.46</v>
      </c>
      <c r="H17" s="8"/>
      <c r="I17" s="10">
        <f t="shared" si="3"/>
        <v>723.6015</v>
      </c>
      <c r="J17" s="8">
        <v>629</v>
      </c>
      <c r="K17" s="10">
        <f t="shared" si="4"/>
        <v>94.60149999999999</v>
      </c>
    </row>
    <row r="18" spans="1:11" ht="12.75">
      <c r="A18" s="3" t="s">
        <v>56</v>
      </c>
      <c r="B18" s="4">
        <v>108238</v>
      </c>
      <c r="C18" s="4">
        <v>37</v>
      </c>
      <c r="D18" s="4">
        <v>546.21</v>
      </c>
      <c r="E18" s="5">
        <f t="shared" si="2"/>
        <v>628.1415</v>
      </c>
      <c r="F18" s="4"/>
      <c r="G18" s="4">
        <v>95.46</v>
      </c>
      <c r="H18" s="4"/>
      <c r="I18" s="6">
        <f t="shared" si="3"/>
        <v>723.6015</v>
      </c>
      <c r="J18" s="4">
        <v>629</v>
      </c>
      <c r="K18" s="6">
        <f t="shared" si="4"/>
        <v>94.60149999999999</v>
      </c>
    </row>
    <row r="19" spans="1:11" ht="12.75">
      <c r="A19" s="14" t="s">
        <v>106</v>
      </c>
      <c r="B19" s="8">
        <v>108238</v>
      </c>
      <c r="C19" s="8">
        <v>38</v>
      </c>
      <c r="D19" s="8">
        <v>546.21</v>
      </c>
      <c r="E19" s="9">
        <f t="shared" si="2"/>
        <v>628.1415</v>
      </c>
      <c r="F19" s="8"/>
      <c r="G19" s="8">
        <v>95.46</v>
      </c>
      <c r="H19" s="8"/>
      <c r="I19" s="10">
        <f t="shared" si="3"/>
        <v>723.6015</v>
      </c>
      <c r="J19" s="8">
        <v>629</v>
      </c>
      <c r="K19" s="10">
        <f t="shared" si="4"/>
        <v>94.60149999999999</v>
      </c>
    </row>
    <row r="20" spans="1:11" ht="12.75">
      <c r="A20" s="15" t="s">
        <v>79</v>
      </c>
      <c r="B20" s="16">
        <v>108238</v>
      </c>
      <c r="C20" s="16">
        <v>38</v>
      </c>
      <c r="D20" s="16">
        <v>546.21</v>
      </c>
      <c r="E20" s="17">
        <f t="shared" si="2"/>
        <v>628.1415</v>
      </c>
      <c r="F20" s="16"/>
      <c r="G20" s="16">
        <v>95.46</v>
      </c>
      <c r="H20" s="16"/>
      <c r="I20" s="18">
        <f t="shared" si="3"/>
        <v>723.6015</v>
      </c>
      <c r="J20" s="16">
        <v>629</v>
      </c>
      <c r="K20" s="18">
        <f t="shared" si="4"/>
        <v>94.60149999999999</v>
      </c>
    </row>
    <row r="21" spans="1:11" ht="12.75">
      <c r="A21" s="7" t="s">
        <v>47</v>
      </c>
      <c r="B21" s="8">
        <v>108246</v>
      </c>
      <c r="C21" s="8">
        <v>38</v>
      </c>
      <c r="D21" s="8">
        <v>546.21</v>
      </c>
      <c r="E21" s="9">
        <f t="shared" si="2"/>
        <v>628.1415</v>
      </c>
      <c r="F21" s="8"/>
      <c r="G21" s="8">
        <v>95.46</v>
      </c>
      <c r="H21" s="8"/>
      <c r="I21" s="10">
        <f t="shared" si="3"/>
        <v>723.6015</v>
      </c>
      <c r="J21" s="8">
        <v>629</v>
      </c>
      <c r="K21" s="10">
        <f t="shared" si="4"/>
        <v>94.60149999999999</v>
      </c>
    </row>
    <row r="22" spans="1:11" ht="12.75">
      <c r="A22" s="3" t="s">
        <v>35</v>
      </c>
      <c r="B22" s="4">
        <v>108246</v>
      </c>
      <c r="C22" s="4">
        <v>37</v>
      </c>
      <c r="D22" s="4">
        <v>546.21</v>
      </c>
      <c r="E22" s="5">
        <f t="shared" si="2"/>
        <v>628.1415</v>
      </c>
      <c r="F22" s="4"/>
      <c r="G22" s="4">
        <v>95.46</v>
      </c>
      <c r="H22" s="4"/>
      <c r="I22" s="6">
        <f t="shared" si="3"/>
        <v>723.6015</v>
      </c>
      <c r="J22" s="4">
        <v>629</v>
      </c>
      <c r="K22" s="6">
        <f t="shared" si="4"/>
        <v>94.60149999999999</v>
      </c>
    </row>
    <row r="23" spans="1:11" ht="12.75">
      <c r="A23" s="14" t="s">
        <v>118</v>
      </c>
      <c r="B23" s="11">
        <v>108238</v>
      </c>
      <c r="C23" s="11">
        <v>40</v>
      </c>
      <c r="D23" s="11">
        <v>546.21</v>
      </c>
      <c r="E23" s="12">
        <f t="shared" si="2"/>
        <v>628.1415</v>
      </c>
      <c r="F23" s="11"/>
      <c r="G23" s="11">
        <v>95.46</v>
      </c>
      <c r="H23" s="11"/>
      <c r="I23" s="13">
        <f t="shared" si="3"/>
        <v>723.6015</v>
      </c>
      <c r="J23" s="11">
        <v>629</v>
      </c>
      <c r="K23" s="13">
        <f t="shared" si="4"/>
        <v>94.60149999999999</v>
      </c>
    </row>
    <row r="24" spans="1:11" ht="12.75">
      <c r="A24" s="3" t="s">
        <v>21</v>
      </c>
      <c r="B24" s="4">
        <v>108207</v>
      </c>
      <c r="C24" s="4">
        <v>40</v>
      </c>
      <c r="D24" s="4">
        <v>544</v>
      </c>
      <c r="E24" s="5"/>
      <c r="F24" s="4"/>
      <c r="G24" s="4">
        <v>95.46</v>
      </c>
      <c r="H24" s="4"/>
      <c r="I24" s="6"/>
      <c r="J24" s="4"/>
      <c r="K24" s="6"/>
    </row>
    <row r="25" spans="1:11" ht="12.75">
      <c r="A25" s="3" t="s">
        <v>21</v>
      </c>
      <c r="B25" s="4">
        <v>108238</v>
      </c>
      <c r="C25" s="4">
        <v>41</v>
      </c>
      <c r="D25" s="4">
        <v>546.21</v>
      </c>
      <c r="E25" s="5"/>
      <c r="F25" s="4"/>
      <c r="G25" s="4">
        <v>95.46</v>
      </c>
      <c r="H25" s="4"/>
      <c r="I25" s="6"/>
      <c r="J25" s="4"/>
      <c r="K25" s="6"/>
    </row>
    <row r="26" spans="1:11" ht="12.75">
      <c r="A26" s="3" t="s">
        <v>21</v>
      </c>
      <c r="B26" s="4">
        <v>108238</v>
      </c>
      <c r="C26" s="4">
        <v>40</v>
      </c>
      <c r="D26" s="4">
        <v>546.21</v>
      </c>
      <c r="E26" s="5"/>
      <c r="F26" s="4"/>
      <c r="G26" s="4">
        <v>95.46</v>
      </c>
      <c r="H26" s="4"/>
      <c r="I26" s="6"/>
      <c r="J26" s="4"/>
      <c r="K26" s="6"/>
    </row>
    <row r="27" spans="1:11" ht="12.75">
      <c r="A27" s="3" t="s">
        <v>21</v>
      </c>
      <c r="B27" s="4">
        <v>108246</v>
      </c>
      <c r="C27" s="4">
        <v>40</v>
      </c>
      <c r="D27" s="4">
        <v>546.21</v>
      </c>
      <c r="E27" s="5"/>
      <c r="F27" s="4"/>
      <c r="G27" s="4">
        <v>95.46</v>
      </c>
      <c r="H27" s="4"/>
      <c r="I27" s="6"/>
      <c r="J27" s="4"/>
      <c r="K27" s="6"/>
    </row>
    <row r="28" spans="1:11" ht="12.75">
      <c r="A28" s="3" t="s">
        <v>21</v>
      </c>
      <c r="B28" s="4">
        <v>108246</v>
      </c>
      <c r="C28" s="4">
        <v>41</v>
      </c>
      <c r="D28" s="4">
        <v>546.21</v>
      </c>
      <c r="E28" s="5"/>
      <c r="F28" s="4"/>
      <c r="G28" s="4">
        <v>95.46</v>
      </c>
      <c r="H28" s="4"/>
      <c r="I28" s="6"/>
      <c r="J28" s="4"/>
      <c r="K28" s="6"/>
    </row>
    <row r="29" spans="1:11" ht="12.75">
      <c r="A29" s="3" t="s">
        <v>21</v>
      </c>
      <c r="B29" s="4"/>
      <c r="C29" s="4"/>
      <c r="D29" s="4">
        <f>SUM(D24:D28)</f>
        <v>2728.84</v>
      </c>
      <c r="E29" s="5">
        <f>D29*1.12</f>
        <v>3056.3008000000004</v>
      </c>
      <c r="F29" s="4"/>
      <c r="G29" s="4">
        <f>SUM(G24:G28)</f>
        <v>477.29999999999995</v>
      </c>
      <c r="H29" s="4"/>
      <c r="I29" s="6">
        <f>E29+G29+H29+F29</f>
        <v>3533.6008</v>
      </c>
      <c r="J29" s="4">
        <v>3142</v>
      </c>
      <c r="K29" s="6">
        <f>I29-J29</f>
        <v>391.60080000000016</v>
      </c>
    </row>
    <row r="30" spans="1:11" ht="12.75">
      <c r="A30" s="7" t="s">
        <v>85</v>
      </c>
      <c r="B30" s="8">
        <v>108207</v>
      </c>
      <c r="C30" s="8">
        <v>38</v>
      </c>
      <c r="D30" s="8">
        <v>544</v>
      </c>
      <c r="E30" s="9">
        <f>D30*1.15</f>
        <v>625.5999999999999</v>
      </c>
      <c r="F30" s="8"/>
      <c r="G30" s="8">
        <v>95.46</v>
      </c>
      <c r="H30" s="8"/>
      <c r="I30" s="10">
        <f>E30+G30+H30+F30</f>
        <v>721.06</v>
      </c>
      <c r="J30" s="8">
        <v>626</v>
      </c>
      <c r="K30" s="10">
        <f>I30-J30</f>
        <v>95.05999999999995</v>
      </c>
    </row>
    <row r="31" spans="4:11" ht="12.75">
      <c r="D31">
        <f>SUM(D2:D30)-D12-D16-D29</f>
        <v>14727.199999999993</v>
      </c>
      <c r="G31">
        <f>SUM(G2:G30)-G12-G16-G29</f>
        <v>2481.96</v>
      </c>
      <c r="I31">
        <f>SUM(I2:I30)</f>
        <v>19265.566400000007</v>
      </c>
      <c r="J31">
        <f>SUM(J2:J30)</f>
        <v>16950</v>
      </c>
      <c r="K31" s="19">
        <f>SUM(K2:K30)</f>
        <v>2315.5664</v>
      </c>
    </row>
  </sheetData>
  <sheetProtection/>
  <autoFilter ref="A1:K30">
    <sortState ref="A2:K31">
      <sortCondition sortBy="value" ref="A2:A31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NataP</cp:lastModifiedBy>
  <dcterms:created xsi:type="dcterms:W3CDTF">2016-10-24T11:37:09Z</dcterms:created>
  <dcterms:modified xsi:type="dcterms:W3CDTF">2016-10-27T15:33:06Z</dcterms:modified>
  <cp:category/>
  <cp:version/>
  <cp:contentType/>
  <cp:contentStatus/>
</cp:coreProperties>
</file>