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1" yWindow="65416" windowWidth="9660" windowHeight="5490" activeTab="0"/>
  </bookViews>
  <sheets>
    <sheet name="721330" sheetId="1" r:id="rId1"/>
  </sheets>
  <definedNames/>
  <calcPr fullCalcOnLoad="1"/>
</workbook>
</file>

<file path=xl/sharedStrings.xml><?xml version="1.0" encoding="utf-8"?>
<sst xmlns="http://schemas.openxmlformats.org/spreadsheetml/2006/main" count="223" uniqueCount="143">
  <si>
    <t>УЗ</t>
  </si>
  <si>
    <t>Заказ</t>
  </si>
  <si>
    <t>Артикул</t>
  </si>
  <si>
    <t>размер</t>
  </si>
  <si>
    <t>цвет</t>
  </si>
  <si>
    <t>Цена за ед.</t>
  </si>
  <si>
    <t>ZAIC</t>
  </si>
  <si>
    <t>Авиатор</t>
  </si>
  <si>
    <t>ОВ-213</t>
  </si>
  <si>
    <t>50-52</t>
  </si>
  <si>
    <t>серый/синий</t>
  </si>
  <si>
    <t>AnnnnnA</t>
  </si>
  <si>
    <t>Волк</t>
  </si>
  <si>
    <t>52-54</t>
  </si>
  <si>
    <t>хаки или серый</t>
  </si>
  <si>
    <t>ZaZaZaТу</t>
  </si>
  <si>
    <t>синий</t>
  </si>
  <si>
    <t>Мишка</t>
  </si>
  <si>
    <t>З-202</t>
  </si>
  <si>
    <t>48-50</t>
  </si>
  <si>
    <t>молочный,</t>
  </si>
  <si>
    <t>GAMMA</t>
  </si>
  <si>
    <t>З-211</t>
  </si>
  <si>
    <t>ЛЛЛ</t>
  </si>
  <si>
    <t>Кошечка</t>
  </si>
  <si>
    <t>белый</t>
  </si>
  <si>
    <t>Снежок</t>
  </si>
  <si>
    <t>З-245</t>
  </si>
  <si>
    <t>lencham</t>
  </si>
  <si>
    <t>Зимняя забава</t>
  </si>
  <si>
    <t>З-246</t>
  </si>
  <si>
    <t>46-48</t>
  </si>
  <si>
    <t>голубой</t>
  </si>
  <si>
    <t>Стильный спорт</t>
  </si>
  <si>
    <t>О-173</t>
  </si>
  <si>
    <t>Kariana</t>
  </si>
  <si>
    <t>белый, розовый</t>
  </si>
  <si>
    <t>Кнопка-Ирок</t>
  </si>
  <si>
    <t>снежок</t>
  </si>
  <si>
    <t>NaTAlia 999</t>
  </si>
  <si>
    <t>54-56</t>
  </si>
  <si>
    <t>серый</t>
  </si>
  <si>
    <t>pnatalia</t>
  </si>
  <si>
    <t>Милашка одинарн.</t>
  </si>
  <si>
    <t>ОВ-167</t>
  </si>
  <si>
    <t>розовый</t>
  </si>
  <si>
    <t>Комплект для девочки</t>
  </si>
  <si>
    <t>ОВ-165</t>
  </si>
  <si>
    <t>Winter gerl</t>
  </si>
  <si>
    <t>MarinaVF</t>
  </si>
  <si>
    <t>Снегурка</t>
  </si>
  <si>
    <t>малиновый</t>
  </si>
  <si>
    <t>НатальяШНЕ</t>
  </si>
  <si>
    <t>Mrs Helen</t>
  </si>
  <si>
    <t>натаП</t>
  </si>
  <si>
    <t>Гонки</t>
  </si>
  <si>
    <t>ОВ-197</t>
  </si>
  <si>
    <t>Тачка</t>
  </si>
  <si>
    <t>З-224</t>
  </si>
  <si>
    <t>tol</t>
  </si>
  <si>
    <t>Элен_а</t>
  </si>
  <si>
    <t>Мишка цветочек</t>
  </si>
  <si>
    <t>ОВ-177</t>
  </si>
  <si>
    <t>Букетик</t>
  </si>
  <si>
    <t>ОВ-190</t>
  </si>
  <si>
    <t>Иришка</t>
  </si>
  <si>
    <t>ОВ-173</t>
  </si>
  <si>
    <t>myrz</t>
  </si>
  <si>
    <t>Рожки</t>
  </si>
  <si>
    <t>ОВ-208</t>
  </si>
  <si>
    <t>Комплект Мишутка</t>
  </si>
  <si>
    <t>ОВ-206</t>
  </si>
  <si>
    <t>Эльвира</t>
  </si>
  <si>
    <t>ОВ-202</t>
  </si>
  <si>
    <t>Анна-1981</t>
  </si>
  <si>
    <t>Корона старая</t>
  </si>
  <si>
    <t>З-229</t>
  </si>
  <si>
    <t>гр. розовый</t>
  </si>
  <si>
    <t>Зимний узор</t>
  </si>
  <si>
    <t>З-235</t>
  </si>
  <si>
    <t>Девочка норка</t>
  </si>
  <si>
    <t>З-203</t>
  </si>
  <si>
    <t>Настя Перетягина</t>
  </si>
  <si>
    <t>Alexa19</t>
  </si>
  <si>
    <t>JKFСКА</t>
  </si>
  <si>
    <t>Северянин</t>
  </si>
  <si>
    <t>Мечта</t>
  </si>
  <si>
    <t>З-214</t>
  </si>
  <si>
    <t>З-208</t>
  </si>
  <si>
    <t>З-241</t>
  </si>
  <si>
    <t>З-227</t>
  </si>
  <si>
    <t>З-205</t>
  </si>
  <si>
    <t>Николь</t>
  </si>
  <si>
    <t xml:space="preserve">З-225 </t>
  </si>
  <si>
    <t>З-216</t>
  </si>
  <si>
    <t>Экстремал</t>
  </si>
  <si>
    <t>сер+ джинс, син+ джинс</t>
  </si>
  <si>
    <t>джинса</t>
  </si>
  <si>
    <t>любой для девочки</t>
  </si>
  <si>
    <t>фисташка, джинса, синий</t>
  </si>
  <si>
    <t>серый, голубой+синий</t>
  </si>
  <si>
    <t>Oksanya</t>
  </si>
  <si>
    <t>Зимушка 2</t>
  </si>
  <si>
    <t>З-232</t>
  </si>
  <si>
    <t>малина, розовый</t>
  </si>
  <si>
    <t>Аляска</t>
  </si>
  <si>
    <t>3-226</t>
  </si>
  <si>
    <t>Боярка</t>
  </si>
  <si>
    <t>З-209</t>
  </si>
  <si>
    <t>белый, сирень</t>
  </si>
  <si>
    <t xml:space="preserve">Геолог </t>
  </si>
  <si>
    <t>О-177</t>
  </si>
  <si>
    <t>Тачки</t>
  </si>
  <si>
    <t xml:space="preserve">Пингвины </t>
  </si>
  <si>
    <t>З-212</t>
  </si>
  <si>
    <t xml:space="preserve">48-50 </t>
  </si>
  <si>
    <t>бел-сирень</t>
  </si>
  <si>
    <t>Мама Олежека</t>
  </si>
  <si>
    <t>пристрой</t>
  </si>
  <si>
    <t>сирень, розовый</t>
  </si>
  <si>
    <t>розово-сирен, любой</t>
  </si>
  <si>
    <t>белый, малина</t>
  </si>
  <si>
    <t>серый, олива</t>
  </si>
  <si>
    <t>гр. Розовый, розовый</t>
  </si>
  <si>
    <t>fиолетовый белый</t>
  </si>
  <si>
    <t>терракот, любой</t>
  </si>
  <si>
    <t>синий-красный(джинса+красный), (серый+красн), (син+голубой),</t>
  </si>
  <si>
    <t>сиреневый, малина, белый</t>
  </si>
  <si>
    <t>фисташка, голубой</t>
  </si>
  <si>
    <t>песок, голубой, синий</t>
  </si>
  <si>
    <t xml:space="preserve">голубой, синий  </t>
  </si>
  <si>
    <t>Комп-т д/м Мишутка</t>
  </si>
  <si>
    <t>скарлет</t>
  </si>
  <si>
    <t xml:space="preserve">Снежок    </t>
  </si>
  <si>
    <t xml:space="preserve">сумма заказа </t>
  </si>
  <si>
    <t xml:space="preserve"> цена с ОРГ</t>
  </si>
  <si>
    <t xml:space="preserve">транспортные </t>
  </si>
  <si>
    <t>сбор за м/город</t>
  </si>
  <si>
    <t>сумма к оплате</t>
  </si>
  <si>
    <t>сдано</t>
  </si>
  <si>
    <t>долг  "+" Ваш,  "-" мой</t>
  </si>
  <si>
    <t xml:space="preserve"> </t>
  </si>
  <si>
    <t>св. малина (бордо)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</si>
</sst>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10" xfId="0" applyFill="1" applyBorder="1" applyAlignment="1" applyProtection="1">
      <alignment horizontal="left" wrapText="1"/>
      <protection/>
    </xf>
    <xf numFmtId="0" fontId="0" fillId="7" borderId="10" xfId="0" applyFill="1" applyBorder="1" applyAlignment="1" applyProtection="1">
      <alignment horizontal="left"/>
      <protection/>
    </xf>
    <xf numFmtId="0" fontId="0" fillId="7" borderId="10" xfId="0" applyFont="1" applyFill="1" applyBorder="1" applyAlignment="1" applyProtection="1">
      <alignment wrapText="1"/>
      <protection/>
    </xf>
    <xf numFmtId="0" fontId="0" fillId="7" borderId="10" xfId="0" applyFont="1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 horizontal="left"/>
      <protection/>
    </xf>
    <xf numFmtId="168" fontId="0" fillId="4" borderId="10" xfId="0" applyNumberFormat="1" applyFill="1" applyBorder="1" applyAlignment="1" applyProtection="1">
      <alignment/>
      <protection/>
    </xf>
    <xf numFmtId="168" fontId="0" fillId="7" borderId="10" xfId="0" applyNumberFormat="1" applyFill="1" applyBorder="1" applyAlignment="1" applyProtection="1">
      <alignment/>
      <protection/>
    </xf>
    <xf numFmtId="168" fontId="3" fillId="4" borderId="10" xfId="0" applyNumberFormat="1" applyFont="1" applyFill="1" applyBorder="1" applyAlignment="1" applyProtection="1">
      <alignment/>
      <protection/>
    </xf>
    <xf numFmtId="168" fontId="0" fillId="0" borderId="10" xfId="0" applyNumberForma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4" borderId="10" xfId="42" applyFont="1" applyFill="1" applyBorder="1" applyAlignment="1" applyProtection="1">
      <alignment/>
      <protection/>
    </xf>
    <xf numFmtId="0" fontId="4" fillId="7" borderId="10" xfId="42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39901" TargetMode="External" /><Relationship Id="rId2" Type="http://schemas.openxmlformats.org/officeDocument/2006/relationships/hyperlink" Target="http://forum.sibmama.ru/profile.php?mode=viewprofile&amp;u=50178" TargetMode="External" /><Relationship Id="rId3" Type="http://schemas.openxmlformats.org/officeDocument/2006/relationships/hyperlink" Target="http://forum.sibmama.ru/profile.php?mode=viewprofile&amp;u=50178" TargetMode="External" /><Relationship Id="rId4" Type="http://schemas.openxmlformats.org/officeDocument/2006/relationships/hyperlink" Target="http://forum.sibmama.ru/profile.php?mode=viewprofile&amp;u=20916" TargetMode="External" /><Relationship Id="rId5" Type="http://schemas.openxmlformats.org/officeDocument/2006/relationships/hyperlink" Target="http://forum.sibmama.ru/profile.php?mode=viewprofile&amp;u=127450" TargetMode="External" /><Relationship Id="rId6" Type="http://schemas.openxmlformats.org/officeDocument/2006/relationships/hyperlink" Target="http://forum.sibmama.ru/profile.php?mode=viewprofile&amp;u=92458" TargetMode="External" /><Relationship Id="rId7" Type="http://schemas.openxmlformats.org/officeDocument/2006/relationships/hyperlink" Target="http://forum.sibmama.ru/profile.php?mode=viewprofile&amp;u=50178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18.140625" style="0" bestFit="1" customWidth="1"/>
    <col min="2" max="2" width="15.00390625" style="0" customWidth="1"/>
    <col min="3" max="3" width="8.57421875" style="0" bestFit="1" customWidth="1"/>
    <col min="4" max="4" width="11.28125" style="0" bestFit="1" customWidth="1"/>
    <col min="5" max="5" width="20.00390625" style="0" customWidth="1"/>
    <col min="6" max="6" width="8.57421875" style="0" bestFit="1" customWidth="1"/>
    <col min="7" max="7" width="7.421875" style="0" bestFit="1" customWidth="1"/>
    <col min="8" max="8" width="7.7109375" style="0" bestFit="1" customWidth="1"/>
    <col min="9" max="9" width="8.57421875" style="0" bestFit="1" customWidth="1"/>
    <col min="10" max="10" width="8.140625" style="0" bestFit="1" customWidth="1"/>
    <col min="11" max="11" width="8.28125" style="0" bestFit="1" customWidth="1"/>
    <col min="12" max="12" width="7.140625" style="0" bestFit="1" customWidth="1"/>
  </cols>
  <sheetData>
    <row r="1" spans="1:13" s="1" customFormat="1" ht="38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134</v>
      </c>
      <c r="H1" s="9" t="s">
        <v>135</v>
      </c>
      <c r="I1" s="9" t="s">
        <v>136</v>
      </c>
      <c r="J1" s="9" t="s">
        <v>137</v>
      </c>
      <c r="K1" s="9" t="s">
        <v>138</v>
      </c>
      <c r="L1" s="9" t="s">
        <v>139</v>
      </c>
      <c r="M1" s="8" t="s">
        <v>140</v>
      </c>
    </row>
    <row r="2" spans="1:20" s="3" customFormat="1" ht="12.75">
      <c r="A2" s="26" t="s">
        <v>83</v>
      </c>
      <c r="B2" s="11" t="s">
        <v>86</v>
      </c>
      <c r="C2" s="12" t="s">
        <v>91</v>
      </c>
      <c r="D2" s="13" t="s">
        <v>13</v>
      </c>
      <c r="E2" s="11" t="s">
        <v>45</v>
      </c>
      <c r="F2" s="22">
        <v>414</v>
      </c>
      <c r="G2" s="22">
        <f>F2</f>
        <v>414</v>
      </c>
      <c r="H2" s="22">
        <f>G2*1.15</f>
        <v>476.09999999999997</v>
      </c>
      <c r="I2" s="22">
        <v>7</v>
      </c>
      <c r="J2" s="22"/>
      <c r="K2" s="22">
        <f>H2+I2+J2</f>
        <v>483.09999999999997</v>
      </c>
      <c r="L2" s="22">
        <v>476</v>
      </c>
      <c r="M2" s="22">
        <f>K2-L2</f>
        <v>7.099999999999966</v>
      </c>
      <c r="N2"/>
      <c r="O2"/>
      <c r="P2"/>
      <c r="Q2"/>
      <c r="R2"/>
      <c r="S2"/>
      <c r="T2"/>
    </row>
    <row r="3" spans="1:13" ht="12.75">
      <c r="A3" s="27" t="s">
        <v>11</v>
      </c>
      <c r="B3" s="15" t="s">
        <v>12</v>
      </c>
      <c r="C3" s="19" t="s">
        <v>87</v>
      </c>
      <c r="D3" s="17" t="s">
        <v>13</v>
      </c>
      <c r="E3" s="15" t="s">
        <v>14</v>
      </c>
      <c r="F3" s="23">
        <v>397</v>
      </c>
      <c r="G3" s="23">
        <f>F3</f>
        <v>397</v>
      </c>
      <c r="H3" s="23">
        <f aca="true" t="shared" si="0" ref="H3:H50">G3*1.15</f>
        <v>456.54999999999995</v>
      </c>
      <c r="I3" s="23">
        <v>7</v>
      </c>
      <c r="J3" s="23"/>
      <c r="K3" s="23">
        <f>H3+I3+J3</f>
        <v>463.54999999999995</v>
      </c>
      <c r="L3" s="23">
        <v>457</v>
      </c>
      <c r="M3" s="23">
        <f>K3-L3</f>
        <v>6.5499999999999545</v>
      </c>
    </row>
    <row r="4" spans="1:13" ht="12.75">
      <c r="A4" s="28" t="s">
        <v>21</v>
      </c>
      <c r="B4" s="12" t="s">
        <v>107</v>
      </c>
      <c r="C4" s="12" t="s">
        <v>108</v>
      </c>
      <c r="D4" s="12" t="s">
        <v>19</v>
      </c>
      <c r="E4" s="12" t="s">
        <v>109</v>
      </c>
      <c r="F4" s="22">
        <v>299</v>
      </c>
      <c r="G4" s="22"/>
      <c r="H4" s="22"/>
      <c r="I4" s="22">
        <v>7</v>
      </c>
      <c r="J4" s="22"/>
      <c r="K4" s="22"/>
      <c r="L4" s="22"/>
      <c r="M4" s="22"/>
    </row>
    <row r="5" spans="1:13" ht="12.75">
      <c r="A5" s="26" t="s">
        <v>21</v>
      </c>
      <c r="B5" s="14" t="s">
        <v>24</v>
      </c>
      <c r="C5" s="11" t="s">
        <v>22</v>
      </c>
      <c r="D5" s="13" t="s">
        <v>19</v>
      </c>
      <c r="E5" s="12" t="s">
        <v>120</v>
      </c>
      <c r="F5" s="22">
        <v>297</v>
      </c>
      <c r="G5" s="22"/>
      <c r="H5" s="22"/>
      <c r="I5" s="22">
        <v>7</v>
      </c>
      <c r="J5" s="22"/>
      <c r="K5" s="22"/>
      <c r="L5" s="22"/>
      <c r="M5" s="22"/>
    </row>
    <row r="6" spans="1:13" ht="12.75">
      <c r="A6" s="26" t="s">
        <v>21</v>
      </c>
      <c r="B6" s="12" t="s">
        <v>141</v>
      </c>
      <c r="C6" s="11"/>
      <c r="D6" s="13"/>
      <c r="E6" s="12"/>
      <c r="F6" s="22"/>
      <c r="G6" s="22">
        <f>SUM(F4:F5)</f>
        <v>596</v>
      </c>
      <c r="H6" s="22">
        <f t="shared" si="0"/>
        <v>685.4</v>
      </c>
      <c r="I6" s="22">
        <f>SUM(I4:I5)</f>
        <v>14</v>
      </c>
      <c r="J6" s="22"/>
      <c r="K6" s="22">
        <f>H6+I6+J6</f>
        <v>699.4</v>
      </c>
      <c r="L6" s="22">
        <v>685</v>
      </c>
      <c r="M6" s="22">
        <f>K6-L6</f>
        <v>14.399999999999977</v>
      </c>
    </row>
    <row r="7" spans="1:13" ht="12.75">
      <c r="A7" s="29" t="s">
        <v>84</v>
      </c>
      <c r="B7" s="16" t="s">
        <v>102</v>
      </c>
      <c r="C7" s="16" t="s">
        <v>103</v>
      </c>
      <c r="D7" s="17" t="s">
        <v>9</v>
      </c>
      <c r="E7" s="18" t="s">
        <v>104</v>
      </c>
      <c r="F7" s="23">
        <v>403</v>
      </c>
      <c r="G7" s="23">
        <f>F7</f>
        <v>403</v>
      </c>
      <c r="H7" s="23">
        <f t="shared" si="0"/>
        <v>463.45</v>
      </c>
      <c r="I7" s="23">
        <v>7</v>
      </c>
      <c r="J7" s="23"/>
      <c r="K7" s="23">
        <f>H7+I7+J7</f>
        <v>470.45</v>
      </c>
      <c r="L7" s="23">
        <v>465</v>
      </c>
      <c r="M7" s="23">
        <f>K7-L7</f>
        <v>5.449999999999989</v>
      </c>
    </row>
    <row r="8" spans="1:13" ht="12.75">
      <c r="A8" s="26" t="s">
        <v>35</v>
      </c>
      <c r="B8" s="12" t="s">
        <v>133</v>
      </c>
      <c r="C8" s="11" t="s">
        <v>27</v>
      </c>
      <c r="D8" s="13" t="s">
        <v>9</v>
      </c>
      <c r="E8" s="11" t="s">
        <v>36</v>
      </c>
      <c r="F8" s="22">
        <v>433</v>
      </c>
      <c r="G8" s="22">
        <f>F8</f>
        <v>433</v>
      </c>
      <c r="H8" s="22">
        <f t="shared" si="0"/>
        <v>497.95</v>
      </c>
      <c r="I8" s="22">
        <v>7</v>
      </c>
      <c r="J8" s="22"/>
      <c r="K8" s="22">
        <f>H8+I8+J8</f>
        <v>504.95</v>
      </c>
      <c r="L8" s="22">
        <v>498</v>
      </c>
      <c r="M8" s="24">
        <f>K8-L8</f>
        <v>6.949999999999989</v>
      </c>
    </row>
    <row r="9" spans="1:13" ht="12.75">
      <c r="A9" s="27" t="s">
        <v>28</v>
      </c>
      <c r="B9" s="15" t="s">
        <v>29</v>
      </c>
      <c r="C9" s="15" t="s">
        <v>30</v>
      </c>
      <c r="D9" s="17" t="s">
        <v>19</v>
      </c>
      <c r="E9" s="19" t="s">
        <v>125</v>
      </c>
      <c r="F9" s="23">
        <v>276</v>
      </c>
      <c r="G9" s="23"/>
      <c r="H9" s="23"/>
      <c r="I9" s="23">
        <v>7</v>
      </c>
      <c r="J9" s="23"/>
      <c r="K9" s="23"/>
      <c r="L9" s="23"/>
      <c r="M9" s="23"/>
    </row>
    <row r="10" spans="1:20" s="3" customFormat="1" ht="12.75">
      <c r="A10" s="27" t="s">
        <v>28</v>
      </c>
      <c r="B10" s="15" t="s">
        <v>33</v>
      </c>
      <c r="C10" s="15" t="s">
        <v>34</v>
      </c>
      <c r="D10" s="17" t="s">
        <v>9</v>
      </c>
      <c r="E10" s="19" t="s">
        <v>126</v>
      </c>
      <c r="F10" s="23">
        <v>160</v>
      </c>
      <c r="G10" s="23"/>
      <c r="H10" s="23"/>
      <c r="I10" s="23">
        <v>5</v>
      </c>
      <c r="J10" s="23"/>
      <c r="K10" s="23"/>
      <c r="L10" s="23"/>
      <c r="M10" s="23"/>
      <c r="N10"/>
      <c r="O10"/>
      <c r="P10"/>
      <c r="Q10"/>
      <c r="R10"/>
      <c r="S10"/>
      <c r="T10"/>
    </row>
    <row r="11" spans="1:20" s="3" customFormat="1" ht="12.75">
      <c r="A11" s="27" t="s">
        <v>28</v>
      </c>
      <c r="B11" s="15" t="s">
        <v>131</v>
      </c>
      <c r="C11" s="19" t="s">
        <v>71</v>
      </c>
      <c r="D11" s="17" t="s">
        <v>31</v>
      </c>
      <c r="E11" s="19" t="s">
        <v>130</v>
      </c>
      <c r="F11" s="23">
        <v>237</v>
      </c>
      <c r="G11" s="23"/>
      <c r="H11" s="23"/>
      <c r="I11" s="23">
        <v>5</v>
      </c>
      <c r="J11" s="23"/>
      <c r="K11" s="23"/>
      <c r="L11" s="23"/>
      <c r="M11" s="23"/>
      <c r="N11"/>
      <c r="O11"/>
      <c r="P11"/>
      <c r="Q11"/>
      <c r="R11"/>
      <c r="S11"/>
      <c r="T11"/>
    </row>
    <row r="12" spans="1:20" s="3" customFormat="1" ht="12.75">
      <c r="A12" s="27" t="s">
        <v>28</v>
      </c>
      <c r="B12" s="15"/>
      <c r="C12" s="19"/>
      <c r="D12" s="17"/>
      <c r="E12" s="19"/>
      <c r="F12" s="23"/>
      <c r="G12" s="23">
        <f>SUM(F9:F11)</f>
        <v>673</v>
      </c>
      <c r="H12" s="23">
        <f>G12*1.15</f>
        <v>773.9499999999999</v>
      </c>
      <c r="I12" s="23">
        <f>SUM(I9:I11)</f>
        <v>17</v>
      </c>
      <c r="J12" s="23"/>
      <c r="K12" s="23">
        <f>H12+I12+J12</f>
        <v>790.9499999999999</v>
      </c>
      <c r="L12" s="23">
        <v>774</v>
      </c>
      <c r="M12" s="23">
        <f>K12-L12</f>
        <v>16.949999999999932</v>
      </c>
      <c r="N12"/>
      <c r="O12"/>
      <c r="P12"/>
      <c r="Q12"/>
      <c r="R12"/>
      <c r="S12"/>
      <c r="T12"/>
    </row>
    <row r="13" spans="1:20" s="3" customFormat="1" ht="12.75">
      <c r="A13" s="26" t="s">
        <v>49</v>
      </c>
      <c r="B13" s="11" t="s">
        <v>50</v>
      </c>
      <c r="C13" s="11" t="s">
        <v>88</v>
      </c>
      <c r="D13" s="13" t="s">
        <v>13</v>
      </c>
      <c r="E13" s="11" t="s">
        <v>45</v>
      </c>
      <c r="F13" s="22">
        <v>422</v>
      </c>
      <c r="G13" s="22"/>
      <c r="H13" s="22"/>
      <c r="I13" s="22">
        <v>7</v>
      </c>
      <c r="J13" s="22"/>
      <c r="K13" s="22"/>
      <c r="L13" s="22"/>
      <c r="M13" s="22"/>
      <c r="N13"/>
      <c r="O13"/>
      <c r="P13"/>
      <c r="Q13"/>
      <c r="R13"/>
      <c r="S13"/>
      <c r="T13"/>
    </row>
    <row r="14" spans="1:20" s="3" customFormat="1" ht="12.75">
      <c r="A14" s="26" t="s">
        <v>49</v>
      </c>
      <c r="B14" s="11" t="s">
        <v>50</v>
      </c>
      <c r="C14" s="11" t="s">
        <v>88</v>
      </c>
      <c r="D14" s="13" t="s">
        <v>13</v>
      </c>
      <c r="E14" s="11" t="s">
        <v>51</v>
      </c>
      <c r="F14" s="22">
        <v>422</v>
      </c>
      <c r="G14" s="22"/>
      <c r="H14" s="22"/>
      <c r="I14" s="22">
        <v>7</v>
      </c>
      <c r="J14" s="22"/>
      <c r="K14" s="22"/>
      <c r="L14" s="22"/>
      <c r="M14" s="22"/>
      <c r="N14"/>
      <c r="O14"/>
      <c r="P14"/>
      <c r="Q14"/>
      <c r="R14"/>
      <c r="S14"/>
      <c r="T14"/>
    </row>
    <row r="15" spans="1:20" s="3" customFormat="1" ht="12.75">
      <c r="A15" s="26" t="s">
        <v>49</v>
      </c>
      <c r="B15" s="11"/>
      <c r="C15" s="11"/>
      <c r="D15" s="13"/>
      <c r="E15" s="11"/>
      <c r="F15" s="22"/>
      <c r="G15" s="22">
        <f>SUM(F13:F14)</f>
        <v>844</v>
      </c>
      <c r="H15" s="22">
        <f t="shared" si="0"/>
        <v>970.5999999999999</v>
      </c>
      <c r="I15" s="22">
        <f>SUM(I13:I14)</f>
        <v>14</v>
      </c>
      <c r="J15" s="22"/>
      <c r="K15" s="22">
        <f>H15+I15+J15</f>
        <v>984.5999999999999</v>
      </c>
      <c r="L15" s="22">
        <v>971</v>
      </c>
      <c r="M15" s="22">
        <f>K15-L15</f>
        <v>13.599999999999909</v>
      </c>
      <c r="N15"/>
      <c r="O15"/>
      <c r="P15"/>
      <c r="Q15"/>
      <c r="R15"/>
      <c r="S15"/>
      <c r="T15"/>
    </row>
    <row r="16" spans="1:20" s="3" customFormat="1" ht="12.75">
      <c r="A16" s="27" t="s">
        <v>53</v>
      </c>
      <c r="B16" s="19" t="s">
        <v>132</v>
      </c>
      <c r="C16" s="15" t="s">
        <v>89</v>
      </c>
      <c r="D16" s="17" t="s">
        <v>40</v>
      </c>
      <c r="E16" s="15" t="s">
        <v>25</v>
      </c>
      <c r="F16" s="23">
        <v>515</v>
      </c>
      <c r="G16" s="23">
        <f>F16</f>
        <v>515</v>
      </c>
      <c r="H16" s="23">
        <f t="shared" si="0"/>
        <v>592.25</v>
      </c>
      <c r="I16" s="23">
        <v>7</v>
      </c>
      <c r="J16" s="23"/>
      <c r="K16" s="23">
        <f>H16+I16+J16</f>
        <v>599.25</v>
      </c>
      <c r="L16" s="23">
        <v>592</v>
      </c>
      <c r="M16" s="23">
        <f>K16-L16</f>
        <v>7.25</v>
      </c>
      <c r="N16"/>
      <c r="O16"/>
      <c r="P16"/>
      <c r="Q16"/>
      <c r="R16"/>
      <c r="S16"/>
      <c r="T16"/>
    </row>
    <row r="17" spans="1:13" ht="12.75">
      <c r="A17" s="26" t="s">
        <v>67</v>
      </c>
      <c r="B17" s="11" t="s">
        <v>72</v>
      </c>
      <c r="C17" s="12" t="s">
        <v>73</v>
      </c>
      <c r="D17" s="13" t="s">
        <v>13</v>
      </c>
      <c r="E17" s="11" t="s">
        <v>51</v>
      </c>
      <c r="F17" s="22">
        <v>173</v>
      </c>
      <c r="G17" s="22"/>
      <c r="H17" s="22"/>
      <c r="I17" s="22">
        <v>5</v>
      </c>
      <c r="J17" s="22"/>
      <c r="K17" s="22"/>
      <c r="L17" s="22"/>
      <c r="M17" s="22"/>
    </row>
    <row r="18" spans="1:13" ht="12.75">
      <c r="A18" s="26" t="s">
        <v>67</v>
      </c>
      <c r="B18" s="11" t="s">
        <v>70</v>
      </c>
      <c r="C18" s="11" t="s">
        <v>71</v>
      </c>
      <c r="D18" s="13" t="s">
        <v>31</v>
      </c>
      <c r="E18" s="12" t="s">
        <v>128</v>
      </c>
      <c r="F18" s="22">
        <v>237</v>
      </c>
      <c r="G18" s="22"/>
      <c r="H18" s="22"/>
      <c r="I18" s="22">
        <v>5</v>
      </c>
      <c r="J18" s="22"/>
      <c r="K18" s="22"/>
      <c r="L18" s="22"/>
      <c r="M18" s="22"/>
    </row>
    <row r="19" spans="1:20" s="3" customFormat="1" ht="12.75">
      <c r="A19" s="26" t="s">
        <v>67</v>
      </c>
      <c r="B19" s="11" t="s">
        <v>68</v>
      </c>
      <c r="C19" s="11" t="s">
        <v>69</v>
      </c>
      <c r="D19" s="13" t="s">
        <v>31</v>
      </c>
      <c r="E19" s="12" t="s">
        <v>129</v>
      </c>
      <c r="F19" s="22">
        <v>204</v>
      </c>
      <c r="G19" s="22"/>
      <c r="H19" s="22"/>
      <c r="I19" s="22">
        <v>5</v>
      </c>
      <c r="J19" s="22"/>
      <c r="K19" s="22"/>
      <c r="L19" s="22"/>
      <c r="M19" s="22"/>
      <c r="N19"/>
      <c r="O19"/>
      <c r="P19"/>
      <c r="Q19"/>
      <c r="R19"/>
      <c r="S19"/>
      <c r="T19"/>
    </row>
    <row r="20" spans="1:20" s="3" customFormat="1" ht="12.75">
      <c r="A20" s="26" t="s">
        <v>67</v>
      </c>
      <c r="B20" s="11"/>
      <c r="C20" s="11"/>
      <c r="D20" s="13"/>
      <c r="E20" s="12"/>
      <c r="F20" s="22"/>
      <c r="G20" s="22">
        <f>SUM(F17:F19)</f>
        <v>614</v>
      </c>
      <c r="H20" s="22">
        <f t="shared" si="0"/>
        <v>706.0999999999999</v>
      </c>
      <c r="I20" s="22">
        <f>SUM(I17:I19)</f>
        <v>15</v>
      </c>
      <c r="J20" s="22"/>
      <c r="K20" s="22">
        <f>H20+I20+J20</f>
        <v>721.0999999999999</v>
      </c>
      <c r="L20" s="22">
        <v>996</v>
      </c>
      <c r="M20" s="22">
        <f>K20-L20</f>
        <v>-274.9000000000001</v>
      </c>
      <c r="N20"/>
      <c r="O20"/>
      <c r="P20"/>
      <c r="Q20"/>
      <c r="R20"/>
      <c r="S20"/>
      <c r="T20"/>
    </row>
    <row r="21" spans="1:13" ht="12" customHeight="1">
      <c r="A21" s="27" t="s">
        <v>39</v>
      </c>
      <c r="B21" s="20" t="s">
        <v>33</v>
      </c>
      <c r="C21" s="20" t="s">
        <v>34</v>
      </c>
      <c r="D21" s="17" t="s">
        <v>40</v>
      </c>
      <c r="E21" s="19" t="s">
        <v>100</v>
      </c>
      <c r="F21" s="23">
        <v>160</v>
      </c>
      <c r="G21" s="23">
        <f>F21</f>
        <v>160</v>
      </c>
      <c r="H21" s="23">
        <f t="shared" si="0"/>
        <v>184</v>
      </c>
      <c r="I21" s="23">
        <v>5</v>
      </c>
      <c r="J21" s="23"/>
      <c r="K21" s="23">
        <f>H21+I21+J21</f>
        <v>189</v>
      </c>
      <c r="L21" s="23">
        <v>184</v>
      </c>
      <c r="M21" s="23">
        <f>K21-L21</f>
        <v>5</v>
      </c>
    </row>
    <row r="22" spans="1:13" ht="12.75">
      <c r="A22" s="28" t="s">
        <v>101</v>
      </c>
      <c r="B22" s="11" t="s">
        <v>113</v>
      </c>
      <c r="C22" s="12" t="s">
        <v>114</v>
      </c>
      <c r="D22" s="13" t="s">
        <v>115</v>
      </c>
      <c r="E22" s="11" t="s">
        <v>116</v>
      </c>
      <c r="F22" s="22">
        <v>340</v>
      </c>
      <c r="G22" s="22">
        <f>F22</f>
        <v>340</v>
      </c>
      <c r="H22" s="22">
        <f t="shared" si="0"/>
        <v>390.99999999999994</v>
      </c>
      <c r="I22" s="22">
        <v>7</v>
      </c>
      <c r="J22" s="22"/>
      <c r="K22" s="22">
        <f>H22+I22+J22</f>
        <v>397.99999999999994</v>
      </c>
      <c r="L22" s="22">
        <v>400</v>
      </c>
      <c r="M22" s="22">
        <f>K22-L22</f>
        <v>-2.000000000000057</v>
      </c>
    </row>
    <row r="23" spans="1:13" ht="12.75">
      <c r="A23" s="27" t="s">
        <v>42</v>
      </c>
      <c r="B23" s="15" t="s">
        <v>24</v>
      </c>
      <c r="C23" s="15" t="s">
        <v>22</v>
      </c>
      <c r="D23" s="17" t="s">
        <v>19</v>
      </c>
      <c r="E23" s="19" t="s">
        <v>121</v>
      </c>
      <c r="F23" s="23">
        <v>297</v>
      </c>
      <c r="G23" s="23"/>
      <c r="H23" s="23"/>
      <c r="I23" s="23">
        <v>7</v>
      </c>
      <c r="J23" s="23"/>
      <c r="K23" s="23"/>
      <c r="L23" s="23"/>
      <c r="M23" s="23"/>
    </row>
    <row r="24" spans="1:13" ht="12.75">
      <c r="A24" s="27" t="s">
        <v>42</v>
      </c>
      <c r="B24" s="15" t="s">
        <v>46</v>
      </c>
      <c r="C24" s="15" t="s">
        <v>47</v>
      </c>
      <c r="D24" s="17" t="s">
        <v>9</v>
      </c>
      <c r="E24" s="19" t="s">
        <v>119</v>
      </c>
      <c r="F24" s="23">
        <v>258</v>
      </c>
      <c r="G24" s="23"/>
      <c r="H24" s="23"/>
      <c r="I24" s="23">
        <v>5</v>
      </c>
      <c r="J24" s="23"/>
      <c r="K24" s="23"/>
      <c r="L24" s="23"/>
      <c r="M24" s="23"/>
    </row>
    <row r="25" spans="1:20" s="3" customFormat="1" ht="12.75">
      <c r="A25" s="27" t="s">
        <v>42</v>
      </c>
      <c r="B25" s="15" t="s">
        <v>43</v>
      </c>
      <c r="C25" s="15" t="s">
        <v>44</v>
      </c>
      <c r="D25" s="17" t="s">
        <v>19</v>
      </c>
      <c r="E25" s="19" t="s">
        <v>127</v>
      </c>
      <c r="F25" s="23">
        <v>168</v>
      </c>
      <c r="G25" s="23"/>
      <c r="H25" s="23"/>
      <c r="I25" s="23">
        <v>5</v>
      </c>
      <c r="J25" s="23"/>
      <c r="K25" s="23"/>
      <c r="L25" s="23"/>
      <c r="M25" s="23"/>
      <c r="N25"/>
      <c r="O25"/>
      <c r="P25"/>
      <c r="Q25"/>
      <c r="R25"/>
      <c r="S25"/>
      <c r="T25"/>
    </row>
    <row r="26" spans="1:20" s="3" customFormat="1" ht="12.75">
      <c r="A26" s="27" t="s">
        <v>42</v>
      </c>
      <c r="B26" s="15"/>
      <c r="C26" s="15"/>
      <c r="D26" s="17"/>
      <c r="E26" s="19"/>
      <c r="F26" s="23"/>
      <c r="G26" s="23">
        <f>SUM(F23:F25)</f>
        <v>723</v>
      </c>
      <c r="H26" s="23">
        <f t="shared" si="0"/>
        <v>831.4499999999999</v>
      </c>
      <c r="I26" s="23">
        <f>SUM(I23:I25)</f>
        <v>17</v>
      </c>
      <c r="J26" s="23"/>
      <c r="K26" s="23">
        <f>H26+I26+J26</f>
        <v>848.4499999999999</v>
      </c>
      <c r="L26" s="23">
        <v>831</v>
      </c>
      <c r="M26" s="23">
        <f>K26-L26</f>
        <v>17.449999999999932</v>
      </c>
      <c r="N26"/>
      <c r="O26"/>
      <c r="P26"/>
      <c r="Q26"/>
      <c r="R26"/>
      <c r="S26"/>
      <c r="T26"/>
    </row>
    <row r="27" spans="1:20" s="3" customFormat="1" ht="12.75">
      <c r="A27" s="26" t="s">
        <v>59</v>
      </c>
      <c r="B27" s="14" t="s">
        <v>57</v>
      </c>
      <c r="C27" s="11" t="s">
        <v>58</v>
      </c>
      <c r="D27" s="13" t="s">
        <v>9</v>
      </c>
      <c r="E27" s="12" t="s">
        <v>122</v>
      </c>
      <c r="F27" s="22">
        <v>382</v>
      </c>
      <c r="G27" s="22">
        <f>F27</f>
        <v>382</v>
      </c>
      <c r="H27" s="22">
        <f t="shared" si="0"/>
        <v>439.29999999999995</v>
      </c>
      <c r="I27" s="22">
        <v>7</v>
      </c>
      <c r="J27" s="22">
        <v>20</v>
      </c>
      <c r="K27" s="22">
        <f>H27+I27+J27</f>
        <v>466.29999999999995</v>
      </c>
      <c r="L27" s="22">
        <v>439</v>
      </c>
      <c r="M27" s="22">
        <f>K27-L27</f>
        <v>27.299999999999955</v>
      </c>
      <c r="N27"/>
      <c r="O27"/>
      <c r="P27"/>
      <c r="Q27"/>
      <c r="R27"/>
      <c r="S27"/>
      <c r="T27"/>
    </row>
    <row r="28" spans="1:20" s="3" customFormat="1" ht="12.75">
      <c r="A28" s="29" t="s">
        <v>48</v>
      </c>
      <c r="B28" s="19" t="s">
        <v>105</v>
      </c>
      <c r="C28" s="19" t="s">
        <v>106</v>
      </c>
      <c r="D28" s="19" t="s">
        <v>9</v>
      </c>
      <c r="E28" s="19" t="s">
        <v>16</v>
      </c>
      <c r="F28" s="23">
        <v>371</v>
      </c>
      <c r="G28" s="23">
        <f>F28</f>
        <v>371</v>
      </c>
      <c r="H28" s="23">
        <f t="shared" si="0"/>
        <v>426.65</v>
      </c>
      <c r="I28" s="23">
        <v>7</v>
      </c>
      <c r="J28" s="23"/>
      <c r="K28" s="23">
        <f>H28+I28+J28</f>
        <v>433.65</v>
      </c>
      <c r="L28" s="23">
        <v>427</v>
      </c>
      <c r="M28" s="23">
        <f>K28-L28</f>
        <v>6.649999999999977</v>
      </c>
      <c r="N28"/>
      <c r="O28"/>
      <c r="P28"/>
      <c r="Q28"/>
      <c r="R28"/>
      <c r="S28"/>
      <c r="T28"/>
    </row>
    <row r="29" spans="1:20" s="2" customFormat="1" ht="12.75">
      <c r="A29" s="26" t="s">
        <v>6</v>
      </c>
      <c r="B29" s="11" t="s">
        <v>7</v>
      </c>
      <c r="C29" s="11" t="s">
        <v>8</v>
      </c>
      <c r="D29" s="13" t="s">
        <v>9</v>
      </c>
      <c r="E29" s="14" t="s">
        <v>10</v>
      </c>
      <c r="F29" s="22">
        <v>180</v>
      </c>
      <c r="G29" s="22">
        <f>F29</f>
        <v>180</v>
      </c>
      <c r="H29" s="22">
        <f t="shared" si="0"/>
        <v>206.99999999999997</v>
      </c>
      <c r="I29" s="22">
        <v>5</v>
      </c>
      <c r="J29" s="22"/>
      <c r="K29" s="22">
        <f>H29+I29+J29</f>
        <v>211.99999999999997</v>
      </c>
      <c r="L29" s="22">
        <v>210</v>
      </c>
      <c r="M29" s="22">
        <f>K29-L29</f>
        <v>1.9999999999999716</v>
      </c>
      <c r="N29"/>
      <c r="O29"/>
      <c r="P29"/>
      <c r="Q29"/>
      <c r="R29"/>
      <c r="S29"/>
      <c r="T29"/>
    </row>
    <row r="30" spans="1:20" s="3" customFormat="1" ht="12.75">
      <c r="A30" s="27" t="s">
        <v>15</v>
      </c>
      <c r="B30" s="15" t="s">
        <v>17</v>
      </c>
      <c r="C30" s="15" t="s">
        <v>18</v>
      </c>
      <c r="D30" s="17" t="s">
        <v>19</v>
      </c>
      <c r="E30" s="15" t="s">
        <v>20</v>
      </c>
      <c r="F30" s="23">
        <v>297</v>
      </c>
      <c r="G30" s="23">
        <f>F30</f>
        <v>297</v>
      </c>
      <c r="H30" s="23">
        <f t="shared" si="0"/>
        <v>341.54999999999995</v>
      </c>
      <c r="I30" s="23">
        <v>7</v>
      </c>
      <c r="J30" s="23"/>
      <c r="K30" s="23">
        <f>H30+I30+J30</f>
        <v>348.54999999999995</v>
      </c>
      <c r="L30" s="23">
        <v>342</v>
      </c>
      <c r="M30" s="23">
        <f>K30-L30</f>
        <v>6.5499999999999545</v>
      </c>
      <c r="N30"/>
      <c r="O30"/>
      <c r="P30"/>
      <c r="Q30"/>
      <c r="R30"/>
      <c r="S30"/>
      <c r="T30"/>
    </row>
    <row r="31" spans="1:13" ht="12.75">
      <c r="A31" s="26" t="s">
        <v>74</v>
      </c>
      <c r="B31" s="11" t="s">
        <v>80</v>
      </c>
      <c r="C31" s="11" t="s">
        <v>81</v>
      </c>
      <c r="D31" s="13" t="s">
        <v>40</v>
      </c>
      <c r="E31" s="11" t="s">
        <v>77</v>
      </c>
      <c r="F31" s="22">
        <v>380</v>
      </c>
      <c r="G31" s="22"/>
      <c r="H31" s="22"/>
      <c r="I31" s="22">
        <v>7</v>
      </c>
      <c r="J31" s="22"/>
      <c r="K31" s="22"/>
      <c r="L31" s="22"/>
      <c r="M31" s="22"/>
    </row>
    <row r="32" spans="1:13" ht="12.75">
      <c r="A32" s="26" t="s">
        <v>74</v>
      </c>
      <c r="B32" s="11" t="s">
        <v>75</v>
      </c>
      <c r="C32" s="11" t="s">
        <v>76</v>
      </c>
      <c r="D32" s="13" t="s">
        <v>40</v>
      </c>
      <c r="E32" s="11" t="s">
        <v>77</v>
      </c>
      <c r="F32" s="24">
        <v>470</v>
      </c>
      <c r="G32" s="22"/>
      <c r="H32" s="22"/>
      <c r="I32" s="22">
        <v>7</v>
      </c>
      <c r="J32" s="22"/>
      <c r="K32" s="22"/>
      <c r="L32" s="22"/>
      <c r="M32" s="22"/>
    </row>
    <row r="33" spans="1:20" s="3" customFormat="1" ht="12.75">
      <c r="A33" s="26" t="s">
        <v>74</v>
      </c>
      <c r="B33" s="11" t="s">
        <v>78</v>
      </c>
      <c r="C33" s="11" t="s">
        <v>79</v>
      </c>
      <c r="D33" s="13" t="s">
        <v>40</v>
      </c>
      <c r="E33" s="12" t="s">
        <v>123</v>
      </c>
      <c r="F33" s="22">
        <v>300</v>
      </c>
      <c r="G33" s="22"/>
      <c r="H33" s="22"/>
      <c r="I33" s="22">
        <v>7</v>
      </c>
      <c r="J33" s="22"/>
      <c r="K33" s="22"/>
      <c r="L33" s="22"/>
      <c r="M33" s="22"/>
      <c r="N33"/>
      <c r="O33"/>
      <c r="P33"/>
      <c r="Q33"/>
      <c r="R33"/>
      <c r="S33"/>
      <c r="T33"/>
    </row>
    <row r="34" spans="1:20" s="3" customFormat="1" ht="12.75">
      <c r="A34" s="26" t="s">
        <v>74</v>
      </c>
      <c r="B34" s="11"/>
      <c r="C34" s="11"/>
      <c r="D34" s="13"/>
      <c r="E34" s="12"/>
      <c r="F34" s="22"/>
      <c r="G34" s="22">
        <f>SUM(F31:F33)</f>
        <v>1150</v>
      </c>
      <c r="H34" s="22">
        <f t="shared" si="0"/>
        <v>1322.5</v>
      </c>
      <c r="I34" s="22">
        <f>SUM(I31:I33)</f>
        <v>21</v>
      </c>
      <c r="J34" s="22"/>
      <c r="K34" s="22">
        <f>H34+I34+J34</f>
        <v>1343.5</v>
      </c>
      <c r="L34" s="22">
        <v>1323</v>
      </c>
      <c r="M34" s="22">
        <f>K34-L34</f>
        <v>20.5</v>
      </c>
      <c r="N34"/>
      <c r="O34"/>
      <c r="P34"/>
      <c r="Q34"/>
      <c r="R34"/>
      <c r="S34"/>
      <c r="T34"/>
    </row>
    <row r="35" spans="1:20" s="3" customFormat="1" ht="12.75">
      <c r="A35" s="27" t="s">
        <v>37</v>
      </c>
      <c r="B35" s="15" t="s">
        <v>38</v>
      </c>
      <c r="C35" s="15" t="s">
        <v>27</v>
      </c>
      <c r="D35" s="21" t="s">
        <v>9</v>
      </c>
      <c r="E35" s="19" t="s">
        <v>124</v>
      </c>
      <c r="F35" s="23">
        <v>433</v>
      </c>
      <c r="G35" s="23">
        <f>F35</f>
        <v>433</v>
      </c>
      <c r="H35" s="23">
        <f t="shared" si="0"/>
        <v>497.95</v>
      </c>
      <c r="I35" s="23">
        <v>7</v>
      </c>
      <c r="J35" s="23"/>
      <c r="K35" s="23">
        <f>H35+I35+J35</f>
        <v>504.95</v>
      </c>
      <c r="L35" s="23">
        <v>498</v>
      </c>
      <c r="M35" s="23">
        <f>K35-L35</f>
        <v>6.949999999999989</v>
      </c>
      <c r="N35"/>
      <c r="O35"/>
      <c r="P35"/>
      <c r="Q35"/>
      <c r="R35"/>
      <c r="S35"/>
      <c r="T35"/>
    </row>
    <row r="36" spans="1:13" ht="12.75">
      <c r="A36" s="26" t="s">
        <v>23</v>
      </c>
      <c r="B36" s="11" t="s">
        <v>24</v>
      </c>
      <c r="C36" s="11" t="s">
        <v>22</v>
      </c>
      <c r="D36" s="13" t="s">
        <v>19</v>
      </c>
      <c r="E36" s="11" t="s">
        <v>25</v>
      </c>
      <c r="F36" s="22">
        <v>297</v>
      </c>
      <c r="G36" s="22"/>
      <c r="H36" s="22"/>
      <c r="I36" s="22">
        <v>7</v>
      </c>
      <c r="J36" s="22"/>
      <c r="K36" s="22"/>
      <c r="L36" s="22"/>
      <c r="M36" s="22"/>
    </row>
    <row r="37" spans="1:13" ht="13.5" customHeight="1">
      <c r="A37" s="26" t="s">
        <v>23</v>
      </c>
      <c r="B37" s="11" t="s">
        <v>26</v>
      </c>
      <c r="C37" s="11" t="s">
        <v>27</v>
      </c>
      <c r="D37" s="13" t="s">
        <v>9</v>
      </c>
      <c r="E37" s="11" t="s">
        <v>25</v>
      </c>
      <c r="F37" s="22">
        <v>433</v>
      </c>
      <c r="G37" s="22"/>
      <c r="H37" s="22"/>
      <c r="I37" s="22">
        <v>7</v>
      </c>
      <c r="J37" s="22"/>
      <c r="K37" s="22"/>
      <c r="L37" s="22"/>
      <c r="M37" s="22"/>
    </row>
    <row r="38" spans="1:13" ht="13.5" customHeight="1">
      <c r="A38" s="26" t="s">
        <v>23</v>
      </c>
      <c r="B38" s="11"/>
      <c r="C38" s="11"/>
      <c r="D38" s="13"/>
      <c r="E38" s="11"/>
      <c r="F38" s="22"/>
      <c r="G38" s="22">
        <f>SUM(F36:F37)</f>
        <v>730</v>
      </c>
      <c r="H38" s="22">
        <f t="shared" si="0"/>
        <v>839.4999999999999</v>
      </c>
      <c r="I38" s="22">
        <f>SUM(I36:I37)</f>
        <v>14</v>
      </c>
      <c r="J38" s="22"/>
      <c r="K38" s="22">
        <f>H38+I38+J38</f>
        <v>853.4999999999999</v>
      </c>
      <c r="L38" s="22">
        <v>840</v>
      </c>
      <c r="M38" s="22">
        <f>K38-L38</f>
        <v>13.499999999999886</v>
      </c>
    </row>
    <row r="39" spans="1:13" ht="12.75">
      <c r="A39" s="29" t="s">
        <v>117</v>
      </c>
      <c r="B39" s="15" t="s">
        <v>112</v>
      </c>
      <c r="C39" s="19" t="s">
        <v>58</v>
      </c>
      <c r="D39" s="17" t="s">
        <v>9</v>
      </c>
      <c r="E39" s="15" t="s">
        <v>32</v>
      </c>
      <c r="F39" s="23">
        <v>382</v>
      </c>
      <c r="G39" s="23"/>
      <c r="H39" s="23"/>
      <c r="I39" s="23">
        <v>7</v>
      </c>
      <c r="J39" s="23"/>
      <c r="K39" s="23"/>
      <c r="L39" s="23"/>
      <c r="M39" s="23"/>
    </row>
    <row r="40" spans="1:13" ht="12.75">
      <c r="A40" s="29" t="s">
        <v>117</v>
      </c>
      <c r="B40" s="15" t="s">
        <v>110</v>
      </c>
      <c r="C40" s="19" t="s">
        <v>111</v>
      </c>
      <c r="D40" s="17" t="s">
        <v>9</v>
      </c>
      <c r="E40" s="15" t="s">
        <v>16</v>
      </c>
      <c r="F40" s="23">
        <v>260</v>
      </c>
      <c r="G40" s="23"/>
      <c r="H40" s="23"/>
      <c r="I40" s="23">
        <v>5</v>
      </c>
      <c r="J40" s="23"/>
      <c r="K40" s="23"/>
      <c r="L40" s="23"/>
      <c r="M40" s="23"/>
    </row>
    <row r="41" spans="1:13" ht="12.75">
      <c r="A41" s="29" t="s">
        <v>117</v>
      </c>
      <c r="B41" s="15"/>
      <c r="C41" s="19"/>
      <c r="D41" s="17"/>
      <c r="E41" s="15"/>
      <c r="F41" s="23"/>
      <c r="G41" s="23">
        <f>SUM(F39:F40)</f>
        <v>642</v>
      </c>
      <c r="H41" s="23">
        <f t="shared" si="0"/>
        <v>738.3</v>
      </c>
      <c r="I41" s="23">
        <f>SUM(I39:I40)</f>
        <v>12</v>
      </c>
      <c r="J41" s="23"/>
      <c r="K41" s="23">
        <f aca="true" t="shared" si="1" ref="K41:K46">H41+I41+J41</f>
        <v>750.3</v>
      </c>
      <c r="L41" s="23">
        <v>750</v>
      </c>
      <c r="M41" s="23">
        <f aca="true" t="shared" si="2" ref="M41:M46">K41-L41</f>
        <v>0.2999999999999545</v>
      </c>
    </row>
    <row r="42" spans="1:20" s="3" customFormat="1" ht="12.75">
      <c r="A42" s="26" t="s">
        <v>82</v>
      </c>
      <c r="B42" s="11" t="s">
        <v>85</v>
      </c>
      <c r="C42" s="11" t="s">
        <v>90</v>
      </c>
      <c r="D42" s="13" t="s">
        <v>40</v>
      </c>
      <c r="E42" s="11" t="s">
        <v>41</v>
      </c>
      <c r="F42" s="22">
        <v>410</v>
      </c>
      <c r="G42" s="22">
        <f>F42</f>
        <v>410</v>
      </c>
      <c r="H42" s="22">
        <f t="shared" si="0"/>
        <v>471.49999999999994</v>
      </c>
      <c r="I42" s="22">
        <v>7</v>
      </c>
      <c r="J42" s="22"/>
      <c r="K42" s="22">
        <f t="shared" si="1"/>
        <v>478.49999999999994</v>
      </c>
      <c r="L42" s="22">
        <v>472</v>
      </c>
      <c r="M42" s="24">
        <f t="shared" si="2"/>
        <v>6.499999999999943</v>
      </c>
      <c r="N42"/>
      <c r="O42"/>
      <c r="P42"/>
      <c r="Q42"/>
      <c r="R42"/>
      <c r="S42"/>
      <c r="T42"/>
    </row>
    <row r="43" spans="1:13" ht="12.75">
      <c r="A43" s="27" t="s">
        <v>52</v>
      </c>
      <c r="B43" s="20" t="s">
        <v>95</v>
      </c>
      <c r="C43" s="20" t="s">
        <v>94</v>
      </c>
      <c r="D43" s="17" t="s">
        <v>13</v>
      </c>
      <c r="E43" s="20" t="s">
        <v>96</v>
      </c>
      <c r="F43" s="23">
        <v>397</v>
      </c>
      <c r="G43" s="23">
        <f>F43</f>
        <v>397</v>
      </c>
      <c r="H43" s="23">
        <f t="shared" si="0"/>
        <v>456.54999999999995</v>
      </c>
      <c r="I43" s="23">
        <v>7</v>
      </c>
      <c r="J43" s="23">
        <v>50</v>
      </c>
      <c r="K43" s="23">
        <f t="shared" si="1"/>
        <v>513.55</v>
      </c>
      <c r="L43" s="23">
        <v>457</v>
      </c>
      <c r="M43" s="23">
        <f t="shared" si="2"/>
        <v>56.549999999999955</v>
      </c>
    </row>
    <row r="44" spans="1:20" s="3" customFormat="1" ht="12.75">
      <c r="A44" s="26" t="s">
        <v>54</v>
      </c>
      <c r="B44" s="11" t="s">
        <v>57</v>
      </c>
      <c r="C44" s="11" t="s">
        <v>58</v>
      </c>
      <c r="D44" s="13" t="s">
        <v>9</v>
      </c>
      <c r="E44" s="14" t="s">
        <v>97</v>
      </c>
      <c r="F44" s="22">
        <v>382</v>
      </c>
      <c r="G44" s="22">
        <f>F44</f>
        <v>382</v>
      </c>
      <c r="H44" s="22">
        <f t="shared" si="0"/>
        <v>439.29999999999995</v>
      </c>
      <c r="I44" s="22">
        <v>7</v>
      </c>
      <c r="J44" s="22"/>
      <c r="K44" s="22">
        <f t="shared" si="1"/>
        <v>446.29999999999995</v>
      </c>
      <c r="L44" s="22"/>
      <c r="M44" s="22">
        <f t="shared" si="2"/>
        <v>446.29999999999995</v>
      </c>
      <c r="N44"/>
      <c r="O44"/>
      <c r="P44"/>
      <c r="Q44"/>
      <c r="R44"/>
      <c r="S44"/>
      <c r="T44"/>
    </row>
    <row r="45" spans="1:13" ht="12.75">
      <c r="A45" s="26" t="s">
        <v>54</v>
      </c>
      <c r="B45" s="11" t="s">
        <v>55</v>
      </c>
      <c r="C45" s="11" t="s">
        <v>56</v>
      </c>
      <c r="D45" s="13" t="s">
        <v>13</v>
      </c>
      <c r="E45" s="14" t="s">
        <v>99</v>
      </c>
      <c r="F45" s="22">
        <v>173</v>
      </c>
      <c r="G45" s="22">
        <f>F45</f>
        <v>173</v>
      </c>
      <c r="H45" s="22">
        <f t="shared" si="0"/>
        <v>198.95</v>
      </c>
      <c r="I45" s="22">
        <v>5</v>
      </c>
      <c r="J45" s="22"/>
      <c r="K45" s="22">
        <f t="shared" si="1"/>
        <v>203.95</v>
      </c>
      <c r="L45" s="22"/>
      <c r="M45" s="22">
        <f t="shared" si="2"/>
        <v>203.95</v>
      </c>
    </row>
    <row r="46" spans="1:13" ht="12.75">
      <c r="A46" s="10" t="s">
        <v>118</v>
      </c>
      <c r="B46" s="6" t="s">
        <v>92</v>
      </c>
      <c r="C46" s="6" t="s">
        <v>93</v>
      </c>
      <c r="D46" s="5" t="s">
        <v>13</v>
      </c>
      <c r="E46" s="7" t="s">
        <v>142</v>
      </c>
      <c r="F46" s="25">
        <v>494</v>
      </c>
      <c r="G46" s="25">
        <f>F46</f>
        <v>494</v>
      </c>
      <c r="H46" s="25">
        <f t="shared" si="0"/>
        <v>568.0999999999999</v>
      </c>
      <c r="I46" s="25">
        <v>7</v>
      </c>
      <c r="J46" s="25"/>
      <c r="K46" s="25">
        <f t="shared" si="1"/>
        <v>575.0999999999999</v>
      </c>
      <c r="L46" s="25"/>
      <c r="M46" s="25">
        <f t="shared" si="2"/>
        <v>575.0999999999999</v>
      </c>
    </row>
    <row r="47" spans="1:13" ht="12.75">
      <c r="A47" s="26" t="s">
        <v>60</v>
      </c>
      <c r="B47" s="11" t="s">
        <v>65</v>
      </c>
      <c r="C47" s="11" t="s">
        <v>66</v>
      </c>
      <c r="D47" s="13" t="s">
        <v>31</v>
      </c>
      <c r="E47" s="11" t="s">
        <v>25</v>
      </c>
      <c r="F47" s="22">
        <v>206</v>
      </c>
      <c r="G47" s="22"/>
      <c r="H47" s="22"/>
      <c r="I47" s="22">
        <v>5</v>
      </c>
      <c r="J47" s="22"/>
      <c r="K47" s="22"/>
      <c r="L47" s="22"/>
      <c r="M47" s="22"/>
    </row>
    <row r="48" spans="1:13" ht="12.75">
      <c r="A48" s="26" t="s">
        <v>60</v>
      </c>
      <c r="B48" s="11" t="s">
        <v>61</v>
      </c>
      <c r="C48" s="11" t="s">
        <v>62</v>
      </c>
      <c r="D48" s="13" t="s">
        <v>31</v>
      </c>
      <c r="E48" s="14" t="s">
        <v>98</v>
      </c>
      <c r="F48" s="22">
        <v>160</v>
      </c>
      <c r="G48" s="22"/>
      <c r="H48" s="22"/>
      <c r="I48" s="22">
        <v>5</v>
      </c>
      <c r="J48" s="22"/>
      <c r="K48" s="22"/>
      <c r="L48" s="22"/>
      <c r="M48" s="22"/>
    </row>
    <row r="49" spans="1:13" ht="12.75">
      <c r="A49" s="26" t="s">
        <v>60</v>
      </c>
      <c r="B49" s="11" t="s">
        <v>63</v>
      </c>
      <c r="C49" s="11" t="s">
        <v>64</v>
      </c>
      <c r="D49" s="13" t="s">
        <v>31</v>
      </c>
      <c r="E49" s="14" t="s">
        <v>98</v>
      </c>
      <c r="F49" s="22">
        <v>160</v>
      </c>
      <c r="G49" s="22"/>
      <c r="H49" s="22"/>
      <c r="I49" s="22">
        <v>5</v>
      </c>
      <c r="J49" s="22"/>
      <c r="K49" s="22"/>
      <c r="L49" s="22"/>
      <c r="M49" s="22"/>
    </row>
    <row r="50" spans="1:13" ht="12.75">
      <c r="A50" s="26" t="s">
        <v>60</v>
      </c>
      <c r="B50" s="11"/>
      <c r="C50" s="11"/>
      <c r="D50" s="13"/>
      <c r="E50" s="14"/>
      <c r="F50" s="22"/>
      <c r="G50" s="22">
        <f>SUM(F47:F49)</f>
        <v>526</v>
      </c>
      <c r="H50" s="22">
        <f t="shared" si="0"/>
        <v>604.9</v>
      </c>
      <c r="I50" s="22">
        <f>SUM(I47:I49)</f>
        <v>15</v>
      </c>
      <c r="J50" s="22"/>
      <c r="K50" s="22">
        <f>H50+I50+J50</f>
        <v>619.9</v>
      </c>
      <c r="L50" s="22">
        <v>605</v>
      </c>
      <c r="M50" s="22">
        <f>K50-L50</f>
        <v>14.899999999999977</v>
      </c>
    </row>
    <row r="51" spans="6:7" ht="12.75">
      <c r="F51">
        <f>SUM(F2:F49)</f>
        <v>12679</v>
      </c>
      <c r="G51" s="4"/>
    </row>
  </sheetData>
  <sheetProtection formatCells="0" formatColumns="0" formatRows="0" insertColumns="0" insertRows="0" insertHyperlinks="0" deleteColumns="0" deleteRows="0" sort="0" autoFilter="0" pivotTables="0"/>
  <hyperlinks>
    <hyperlink ref="A22" r:id="rId1" display="http://forum.sibmama.ru/profile.php?mode=viewprofile&amp;u=39901"/>
    <hyperlink ref="A40" r:id="rId2" display="http://forum.sibmama.ru/profile.php?mode=viewprofile&amp;u=50178"/>
    <hyperlink ref="A39" r:id="rId3" display="http://forum.sibmama.ru/profile.php?mode=viewprofile&amp;u=50178"/>
    <hyperlink ref="A4" r:id="rId4" display="http://forum.sibmama.ru/profile.php?mode=viewprofile&amp;u=20916"/>
    <hyperlink ref="A28" r:id="rId5" display="http://forum.sibmama.ru/profile.php?mode=viewprofile&amp;u=127450"/>
    <hyperlink ref="A7" r:id="rId6" display="http://forum.sibmama.ru/profile.php?mode=viewprofile&amp;u=92458"/>
    <hyperlink ref="A41" r:id="rId7" display="http://forum.sibmama.ru/profile.php?mode=viewprofile&amp;u=50178"/>
  </hyperlinks>
  <printOptions/>
  <pageMargins left="0.31496062992125984" right="0" top="0" bottom="0" header="0.31496062992125984" footer="0.31496062992125984"/>
  <pageSetup horizontalDpi="600" verticalDpi="600" orientation="landscape" scale="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2012-10-20T09:38:59Z</cp:lastPrinted>
  <dcterms:created xsi:type="dcterms:W3CDTF">2012-10-01T14:10:35Z</dcterms:created>
  <dcterms:modified xsi:type="dcterms:W3CDTF">2012-10-21T12:48:14Z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