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855" windowHeight="1197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'Лист1'!$A$1:$L$56</definedName>
  </definedNames>
  <calcPr fullCalcOnLoad="1" refMode="R1C1"/>
</workbook>
</file>

<file path=xl/sharedStrings.xml><?xml version="1.0" encoding="utf-8"?>
<sst xmlns="http://schemas.openxmlformats.org/spreadsheetml/2006/main" count="76" uniqueCount="56">
  <si>
    <t>ник</t>
  </si>
  <si>
    <t xml:space="preserve">Модель </t>
  </si>
  <si>
    <t>размер</t>
  </si>
  <si>
    <t>цена без ОРГ</t>
  </si>
  <si>
    <t>сумма заказа</t>
  </si>
  <si>
    <t>сумма с ОРГ</t>
  </si>
  <si>
    <t>раскид</t>
  </si>
  <si>
    <t xml:space="preserve">транспортные </t>
  </si>
  <si>
    <t>сбор посылки на м/город</t>
  </si>
  <si>
    <t>итого к оплате</t>
  </si>
  <si>
    <t>сдано</t>
  </si>
  <si>
    <t>долг         ("-" мой, "+" ваш)</t>
  </si>
  <si>
    <t>Vikulja</t>
  </si>
  <si>
    <t>shunvi</t>
  </si>
  <si>
    <t>Анфиса</t>
  </si>
  <si>
    <t>belanna</t>
  </si>
  <si>
    <t>Ульяна_Ж</t>
  </si>
  <si>
    <t>Olchik</t>
  </si>
  <si>
    <t>K.S.</t>
  </si>
  <si>
    <t>пристрой</t>
  </si>
  <si>
    <t>20/21</t>
  </si>
  <si>
    <t>22/23</t>
  </si>
  <si>
    <t>24/25</t>
  </si>
  <si>
    <t>26/27</t>
  </si>
  <si>
    <t>Enn2010</t>
  </si>
  <si>
    <t>Мамалиля</t>
  </si>
  <si>
    <t xml:space="preserve">KatySCH </t>
  </si>
  <si>
    <t>Куторкина Светлана</t>
  </si>
  <si>
    <t>Ириишка</t>
  </si>
  <si>
    <t>orfiso</t>
  </si>
  <si>
    <t>Masjanja1501</t>
  </si>
  <si>
    <t>Honda22</t>
  </si>
  <si>
    <t>КотоПуз</t>
  </si>
  <si>
    <t>А.Лисёна</t>
  </si>
  <si>
    <t>Pleasure</t>
  </si>
  <si>
    <t>OllaL</t>
  </si>
  <si>
    <t>oxana_ko</t>
  </si>
  <si>
    <t>Jolka</t>
  </si>
  <si>
    <t>abramovich_a_u</t>
  </si>
  <si>
    <t>Nortug</t>
  </si>
  <si>
    <t xml:space="preserve">DIYA </t>
  </si>
  <si>
    <t>Рассомаха</t>
  </si>
  <si>
    <t>Rarity</t>
  </si>
  <si>
    <t>Александра Gan</t>
  </si>
  <si>
    <t>AnfisaTom</t>
  </si>
  <si>
    <t>trie</t>
  </si>
  <si>
    <t>Luna 83</t>
  </si>
  <si>
    <r>
      <t>arni</t>
    </r>
    <r>
      <rPr>
        <sz val="11"/>
        <rFont val="Calibri"/>
        <family val="2"/>
      </rPr>
      <t xml:space="preserve"> </t>
    </r>
  </si>
  <si>
    <t>White Crow</t>
  </si>
  <si>
    <t>AnnaVita1079</t>
  </si>
  <si>
    <t xml:space="preserve">Надира </t>
  </si>
  <si>
    <t>Таньчоус</t>
  </si>
  <si>
    <t>жду реквизиты для возврата</t>
  </si>
  <si>
    <t>zolotuhina-ea</t>
  </si>
  <si>
    <t>njilina</t>
  </si>
  <si>
    <r>
      <t>SANITA</t>
    </r>
    <r>
      <rPr>
        <sz val="11"/>
        <color theme="1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</si>
</sst>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#,##0&quot;р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9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/>
    </xf>
    <xf numFmtId="0" fontId="19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169" fontId="0" fillId="2" borderId="10" xfId="0" applyNumberFormat="1" applyFill="1" applyBorder="1" applyAlignment="1">
      <alignment/>
    </xf>
    <xf numFmtId="170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horizontal="right"/>
    </xf>
    <xf numFmtId="0" fontId="19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169" fontId="0" fillId="4" borderId="10" xfId="0" applyNumberFormat="1" applyFill="1" applyBorder="1" applyAlignment="1">
      <alignment/>
    </xf>
    <xf numFmtId="170" fontId="0" fillId="4" borderId="10" xfId="0" applyNumberFormat="1" applyFill="1" applyBorder="1" applyAlignment="1">
      <alignment/>
    </xf>
    <xf numFmtId="0" fontId="0" fillId="4" borderId="10" xfId="0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69" fontId="0" fillId="0" borderId="10" xfId="0" applyNumberFormat="1" applyFill="1" applyBorder="1" applyAlignment="1">
      <alignment/>
    </xf>
    <xf numFmtId="170" fontId="0" fillId="0" borderId="10" xfId="0" applyNumberFormat="1" applyFill="1" applyBorder="1" applyAlignment="1">
      <alignment/>
    </xf>
    <xf numFmtId="0" fontId="19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169" fontId="0" fillId="10" borderId="10" xfId="0" applyNumberFormat="1" applyFill="1" applyBorder="1" applyAlignment="1">
      <alignment/>
    </xf>
    <xf numFmtId="170" fontId="0" fillId="10" borderId="10" xfId="0" applyNumberFormat="1" applyFill="1" applyBorder="1" applyAlignment="1">
      <alignment/>
    </xf>
    <xf numFmtId="0" fontId="19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169" fontId="0" fillId="5" borderId="10" xfId="0" applyNumberFormat="1" applyFill="1" applyBorder="1" applyAlignment="1">
      <alignment/>
    </xf>
    <xf numFmtId="170" fontId="0" fillId="5" borderId="10" xfId="0" applyNumberFormat="1" applyFill="1" applyBorder="1" applyAlignment="1">
      <alignment/>
    </xf>
    <xf numFmtId="0" fontId="0" fillId="5" borderId="10" xfId="0" applyFill="1" applyBorder="1" applyAlignment="1">
      <alignment horizontal="right"/>
    </xf>
    <xf numFmtId="170" fontId="36" fillId="2" borderId="10" xfId="0" applyNumberFormat="1" applyFont="1" applyFill="1" applyBorder="1" applyAlignment="1">
      <alignment/>
    </xf>
    <xf numFmtId="0" fontId="2" fillId="2" borderId="10" xfId="0" applyFont="1" applyFill="1" applyBorder="1" applyAlignment="1">
      <alignment/>
    </xf>
    <xf numFmtId="169" fontId="2" fillId="2" borderId="10" xfId="0" applyNumberFormat="1" applyFont="1" applyFill="1" applyBorder="1" applyAlignment="1">
      <alignment/>
    </xf>
    <xf numFmtId="170" fontId="2" fillId="2" borderId="10" xfId="0" applyNumberFormat="1" applyFont="1" applyFill="1" applyBorder="1" applyAlignment="1">
      <alignment/>
    </xf>
    <xf numFmtId="0" fontId="2" fillId="4" borderId="10" xfId="0" applyFont="1" applyFill="1" applyBorder="1" applyAlignment="1">
      <alignment/>
    </xf>
    <xf numFmtId="169" fontId="2" fillId="4" borderId="10" xfId="0" applyNumberFormat="1" applyFont="1" applyFill="1" applyBorder="1" applyAlignment="1">
      <alignment/>
    </xf>
    <xf numFmtId="170" fontId="2" fillId="4" borderId="10" xfId="0" applyNumberFormat="1" applyFont="1" applyFill="1" applyBorder="1" applyAlignment="1">
      <alignment/>
    </xf>
    <xf numFmtId="0" fontId="2" fillId="5" borderId="10" xfId="0" applyFont="1" applyFill="1" applyBorder="1" applyAlignment="1">
      <alignment/>
    </xf>
    <xf numFmtId="169" fontId="2" fillId="5" borderId="10" xfId="0" applyNumberFormat="1" applyFont="1" applyFill="1" applyBorder="1" applyAlignment="1">
      <alignment/>
    </xf>
    <xf numFmtId="170" fontId="2" fillId="5" borderId="10" xfId="0" applyNumberFormat="1" applyFont="1" applyFill="1" applyBorder="1" applyAlignment="1">
      <alignment/>
    </xf>
    <xf numFmtId="0" fontId="2" fillId="4" borderId="10" xfId="0" applyFont="1" applyFill="1" applyBorder="1" applyAlignment="1">
      <alignment horizontal="right"/>
    </xf>
    <xf numFmtId="0" fontId="38" fillId="2" borderId="10" xfId="0" applyFont="1" applyFill="1" applyBorder="1" applyAlignment="1">
      <alignment/>
    </xf>
    <xf numFmtId="0" fontId="36" fillId="2" borderId="10" xfId="0" applyFont="1" applyFill="1" applyBorder="1" applyAlignment="1">
      <alignment/>
    </xf>
    <xf numFmtId="169" fontId="36" fillId="2" borderId="10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19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19" fillId="33" borderId="10" xfId="0" applyFont="1" applyFill="1" applyBorder="1" applyAlignment="1">
      <alignment/>
    </xf>
    <xf numFmtId="0" fontId="29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56" sqref="G56"/>
    </sheetView>
  </sheetViews>
  <sheetFormatPr defaultColWidth="9.140625" defaultRowHeight="15"/>
  <cols>
    <col min="1" max="1" width="20.140625" style="0" bestFit="1" customWidth="1"/>
    <col min="4" max="6" width="10.7109375" style="0" bestFit="1" customWidth="1"/>
    <col min="10" max="11" width="9.7109375" style="0" bestFit="1" customWidth="1"/>
  </cols>
  <sheetData>
    <row r="1" spans="1:13" ht="60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4"/>
    </row>
    <row r="2" spans="1:12" ht="15">
      <c r="A2" s="10" t="s">
        <v>38</v>
      </c>
      <c r="B2" s="11">
        <v>35561</v>
      </c>
      <c r="C2" s="11">
        <v>22</v>
      </c>
      <c r="D2" s="12">
        <v>261.9</v>
      </c>
      <c r="E2" s="12">
        <f>D2</f>
        <v>261.9</v>
      </c>
      <c r="F2" s="12">
        <f>E2*1.15</f>
        <v>301.18499999999995</v>
      </c>
      <c r="G2" s="12">
        <v>37</v>
      </c>
      <c r="H2" s="12">
        <v>23.52</v>
      </c>
      <c r="I2" s="11"/>
      <c r="J2" s="12">
        <f>F2+G2+H2+I2</f>
        <v>361.7049999999999</v>
      </c>
      <c r="K2" s="11">
        <v>358</v>
      </c>
      <c r="L2" s="13">
        <f>J2-K2</f>
        <v>3.7049999999999272</v>
      </c>
    </row>
    <row r="3" spans="1:12" ht="15">
      <c r="A3" s="24" t="s">
        <v>44</v>
      </c>
      <c r="B3" s="25">
        <v>58561</v>
      </c>
      <c r="C3" s="25">
        <v>39</v>
      </c>
      <c r="D3" s="26">
        <v>533.5</v>
      </c>
      <c r="E3" s="26">
        <f>D3</f>
        <v>533.5</v>
      </c>
      <c r="F3" s="26">
        <f>E3*1.15</f>
        <v>613.525</v>
      </c>
      <c r="G3" s="25">
        <v>97</v>
      </c>
      <c r="H3" s="26">
        <v>23.52</v>
      </c>
      <c r="I3" s="25"/>
      <c r="J3" s="26">
        <f>F3+G3+H3+I3</f>
        <v>734.045</v>
      </c>
      <c r="K3" s="25">
        <v>730</v>
      </c>
      <c r="L3" s="27">
        <f>J3-K3</f>
        <v>4.044999999999959</v>
      </c>
    </row>
    <row r="4" spans="1:12" ht="15">
      <c r="A4" s="28" t="s">
        <v>49</v>
      </c>
      <c r="B4" s="40">
        <v>58561</v>
      </c>
      <c r="C4" s="40">
        <v>41</v>
      </c>
      <c r="D4" s="41">
        <v>533.5</v>
      </c>
      <c r="E4" s="41">
        <f>D4</f>
        <v>533.5</v>
      </c>
      <c r="F4" s="41">
        <f>E4*1.15</f>
        <v>613.525</v>
      </c>
      <c r="G4" s="40">
        <v>97</v>
      </c>
      <c r="H4" s="41">
        <v>23.52</v>
      </c>
      <c r="I4" s="40"/>
      <c r="J4" s="41">
        <f>F4+G4+H4+I4</f>
        <v>734.045</v>
      </c>
      <c r="K4" s="40">
        <v>750</v>
      </c>
      <c r="L4" s="42">
        <f>J4-K4</f>
        <v>-15.955000000000041</v>
      </c>
    </row>
    <row r="5" spans="1:12" ht="15">
      <c r="A5" s="10" t="s">
        <v>47</v>
      </c>
      <c r="B5" s="11">
        <v>58561</v>
      </c>
      <c r="C5" s="11">
        <v>40</v>
      </c>
      <c r="D5" s="12">
        <v>533.5</v>
      </c>
      <c r="E5" s="12">
        <f>D5</f>
        <v>533.5</v>
      </c>
      <c r="F5" s="12">
        <f>E5*1.15</f>
        <v>613.525</v>
      </c>
      <c r="G5" s="11">
        <v>97</v>
      </c>
      <c r="H5" s="12">
        <v>23.52</v>
      </c>
      <c r="I5" s="11"/>
      <c r="J5" s="12">
        <f>F5+G5+H5+I5</f>
        <v>734.045</v>
      </c>
      <c r="K5" s="11">
        <v>731</v>
      </c>
      <c r="L5" s="13">
        <f>J5-K5</f>
        <v>3.044999999999959</v>
      </c>
    </row>
    <row r="6" spans="1:12" ht="15">
      <c r="A6" s="15" t="s">
        <v>15</v>
      </c>
      <c r="B6" s="16">
        <v>65813</v>
      </c>
      <c r="C6" s="16">
        <v>39</v>
      </c>
      <c r="D6" s="17">
        <v>510</v>
      </c>
      <c r="E6" s="17"/>
      <c r="F6" s="17"/>
      <c r="G6" s="17">
        <v>0</v>
      </c>
      <c r="H6" s="17">
        <v>23.52</v>
      </c>
      <c r="I6" s="17"/>
      <c r="J6" s="17"/>
      <c r="K6" s="17"/>
      <c r="L6" s="18"/>
    </row>
    <row r="7" spans="1:12" ht="15">
      <c r="A7" s="15" t="s">
        <v>15</v>
      </c>
      <c r="B7" s="16">
        <v>65813</v>
      </c>
      <c r="C7" s="16">
        <v>39</v>
      </c>
      <c r="D7" s="17">
        <v>510</v>
      </c>
      <c r="E7" s="17"/>
      <c r="F7" s="17"/>
      <c r="G7" s="17">
        <v>0</v>
      </c>
      <c r="H7" s="17">
        <v>23.52</v>
      </c>
      <c r="I7" s="17"/>
      <c r="J7" s="17"/>
      <c r="K7" s="17"/>
      <c r="L7" s="18"/>
    </row>
    <row r="8" spans="1:12" ht="15">
      <c r="A8" s="15" t="s">
        <v>15</v>
      </c>
      <c r="B8" s="37"/>
      <c r="C8" s="37"/>
      <c r="D8" s="38"/>
      <c r="E8" s="38">
        <f>SUM(D6:D7)</f>
        <v>1020</v>
      </c>
      <c r="F8" s="38">
        <f>E8*1.15</f>
        <v>1173</v>
      </c>
      <c r="G8" s="38">
        <f>SUM(G6:G7)</f>
        <v>0</v>
      </c>
      <c r="H8" s="38">
        <f>SUM(H6:H7)</f>
        <v>47.04</v>
      </c>
      <c r="I8" s="38"/>
      <c r="J8" s="38">
        <f>F8+G8+H8+I8</f>
        <v>1220.04</v>
      </c>
      <c r="K8" s="38">
        <v>1328</v>
      </c>
      <c r="L8" s="39">
        <f>J8-K8</f>
        <v>-107.96000000000004</v>
      </c>
    </row>
    <row r="9" spans="1:12" ht="15">
      <c r="A9" s="10" t="s">
        <v>40</v>
      </c>
      <c r="B9" s="11">
        <v>35561</v>
      </c>
      <c r="C9" s="11">
        <v>23</v>
      </c>
      <c r="D9" s="12">
        <v>261.9</v>
      </c>
      <c r="E9" s="12">
        <f>D9</f>
        <v>261.9</v>
      </c>
      <c r="F9" s="12">
        <f>E9*1.15</f>
        <v>301.18499999999995</v>
      </c>
      <c r="G9" s="12">
        <v>37</v>
      </c>
      <c r="H9" s="12">
        <v>23.52</v>
      </c>
      <c r="I9" s="11"/>
      <c r="J9" s="12">
        <f>F9+G9+H9+I9</f>
        <v>361.7049999999999</v>
      </c>
      <c r="K9" s="11">
        <v>358</v>
      </c>
      <c r="L9" s="13">
        <f>J9-K9</f>
        <v>3.7049999999999272</v>
      </c>
    </row>
    <row r="10" spans="1:12" ht="15">
      <c r="A10" s="15" t="s">
        <v>24</v>
      </c>
      <c r="B10" s="37">
        <v>53491</v>
      </c>
      <c r="C10" s="43" t="s">
        <v>20</v>
      </c>
      <c r="D10" s="38">
        <v>388</v>
      </c>
      <c r="E10" s="38">
        <f>D10</f>
        <v>388</v>
      </c>
      <c r="F10" s="38">
        <f>E10*1.15</f>
        <v>446.2</v>
      </c>
      <c r="G10" s="38">
        <v>0</v>
      </c>
      <c r="H10" s="38">
        <v>23.52</v>
      </c>
      <c r="I10" s="38"/>
      <c r="J10" s="38">
        <f>F10+G10+H10+I10</f>
        <v>469.71999999999997</v>
      </c>
      <c r="K10" s="38">
        <v>466</v>
      </c>
      <c r="L10" s="39">
        <f>J10-K10</f>
        <v>3.7199999999999704</v>
      </c>
    </row>
    <row r="11" spans="1:12" ht="15">
      <c r="A11" s="10" t="s">
        <v>31</v>
      </c>
      <c r="B11" s="11">
        <v>55696</v>
      </c>
      <c r="C11" s="11">
        <v>27</v>
      </c>
      <c r="D11" s="12">
        <v>261.9</v>
      </c>
      <c r="E11" s="12"/>
      <c r="F11" s="12"/>
      <c r="G11" s="11"/>
      <c r="H11" s="12">
        <v>23.52</v>
      </c>
      <c r="I11" s="11"/>
      <c r="J11" s="12"/>
      <c r="K11" s="11"/>
      <c r="L11" s="13"/>
    </row>
    <row r="12" spans="1:12" ht="15">
      <c r="A12" s="10" t="s">
        <v>31</v>
      </c>
      <c r="B12" s="11">
        <v>55696</v>
      </c>
      <c r="C12" s="11">
        <v>28</v>
      </c>
      <c r="D12" s="12">
        <v>261.9</v>
      </c>
      <c r="E12" s="12"/>
      <c r="F12" s="12"/>
      <c r="G12" s="11"/>
      <c r="H12" s="12">
        <v>23.52</v>
      </c>
      <c r="I12" s="11"/>
      <c r="J12" s="12"/>
      <c r="K12" s="11"/>
      <c r="L12" s="13"/>
    </row>
    <row r="13" spans="1:12" ht="15">
      <c r="A13" s="10" t="s">
        <v>31</v>
      </c>
      <c r="B13" s="11"/>
      <c r="C13" s="11"/>
      <c r="D13" s="12"/>
      <c r="E13" s="12">
        <f>SUM(D11:D12)</f>
        <v>523.8</v>
      </c>
      <c r="F13" s="12">
        <f aca="true" t="shared" si="0" ref="F13:F31">E13*1.15</f>
        <v>602.3699999999999</v>
      </c>
      <c r="G13" s="11"/>
      <c r="H13" s="12">
        <f>SUM(H11:H12)</f>
        <v>47.04</v>
      </c>
      <c r="I13" s="11"/>
      <c r="J13" s="12">
        <f aca="true" t="shared" si="1" ref="J13:J31">F13+G13+H13+I13</f>
        <v>649.4099999999999</v>
      </c>
      <c r="K13" s="11">
        <v>642</v>
      </c>
      <c r="L13" s="13">
        <f aca="true" t="shared" si="2" ref="L13:L31">J13-K13</f>
        <v>7.4099999999998545</v>
      </c>
    </row>
    <row r="14" spans="1:12" ht="15">
      <c r="A14" s="15" t="s">
        <v>37</v>
      </c>
      <c r="B14" s="16">
        <v>35561</v>
      </c>
      <c r="C14" s="16">
        <v>22</v>
      </c>
      <c r="D14" s="17">
        <v>261.9</v>
      </c>
      <c r="E14" s="17">
        <f aca="true" t="shared" si="3" ref="E14:E31">D14</f>
        <v>261.9</v>
      </c>
      <c r="F14" s="17">
        <f t="shared" si="0"/>
        <v>301.18499999999995</v>
      </c>
      <c r="G14" s="17">
        <v>37</v>
      </c>
      <c r="H14" s="17">
        <v>23.52</v>
      </c>
      <c r="I14" s="16"/>
      <c r="J14" s="17">
        <f t="shared" si="1"/>
        <v>361.7049999999999</v>
      </c>
      <c r="K14" s="16">
        <v>358</v>
      </c>
      <c r="L14" s="18">
        <f t="shared" si="2"/>
        <v>3.7049999999999272</v>
      </c>
    </row>
    <row r="15" spans="1:12" ht="15">
      <c r="A15" s="10" t="s">
        <v>18</v>
      </c>
      <c r="B15" s="34">
        <v>65813</v>
      </c>
      <c r="C15" s="34">
        <v>40</v>
      </c>
      <c r="D15" s="35">
        <v>510</v>
      </c>
      <c r="E15" s="35">
        <f t="shared" si="3"/>
        <v>510</v>
      </c>
      <c r="F15" s="35">
        <f t="shared" si="0"/>
        <v>586.5</v>
      </c>
      <c r="G15" s="35">
        <v>0</v>
      </c>
      <c r="H15" s="35">
        <v>23.52</v>
      </c>
      <c r="I15" s="35"/>
      <c r="J15" s="35">
        <f t="shared" si="1"/>
        <v>610.02</v>
      </c>
      <c r="K15" s="35">
        <v>664</v>
      </c>
      <c r="L15" s="36">
        <f t="shared" si="2"/>
        <v>-53.98000000000002</v>
      </c>
    </row>
    <row r="16" spans="1:12" ht="15">
      <c r="A16" s="15" t="s">
        <v>26</v>
      </c>
      <c r="B16" s="16">
        <v>53491</v>
      </c>
      <c r="C16" s="19" t="s">
        <v>21</v>
      </c>
      <c r="D16" s="17">
        <v>388</v>
      </c>
      <c r="E16" s="17">
        <f t="shared" si="3"/>
        <v>388</v>
      </c>
      <c r="F16" s="17">
        <f t="shared" si="0"/>
        <v>446.2</v>
      </c>
      <c r="G16" s="17">
        <v>0</v>
      </c>
      <c r="H16" s="17">
        <v>23.52</v>
      </c>
      <c r="I16" s="17"/>
      <c r="J16" s="17">
        <f t="shared" si="1"/>
        <v>469.71999999999997</v>
      </c>
      <c r="K16" s="17">
        <v>530</v>
      </c>
      <c r="L16" s="18">
        <f t="shared" si="2"/>
        <v>-60.28000000000003</v>
      </c>
    </row>
    <row r="17" spans="1:12" ht="15">
      <c r="A17" s="28" t="s">
        <v>46</v>
      </c>
      <c r="B17" s="29">
        <v>58561</v>
      </c>
      <c r="C17" s="29">
        <v>41</v>
      </c>
      <c r="D17" s="30">
        <v>533.5</v>
      </c>
      <c r="E17" s="30">
        <f t="shared" si="3"/>
        <v>533.5</v>
      </c>
      <c r="F17" s="30">
        <f t="shared" si="0"/>
        <v>613.525</v>
      </c>
      <c r="G17" s="29">
        <v>97</v>
      </c>
      <c r="H17" s="30">
        <v>23.52</v>
      </c>
      <c r="I17" s="29"/>
      <c r="J17" s="30">
        <f t="shared" si="1"/>
        <v>734.045</v>
      </c>
      <c r="K17" s="29">
        <v>730</v>
      </c>
      <c r="L17" s="31">
        <f t="shared" si="2"/>
        <v>4.044999999999959</v>
      </c>
    </row>
    <row r="18" spans="1:13" ht="15">
      <c r="A18" s="44" t="s">
        <v>30</v>
      </c>
      <c r="B18" s="45">
        <v>55696</v>
      </c>
      <c r="C18" s="45">
        <v>25</v>
      </c>
      <c r="D18" s="46">
        <v>0</v>
      </c>
      <c r="E18" s="46">
        <f t="shared" si="3"/>
        <v>0</v>
      </c>
      <c r="F18" s="46">
        <f t="shared" si="0"/>
        <v>0</v>
      </c>
      <c r="G18" s="45"/>
      <c r="H18" s="46">
        <v>0</v>
      </c>
      <c r="I18" s="45"/>
      <c r="J18" s="46">
        <f t="shared" si="1"/>
        <v>0</v>
      </c>
      <c r="K18" s="45">
        <v>321</v>
      </c>
      <c r="L18" s="33">
        <f t="shared" si="2"/>
        <v>-321</v>
      </c>
      <c r="M18" s="47" t="s">
        <v>52</v>
      </c>
    </row>
    <row r="19" spans="1:12" ht="15">
      <c r="A19" s="50" t="s">
        <v>54</v>
      </c>
      <c r="B19" s="5">
        <v>37864</v>
      </c>
      <c r="C19" s="8">
        <v>32</v>
      </c>
      <c r="D19" s="6">
        <v>399.5</v>
      </c>
      <c r="E19" s="6">
        <f t="shared" si="3"/>
        <v>399.5</v>
      </c>
      <c r="F19" s="6">
        <f t="shared" si="0"/>
        <v>459.42499999999995</v>
      </c>
      <c r="G19" s="6">
        <v>0</v>
      </c>
      <c r="H19" s="6">
        <v>23.52</v>
      </c>
      <c r="I19" s="5"/>
      <c r="J19" s="6">
        <f t="shared" si="1"/>
        <v>482.94499999999994</v>
      </c>
      <c r="K19" s="5"/>
      <c r="L19" s="7">
        <f t="shared" si="2"/>
        <v>482.94499999999994</v>
      </c>
    </row>
    <row r="20" spans="1:12" ht="15">
      <c r="A20" s="15" t="s">
        <v>39</v>
      </c>
      <c r="B20" s="16">
        <v>35561</v>
      </c>
      <c r="C20" s="16">
        <v>23</v>
      </c>
      <c r="D20" s="17">
        <v>261.9</v>
      </c>
      <c r="E20" s="17">
        <f t="shared" si="3"/>
        <v>261.9</v>
      </c>
      <c r="F20" s="17">
        <f t="shared" si="0"/>
        <v>301.18499999999995</v>
      </c>
      <c r="G20" s="17">
        <v>37</v>
      </c>
      <c r="H20" s="17">
        <v>23.52</v>
      </c>
      <c r="I20" s="16"/>
      <c r="J20" s="17">
        <f t="shared" si="1"/>
        <v>361.7049999999999</v>
      </c>
      <c r="K20" s="16">
        <v>358</v>
      </c>
      <c r="L20" s="18">
        <f t="shared" si="2"/>
        <v>3.7049999999999272</v>
      </c>
    </row>
    <row r="21" spans="1:12" ht="15">
      <c r="A21" s="10" t="s">
        <v>17</v>
      </c>
      <c r="B21" s="11">
        <v>65813</v>
      </c>
      <c r="C21" s="11">
        <v>40</v>
      </c>
      <c r="D21" s="12">
        <v>510</v>
      </c>
      <c r="E21" s="12">
        <f t="shared" si="3"/>
        <v>510</v>
      </c>
      <c r="F21" s="12">
        <f t="shared" si="0"/>
        <v>586.5</v>
      </c>
      <c r="G21" s="12">
        <v>0</v>
      </c>
      <c r="H21" s="12">
        <v>23.52</v>
      </c>
      <c r="I21" s="12"/>
      <c r="J21" s="12">
        <f t="shared" si="1"/>
        <v>610.02</v>
      </c>
      <c r="K21" s="12">
        <v>664</v>
      </c>
      <c r="L21" s="13">
        <f t="shared" si="2"/>
        <v>-53.98000000000002</v>
      </c>
    </row>
    <row r="22" spans="1:12" ht="15">
      <c r="A22" s="15" t="s">
        <v>35</v>
      </c>
      <c r="B22" s="16">
        <v>55696</v>
      </c>
      <c r="C22" s="16">
        <v>29</v>
      </c>
      <c r="D22" s="17">
        <v>261.9</v>
      </c>
      <c r="E22" s="17">
        <f t="shared" si="3"/>
        <v>261.9</v>
      </c>
      <c r="F22" s="17">
        <f t="shared" si="0"/>
        <v>301.18499999999995</v>
      </c>
      <c r="G22" s="16"/>
      <c r="H22" s="17">
        <v>23.52</v>
      </c>
      <c r="I22" s="16"/>
      <c r="J22" s="17">
        <f t="shared" si="1"/>
        <v>324.7049999999999</v>
      </c>
      <c r="K22" s="16">
        <v>321</v>
      </c>
      <c r="L22" s="18">
        <f t="shared" si="2"/>
        <v>3.7049999999999272</v>
      </c>
    </row>
    <row r="23" spans="1:12" ht="15">
      <c r="A23" s="10" t="s">
        <v>29</v>
      </c>
      <c r="B23" s="11">
        <v>53491</v>
      </c>
      <c r="C23" s="14" t="s">
        <v>23</v>
      </c>
      <c r="D23" s="12">
        <v>388</v>
      </c>
      <c r="E23" s="12">
        <f t="shared" si="3"/>
        <v>388</v>
      </c>
      <c r="F23" s="12">
        <f t="shared" si="0"/>
        <v>446.2</v>
      </c>
      <c r="G23" s="12">
        <v>0</v>
      </c>
      <c r="H23" s="12">
        <v>23.52</v>
      </c>
      <c r="I23" s="12"/>
      <c r="J23" s="12">
        <f t="shared" si="1"/>
        <v>469.71999999999997</v>
      </c>
      <c r="K23" s="12">
        <v>521</v>
      </c>
      <c r="L23" s="13">
        <f t="shared" si="2"/>
        <v>-51.28000000000003</v>
      </c>
    </row>
    <row r="24" spans="1:12" ht="15">
      <c r="A24" s="15" t="s">
        <v>36</v>
      </c>
      <c r="B24" s="16">
        <v>35561</v>
      </c>
      <c r="C24" s="16">
        <v>20</v>
      </c>
      <c r="D24" s="17">
        <v>261.9</v>
      </c>
      <c r="E24" s="17">
        <f t="shared" si="3"/>
        <v>261.9</v>
      </c>
      <c r="F24" s="17">
        <f t="shared" si="0"/>
        <v>301.18499999999995</v>
      </c>
      <c r="G24" s="17">
        <v>37</v>
      </c>
      <c r="H24" s="17">
        <v>23.52</v>
      </c>
      <c r="I24" s="16"/>
      <c r="J24" s="17">
        <f t="shared" si="1"/>
        <v>361.7049999999999</v>
      </c>
      <c r="K24" s="16">
        <v>358</v>
      </c>
      <c r="L24" s="18">
        <f t="shared" si="2"/>
        <v>3.7049999999999272</v>
      </c>
    </row>
    <row r="25" spans="1:12" ht="15">
      <c r="A25" s="10" t="s">
        <v>34</v>
      </c>
      <c r="B25" s="11">
        <v>55696</v>
      </c>
      <c r="C25" s="11">
        <v>30</v>
      </c>
      <c r="D25" s="12">
        <v>261.9</v>
      </c>
      <c r="E25" s="12">
        <f t="shared" si="3"/>
        <v>261.9</v>
      </c>
      <c r="F25" s="12">
        <f t="shared" si="0"/>
        <v>301.18499999999995</v>
      </c>
      <c r="G25" s="11"/>
      <c r="H25" s="12">
        <v>23.52</v>
      </c>
      <c r="I25" s="11"/>
      <c r="J25" s="12">
        <f t="shared" si="1"/>
        <v>324.7049999999999</v>
      </c>
      <c r="K25" s="11">
        <v>321.19</v>
      </c>
      <c r="L25" s="13">
        <f t="shared" si="2"/>
        <v>3.5149999999999295</v>
      </c>
    </row>
    <row r="26" spans="1:12" ht="15">
      <c r="A26" s="28" t="s">
        <v>42</v>
      </c>
      <c r="B26" s="29">
        <v>58561</v>
      </c>
      <c r="C26" s="29">
        <v>38</v>
      </c>
      <c r="D26" s="30">
        <v>533.5</v>
      </c>
      <c r="E26" s="30">
        <f t="shared" si="3"/>
        <v>533.5</v>
      </c>
      <c r="F26" s="30">
        <f t="shared" si="0"/>
        <v>613.525</v>
      </c>
      <c r="G26" s="29">
        <v>97</v>
      </c>
      <c r="H26" s="30">
        <v>23.52</v>
      </c>
      <c r="I26" s="29"/>
      <c r="J26" s="30">
        <f t="shared" si="1"/>
        <v>734.045</v>
      </c>
      <c r="K26" s="29">
        <v>730</v>
      </c>
      <c r="L26" s="31">
        <f t="shared" si="2"/>
        <v>4.044999999999959</v>
      </c>
    </row>
    <row r="27" spans="1:12" ht="15">
      <c r="A27" s="15" t="s">
        <v>13</v>
      </c>
      <c r="B27" s="37">
        <v>65813</v>
      </c>
      <c r="C27" s="37">
        <v>38</v>
      </c>
      <c r="D27" s="38">
        <v>510</v>
      </c>
      <c r="E27" s="38">
        <f t="shared" si="3"/>
        <v>510</v>
      </c>
      <c r="F27" s="38">
        <f t="shared" si="0"/>
        <v>586.5</v>
      </c>
      <c r="G27" s="38">
        <v>0</v>
      </c>
      <c r="H27" s="38">
        <v>23.52</v>
      </c>
      <c r="I27" s="38"/>
      <c r="J27" s="38">
        <f t="shared" si="1"/>
        <v>610.02</v>
      </c>
      <c r="K27" s="38">
        <v>664</v>
      </c>
      <c r="L27" s="39">
        <f t="shared" si="2"/>
        <v>-53.98000000000002</v>
      </c>
    </row>
    <row r="28" spans="1:12" ht="15">
      <c r="A28" s="28" t="s">
        <v>45</v>
      </c>
      <c r="B28" s="29">
        <v>58561</v>
      </c>
      <c r="C28" s="29">
        <v>40</v>
      </c>
      <c r="D28" s="30">
        <v>533.5</v>
      </c>
      <c r="E28" s="30">
        <f t="shared" si="3"/>
        <v>533.5</v>
      </c>
      <c r="F28" s="30">
        <f t="shared" si="0"/>
        <v>613.525</v>
      </c>
      <c r="G28" s="29">
        <v>97</v>
      </c>
      <c r="H28" s="30">
        <v>23.52</v>
      </c>
      <c r="I28" s="29"/>
      <c r="J28" s="30">
        <f t="shared" si="1"/>
        <v>734.045</v>
      </c>
      <c r="K28" s="29">
        <v>730</v>
      </c>
      <c r="L28" s="31">
        <f t="shared" si="2"/>
        <v>4.044999999999959</v>
      </c>
    </row>
    <row r="29" spans="1:12" ht="15">
      <c r="A29" s="48" t="s">
        <v>12</v>
      </c>
      <c r="B29" s="11">
        <v>65813</v>
      </c>
      <c r="C29" s="11">
        <v>38</v>
      </c>
      <c r="D29" s="12">
        <v>510</v>
      </c>
      <c r="E29" s="12">
        <f t="shared" si="3"/>
        <v>510</v>
      </c>
      <c r="F29" s="12">
        <f t="shared" si="0"/>
        <v>586.5</v>
      </c>
      <c r="G29" s="12">
        <v>0</v>
      </c>
      <c r="H29" s="12">
        <v>23.52</v>
      </c>
      <c r="I29" s="12"/>
      <c r="J29" s="12">
        <f t="shared" si="1"/>
        <v>610.02</v>
      </c>
      <c r="K29" s="12">
        <v>664</v>
      </c>
      <c r="L29" s="13">
        <f t="shared" si="2"/>
        <v>-53.98000000000002</v>
      </c>
    </row>
    <row r="30" spans="1:12" ht="15">
      <c r="A30" s="28" t="s">
        <v>48</v>
      </c>
      <c r="B30" s="29">
        <v>53491</v>
      </c>
      <c r="C30" s="32" t="s">
        <v>20</v>
      </c>
      <c r="D30" s="30">
        <v>388</v>
      </c>
      <c r="E30" s="30">
        <f t="shared" si="3"/>
        <v>388</v>
      </c>
      <c r="F30" s="30">
        <f t="shared" si="0"/>
        <v>446.2</v>
      </c>
      <c r="G30" s="30">
        <v>0</v>
      </c>
      <c r="H30" s="30">
        <v>23.52</v>
      </c>
      <c r="I30" s="30"/>
      <c r="J30" s="30">
        <f t="shared" si="1"/>
        <v>469.71999999999997</v>
      </c>
      <c r="K30" s="30">
        <v>521</v>
      </c>
      <c r="L30" s="31">
        <f t="shared" si="2"/>
        <v>-51.28000000000003</v>
      </c>
    </row>
    <row r="31" spans="1:12" ht="15">
      <c r="A31" s="50" t="s">
        <v>53</v>
      </c>
      <c r="B31" s="5">
        <v>37864</v>
      </c>
      <c r="C31" s="8">
        <v>31</v>
      </c>
      <c r="D31" s="6">
        <v>399.5</v>
      </c>
      <c r="E31" s="6">
        <f t="shared" si="3"/>
        <v>399.5</v>
      </c>
      <c r="F31" s="6">
        <f t="shared" si="0"/>
        <v>459.42499999999995</v>
      </c>
      <c r="G31" s="6">
        <v>0</v>
      </c>
      <c r="H31" s="6">
        <v>23.52</v>
      </c>
      <c r="I31" s="5"/>
      <c r="J31" s="6">
        <f t="shared" si="1"/>
        <v>482.94499999999994</v>
      </c>
      <c r="K31" s="5"/>
      <c r="L31" s="7">
        <f t="shared" si="2"/>
        <v>482.94499999999994</v>
      </c>
    </row>
    <row r="32" spans="1:12" ht="15">
      <c r="A32" s="15" t="s">
        <v>33</v>
      </c>
      <c r="B32" s="16">
        <v>55696</v>
      </c>
      <c r="C32" s="16">
        <v>28</v>
      </c>
      <c r="D32" s="17">
        <v>261.9</v>
      </c>
      <c r="E32" s="17"/>
      <c r="F32" s="17"/>
      <c r="G32" s="16"/>
      <c r="H32" s="17">
        <v>23.52</v>
      </c>
      <c r="I32" s="16"/>
      <c r="J32" s="17"/>
      <c r="K32" s="16"/>
      <c r="L32" s="18"/>
    </row>
    <row r="33" spans="1:12" ht="15">
      <c r="A33" s="15" t="s">
        <v>33</v>
      </c>
      <c r="B33" s="16">
        <v>55696</v>
      </c>
      <c r="C33" s="16">
        <v>29</v>
      </c>
      <c r="D33" s="17">
        <v>261.9</v>
      </c>
      <c r="E33" s="17"/>
      <c r="F33" s="17"/>
      <c r="G33" s="16"/>
      <c r="H33" s="17">
        <v>23.52</v>
      </c>
      <c r="I33" s="16"/>
      <c r="J33" s="17"/>
      <c r="K33" s="16"/>
      <c r="L33" s="18"/>
    </row>
    <row r="34" spans="1:12" ht="15">
      <c r="A34" s="15" t="s">
        <v>33</v>
      </c>
      <c r="B34" s="16"/>
      <c r="C34" s="16"/>
      <c r="D34" s="17"/>
      <c r="E34" s="17">
        <f>SUM(D32:D33)</f>
        <v>523.8</v>
      </c>
      <c r="F34" s="17">
        <f aca="true" t="shared" si="4" ref="F34:F56">E34*1.15</f>
        <v>602.3699999999999</v>
      </c>
      <c r="G34" s="16"/>
      <c r="H34" s="17">
        <f>SUM(H32:H33)</f>
        <v>47.04</v>
      </c>
      <c r="I34" s="16"/>
      <c r="J34" s="17">
        <f aca="true" t="shared" si="5" ref="J34:J56">F34+G34+H34+I34</f>
        <v>649.4099999999999</v>
      </c>
      <c r="K34" s="16">
        <f>618+24</f>
        <v>642</v>
      </c>
      <c r="L34" s="18">
        <f aca="true" t="shared" si="6" ref="L34:L56">J34-K34</f>
        <v>7.4099999999998545</v>
      </c>
    </row>
    <row r="35" spans="1:12" ht="15">
      <c r="A35" s="28" t="s">
        <v>43</v>
      </c>
      <c r="B35" s="29">
        <v>58561</v>
      </c>
      <c r="C35" s="29">
        <v>39</v>
      </c>
      <c r="D35" s="30">
        <v>533.5</v>
      </c>
      <c r="E35" s="30">
        <f aca="true" t="shared" si="7" ref="E35:E56">D35</f>
        <v>533.5</v>
      </c>
      <c r="F35" s="30">
        <f t="shared" si="4"/>
        <v>613.525</v>
      </c>
      <c r="G35" s="29">
        <v>97</v>
      </c>
      <c r="H35" s="30">
        <v>23.52</v>
      </c>
      <c r="I35" s="29"/>
      <c r="J35" s="30">
        <f t="shared" si="5"/>
        <v>734.045</v>
      </c>
      <c r="K35" s="29">
        <v>730</v>
      </c>
      <c r="L35" s="31">
        <f t="shared" si="6"/>
        <v>4.044999999999959</v>
      </c>
    </row>
    <row r="36" spans="1:12" ht="15">
      <c r="A36" s="10" t="s">
        <v>14</v>
      </c>
      <c r="B36" s="11">
        <v>65813</v>
      </c>
      <c r="C36" s="11">
        <v>38</v>
      </c>
      <c r="D36" s="12">
        <v>510</v>
      </c>
      <c r="E36" s="12">
        <f t="shared" si="7"/>
        <v>510</v>
      </c>
      <c r="F36" s="12">
        <f t="shared" si="4"/>
        <v>586.5</v>
      </c>
      <c r="G36" s="12">
        <v>0</v>
      </c>
      <c r="H36" s="12">
        <v>23.52</v>
      </c>
      <c r="I36" s="12"/>
      <c r="J36" s="12">
        <f t="shared" si="5"/>
        <v>610.02</v>
      </c>
      <c r="K36" s="12">
        <v>664</v>
      </c>
      <c r="L36" s="13">
        <f t="shared" si="6"/>
        <v>-53.98000000000002</v>
      </c>
    </row>
    <row r="37" spans="1:12" ht="15">
      <c r="A37" s="15" t="s">
        <v>28</v>
      </c>
      <c r="B37" s="16">
        <v>53491</v>
      </c>
      <c r="C37" s="19" t="s">
        <v>23</v>
      </c>
      <c r="D37" s="17">
        <v>388</v>
      </c>
      <c r="E37" s="17">
        <f t="shared" si="7"/>
        <v>388</v>
      </c>
      <c r="F37" s="17">
        <f t="shared" si="4"/>
        <v>446.2</v>
      </c>
      <c r="G37" s="17">
        <v>0</v>
      </c>
      <c r="H37" s="17">
        <v>23.52</v>
      </c>
      <c r="I37" s="17"/>
      <c r="J37" s="17">
        <f t="shared" si="5"/>
        <v>469.71999999999997</v>
      </c>
      <c r="K37" s="17">
        <v>521</v>
      </c>
      <c r="L37" s="18">
        <f t="shared" si="6"/>
        <v>-51.28000000000003</v>
      </c>
    </row>
    <row r="38" spans="1:12" ht="15">
      <c r="A38" s="10" t="s">
        <v>32</v>
      </c>
      <c r="B38" s="11">
        <v>55696</v>
      </c>
      <c r="C38" s="11">
        <v>27</v>
      </c>
      <c r="D38" s="12">
        <v>261.9</v>
      </c>
      <c r="E38" s="12">
        <f t="shared" si="7"/>
        <v>261.9</v>
      </c>
      <c r="F38" s="12">
        <f t="shared" si="4"/>
        <v>301.18499999999995</v>
      </c>
      <c r="G38" s="11"/>
      <c r="H38" s="12">
        <v>23.52</v>
      </c>
      <c r="I38" s="11"/>
      <c r="J38" s="12">
        <f t="shared" si="5"/>
        <v>324.7049999999999</v>
      </c>
      <c r="K38" s="11">
        <v>262</v>
      </c>
      <c r="L38" s="33">
        <f t="shared" si="6"/>
        <v>62.70499999999993</v>
      </c>
    </row>
    <row r="39" spans="1:12" ht="15">
      <c r="A39" s="15" t="s">
        <v>27</v>
      </c>
      <c r="B39" s="16">
        <v>53491</v>
      </c>
      <c r="C39" s="19" t="s">
        <v>22</v>
      </c>
      <c r="D39" s="17">
        <v>388</v>
      </c>
      <c r="E39" s="17">
        <f t="shared" si="7"/>
        <v>388</v>
      </c>
      <c r="F39" s="17">
        <f t="shared" si="4"/>
        <v>446.2</v>
      </c>
      <c r="G39" s="17">
        <v>0</v>
      </c>
      <c r="H39" s="17">
        <v>23.52</v>
      </c>
      <c r="I39" s="17"/>
      <c r="J39" s="17">
        <f t="shared" si="5"/>
        <v>469.71999999999997</v>
      </c>
      <c r="K39" s="17">
        <v>580</v>
      </c>
      <c r="L39" s="18">
        <f t="shared" si="6"/>
        <v>-110.28000000000003</v>
      </c>
    </row>
    <row r="40" spans="1:12" ht="15">
      <c r="A40" s="10" t="s">
        <v>25</v>
      </c>
      <c r="B40" s="11">
        <v>53491</v>
      </c>
      <c r="C40" s="14" t="s">
        <v>21</v>
      </c>
      <c r="D40" s="12">
        <v>388</v>
      </c>
      <c r="E40" s="12">
        <f t="shared" si="7"/>
        <v>388</v>
      </c>
      <c r="F40" s="12">
        <f t="shared" si="4"/>
        <v>446.2</v>
      </c>
      <c r="G40" s="12">
        <v>0</v>
      </c>
      <c r="H40" s="12">
        <v>23.52</v>
      </c>
      <c r="I40" s="12"/>
      <c r="J40" s="12">
        <f t="shared" si="5"/>
        <v>469.71999999999997</v>
      </c>
      <c r="K40" s="12">
        <v>521</v>
      </c>
      <c r="L40" s="13">
        <f t="shared" si="6"/>
        <v>-51.28000000000003</v>
      </c>
    </row>
    <row r="41" spans="1:12" ht="15">
      <c r="A41" s="10" t="s">
        <v>50</v>
      </c>
      <c r="B41" s="11">
        <v>65813</v>
      </c>
      <c r="C41" s="11">
        <v>37</v>
      </c>
      <c r="D41" s="12">
        <v>510</v>
      </c>
      <c r="E41" s="12">
        <f t="shared" si="7"/>
        <v>510</v>
      </c>
      <c r="F41" s="12">
        <f t="shared" si="4"/>
        <v>586.5</v>
      </c>
      <c r="G41" s="12">
        <v>0</v>
      </c>
      <c r="H41" s="12">
        <v>23.52</v>
      </c>
      <c r="I41" s="12"/>
      <c r="J41" s="12">
        <f t="shared" si="5"/>
        <v>610.02</v>
      </c>
      <c r="K41" s="12">
        <f>644+20</f>
        <v>664</v>
      </c>
      <c r="L41" s="13">
        <f t="shared" si="6"/>
        <v>-53.98000000000002</v>
      </c>
    </row>
    <row r="42" spans="1:12" ht="15">
      <c r="A42" s="51" t="s">
        <v>55</v>
      </c>
      <c r="B42" s="5">
        <v>65813</v>
      </c>
      <c r="C42" s="5">
        <v>40</v>
      </c>
      <c r="D42" s="6">
        <v>510</v>
      </c>
      <c r="E42" s="6">
        <f t="shared" si="7"/>
        <v>510</v>
      </c>
      <c r="F42" s="6">
        <f t="shared" si="4"/>
        <v>586.5</v>
      </c>
      <c r="G42" s="6">
        <v>0</v>
      </c>
      <c r="H42" s="6">
        <v>23.52</v>
      </c>
      <c r="I42" s="6"/>
      <c r="J42" s="6">
        <f t="shared" si="5"/>
        <v>610.02</v>
      </c>
      <c r="K42" s="6"/>
      <c r="L42" s="7">
        <f t="shared" si="6"/>
        <v>610.02</v>
      </c>
    </row>
    <row r="43" spans="1:12" ht="15">
      <c r="A43" s="9" t="s">
        <v>19</v>
      </c>
      <c r="B43" s="5">
        <v>55696</v>
      </c>
      <c r="C43" s="5">
        <v>26</v>
      </c>
      <c r="D43" s="6">
        <v>261.9</v>
      </c>
      <c r="E43" s="6">
        <f t="shared" si="7"/>
        <v>261.9</v>
      </c>
      <c r="F43" s="6">
        <f t="shared" si="4"/>
        <v>301.18499999999995</v>
      </c>
      <c r="G43" s="6">
        <v>0</v>
      </c>
      <c r="H43" s="6">
        <v>23.52</v>
      </c>
      <c r="I43" s="5"/>
      <c r="J43" s="6">
        <f t="shared" si="5"/>
        <v>324.7049999999999</v>
      </c>
      <c r="K43" s="5"/>
      <c r="L43" s="7">
        <f t="shared" si="6"/>
        <v>324.7049999999999</v>
      </c>
    </row>
    <row r="44" spans="1:12" ht="15">
      <c r="A44" s="9" t="s">
        <v>19</v>
      </c>
      <c r="B44" s="5">
        <v>55696</v>
      </c>
      <c r="C44" s="5">
        <v>26</v>
      </c>
      <c r="D44" s="6">
        <v>261.9</v>
      </c>
      <c r="E44" s="6">
        <f t="shared" si="7"/>
        <v>261.9</v>
      </c>
      <c r="F44" s="6">
        <f t="shared" si="4"/>
        <v>301.18499999999995</v>
      </c>
      <c r="G44" s="6">
        <v>0</v>
      </c>
      <c r="H44" s="6">
        <v>23.52</v>
      </c>
      <c r="I44" s="5"/>
      <c r="J44" s="6">
        <f t="shared" si="5"/>
        <v>324.7049999999999</v>
      </c>
      <c r="K44" s="5"/>
      <c r="L44" s="7">
        <f t="shared" si="6"/>
        <v>324.7049999999999</v>
      </c>
    </row>
    <row r="45" spans="1:12" ht="15">
      <c r="A45" s="9" t="s">
        <v>19</v>
      </c>
      <c r="B45" s="5">
        <v>55696</v>
      </c>
      <c r="C45" s="5">
        <v>30</v>
      </c>
      <c r="D45" s="6">
        <v>261.9</v>
      </c>
      <c r="E45" s="6">
        <f t="shared" si="7"/>
        <v>261.9</v>
      </c>
      <c r="F45" s="6">
        <f t="shared" si="4"/>
        <v>301.18499999999995</v>
      </c>
      <c r="G45" s="6">
        <v>0</v>
      </c>
      <c r="H45" s="6">
        <v>23.52</v>
      </c>
      <c r="I45" s="5"/>
      <c r="J45" s="6">
        <f t="shared" si="5"/>
        <v>324.7049999999999</v>
      </c>
      <c r="K45" s="5"/>
      <c r="L45" s="7">
        <f t="shared" si="6"/>
        <v>324.7049999999999</v>
      </c>
    </row>
    <row r="46" spans="1:12" ht="15">
      <c r="A46" s="9" t="s">
        <v>19</v>
      </c>
      <c r="B46" s="5">
        <v>35561</v>
      </c>
      <c r="C46" s="5">
        <v>20</v>
      </c>
      <c r="D46" s="6">
        <v>261.9</v>
      </c>
      <c r="E46" s="6">
        <f t="shared" si="7"/>
        <v>261.9</v>
      </c>
      <c r="F46" s="6">
        <f t="shared" si="4"/>
        <v>301.18499999999995</v>
      </c>
      <c r="G46" s="6">
        <v>0</v>
      </c>
      <c r="H46" s="6">
        <v>23.52</v>
      </c>
      <c r="I46" s="5"/>
      <c r="J46" s="6">
        <f t="shared" si="5"/>
        <v>324.7049999999999</v>
      </c>
      <c r="K46" s="5"/>
      <c r="L46" s="7">
        <f t="shared" si="6"/>
        <v>324.7049999999999</v>
      </c>
    </row>
    <row r="47" spans="1:12" ht="15">
      <c r="A47" s="9" t="s">
        <v>19</v>
      </c>
      <c r="B47" s="5">
        <v>35561</v>
      </c>
      <c r="C47" s="5">
        <v>21</v>
      </c>
      <c r="D47" s="6">
        <v>261.9</v>
      </c>
      <c r="E47" s="6">
        <f t="shared" si="7"/>
        <v>261.9</v>
      </c>
      <c r="F47" s="6">
        <f t="shared" si="4"/>
        <v>301.18499999999995</v>
      </c>
      <c r="G47" s="6">
        <v>0</v>
      </c>
      <c r="H47" s="6">
        <v>23.52</v>
      </c>
      <c r="I47" s="5"/>
      <c r="J47" s="6">
        <f t="shared" si="5"/>
        <v>324.7049999999999</v>
      </c>
      <c r="K47" s="5"/>
      <c r="L47" s="7">
        <f t="shared" si="6"/>
        <v>324.7049999999999</v>
      </c>
    </row>
    <row r="48" spans="1:12" ht="15">
      <c r="A48" s="9" t="s">
        <v>19</v>
      </c>
      <c r="B48" s="5">
        <v>35561</v>
      </c>
      <c r="C48" s="5">
        <v>21</v>
      </c>
      <c r="D48" s="6">
        <v>261.9</v>
      </c>
      <c r="E48" s="6">
        <f t="shared" si="7"/>
        <v>261.9</v>
      </c>
      <c r="F48" s="6">
        <f t="shared" si="4"/>
        <v>301.18499999999995</v>
      </c>
      <c r="G48" s="6">
        <v>0</v>
      </c>
      <c r="H48" s="6">
        <v>23.52</v>
      </c>
      <c r="I48" s="5"/>
      <c r="J48" s="6">
        <f t="shared" si="5"/>
        <v>324.7049999999999</v>
      </c>
      <c r="K48" s="5"/>
      <c r="L48" s="7">
        <f t="shared" si="6"/>
        <v>324.7049999999999</v>
      </c>
    </row>
    <row r="49" spans="1:12" ht="15">
      <c r="A49" s="20" t="s">
        <v>19</v>
      </c>
      <c r="B49" s="21">
        <v>58561</v>
      </c>
      <c r="C49" s="21">
        <v>36</v>
      </c>
      <c r="D49" s="22">
        <v>533.5</v>
      </c>
      <c r="E49" s="22">
        <f t="shared" si="7"/>
        <v>533.5</v>
      </c>
      <c r="F49" s="22">
        <f t="shared" si="4"/>
        <v>613.525</v>
      </c>
      <c r="G49" s="6">
        <v>0</v>
      </c>
      <c r="H49" s="6">
        <v>23.52</v>
      </c>
      <c r="I49" s="21"/>
      <c r="J49" s="22">
        <f t="shared" si="5"/>
        <v>637.045</v>
      </c>
      <c r="K49" s="21"/>
      <c r="L49" s="23">
        <f t="shared" si="6"/>
        <v>637.045</v>
      </c>
    </row>
    <row r="50" spans="1:12" ht="15">
      <c r="A50" s="20" t="s">
        <v>19</v>
      </c>
      <c r="B50" s="21">
        <v>58561</v>
      </c>
      <c r="C50" s="21">
        <v>36</v>
      </c>
      <c r="D50" s="22">
        <v>533.5</v>
      </c>
      <c r="E50" s="22">
        <f t="shared" si="7"/>
        <v>533.5</v>
      </c>
      <c r="F50" s="22">
        <f t="shared" si="4"/>
        <v>613.525</v>
      </c>
      <c r="G50" s="6">
        <v>0</v>
      </c>
      <c r="H50" s="6">
        <v>23.52</v>
      </c>
      <c r="I50" s="21"/>
      <c r="J50" s="22">
        <f t="shared" si="5"/>
        <v>637.045</v>
      </c>
      <c r="K50" s="21"/>
      <c r="L50" s="23">
        <f t="shared" si="6"/>
        <v>637.045</v>
      </c>
    </row>
    <row r="51" spans="1:12" ht="15">
      <c r="A51" s="20" t="s">
        <v>19</v>
      </c>
      <c r="B51" s="21">
        <v>58561</v>
      </c>
      <c r="C51" s="21">
        <v>37</v>
      </c>
      <c r="D51" s="22">
        <v>533.5</v>
      </c>
      <c r="E51" s="22">
        <f t="shared" si="7"/>
        <v>533.5</v>
      </c>
      <c r="F51" s="22">
        <f t="shared" si="4"/>
        <v>613.525</v>
      </c>
      <c r="G51" s="6">
        <v>0</v>
      </c>
      <c r="H51" s="6">
        <v>23.52</v>
      </c>
      <c r="I51" s="21"/>
      <c r="J51" s="22">
        <f t="shared" si="5"/>
        <v>637.045</v>
      </c>
      <c r="K51" s="21"/>
      <c r="L51" s="23">
        <f t="shared" si="6"/>
        <v>637.045</v>
      </c>
    </row>
    <row r="52" spans="1:12" ht="15">
      <c r="A52" s="49" t="s">
        <v>19</v>
      </c>
      <c r="B52" s="21">
        <v>58561</v>
      </c>
      <c r="C52" s="21">
        <v>37</v>
      </c>
      <c r="D52" s="22">
        <v>533.5</v>
      </c>
      <c r="E52" s="22">
        <f t="shared" si="7"/>
        <v>533.5</v>
      </c>
      <c r="F52" s="22">
        <f t="shared" si="4"/>
        <v>613.525</v>
      </c>
      <c r="G52" s="6">
        <v>0</v>
      </c>
      <c r="H52" s="6">
        <v>23.52</v>
      </c>
      <c r="I52" s="21"/>
      <c r="J52" s="22">
        <f t="shared" si="5"/>
        <v>637.045</v>
      </c>
      <c r="K52" s="21"/>
      <c r="L52" s="23">
        <f t="shared" si="6"/>
        <v>637.045</v>
      </c>
    </row>
    <row r="53" spans="1:12" ht="15">
      <c r="A53" s="49" t="s">
        <v>19</v>
      </c>
      <c r="B53" s="5">
        <v>37864</v>
      </c>
      <c r="C53" s="8">
        <v>33</v>
      </c>
      <c r="D53" s="6">
        <v>399.5</v>
      </c>
      <c r="E53" s="6">
        <f t="shared" si="7"/>
        <v>399.5</v>
      </c>
      <c r="F53" s="6">
        <f t="shared" si="4"/>
        <v>459.42499999999995</v>
      </c>
      <c r="G53" s="6">
        <v>0</v>
      </c>
      <c r="H53" s="6">
        <v>23.52</v>
      </c>
      <c r="I53" s="5"/>
      <c r="J53" s="6">
        <f t="shared" si="5"/>
        <v>482.94499999999994</v>
      </c>
      <c r="K53" s="5"/>
      <c r="L53" s="7">
        <f t="shared" si="6"/>
        <v>482.94499999999994</v>
      </c>
    </row>
    <row r="54" spans="1:12" ht="15">
      <c r="A54" s="24" t="s">
        <v>41</v>
      </c>
      <c r="B54" s="25">
        <v>58561</v>
      </c>
      <c r="C54" s="25">
        <v>38</v>
      </c>
      <c r="D54" s="26">
        <v>533.5</v>
      </c>
      <c r="E54" s="26">
        <f t="shared" si="7"/>
        <v>533.5</v>
      </c>
      <c r="F54" s="26">
        <f t="shared" si="4"/>
        <v>613.525</v>
      </c>
      <c r="G54" s="25">
        <v>97</v>
      </c>
      <c r="H54" s="26">
        <v>23.52</v>
      </c>
      <c r="I54" s="25"/>
      <c r="J54" s="26">
        <f t="shared" si="5"/>
        <v>734.045</v>
      </c>
      <c r="K54" s="25">
        <v>730</v>
      </c>
      <c r="L54" s="27">
        <f t="shared" si="6"/>
        <v>4.044999999999959</v>
      </c>
    </row>
    <row r="55" spans="1:12" ht="15">
      <c r="A55" s="10" t="s">
        <v>51</v>
      </c>
      <c r="B55" s="11">
        <v>53491</v>
      </c>
      <c r="C55" s="14" t="s">
        <v>22</v>
      </c>
      <c r="D55" s="12">
        <v>388</v>
      </c>
      <c r="E55" s="12">
        <f t="shared" si="7"/>
        <v>388</v>
      </c>
      <c r="F55" s="12">
        <f t="shared" si="4"/>
        <v>446.2</v>
      </c>
      <c r="G55" s="12">
        <v>0</v>
      </c>
      <c r="H55" s="12">
        <v>23.52</v>
      </c>
      <c r="I55" s="12"/>
      <c r="J55" s="12">
        <f t="shared" si="5"/>
        <v>469.71999999999997</v>
      </c>
      <c r="K55" s="12">
        <v>466</v>
      </c>
      <c r="L55" s="13">
        <f t="shared" si="6"/>
        <v>3.7199999999999704</v>
      </c>
    </row>
    <row r="56" spans="1:12" ht="15">
      <c r="A56" s="10" t="s">
        <v>16</v>
      </c>
      <c r="B56" s="11">
        <v>65813</v>
      </c>
      <c r="C56" s="11">
        <v>39</v>
      </c>
      <c r="D56" s="12">
        <v>510</v>
      </c>
      <c r="E56" s="12">
        <f t="shared" si="7"/>
        <v>510</v>
      </c>
      <c r="F56" s="12">
        <f t="shared" si="4"/>
        <v>586.5</v>
      </c>
      <c r="G56" s="12">
        <v>0</v>
      </c>
      <c r="H56" s="12">
        <v>23.52</v>
      </c>
      <c r="I56" s="12"/>
      <c r="J56" s="12">
        <f t="shared" si="5"/>
        <v>610.02</v>
      </c>
      <c r="K56" s="12">
        <v>664</v>
      </c>
      <c r="L56" s="13">
        <f t="shared" si="6"/>
        <v>-53.98000000000002</v>
      </c>
    </row>
  </sheetData>
  <sheetProtection/>
  <autoFilter ref="A1:L56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2012-04-06T11:29:54Z</cp:lastPrinted>
  <dcterms:created xsi:type="dcterms:W3CDTF">2012-03-28T10:37:45Z</dcterms:created>
  <dcterms:modified xsi:type="dcterms:W3CDTF">2012-04-06T13:05:17Z</dcterms:modified>
  <cp:category/>
  <cp:version/>
  <cp:contentType/>
  <cp:contentStatus/>
</cp:coreProperties>
</file>