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654413" sheetId="1" r:id="rId1"/>
  </sheets>
  <definedNames>
    <definedName name="_xlnm._FilterDatabase" localSheetId="0" hidden="1">'654413'!$A$1:$J$62</definedName>
  </definedNames>
  <calcPr fullCalcOnLoad="1" refMode="R1C1"/>
</workbook>
</file>

<file path=xl/sharedStrings.xml><?xml version="1.0" encoding="utf-8"?>
<sst xmlns="http://schemas.openxmlformats.org/spreadsheetml/2006/main" count="73" uniqueCount="51">
  <si>
    <t>УЗ</t>
  </si>
  <si>
    <t>номер модели</t>
  </si>
  <si>
    <t>размер</t>
  </si>
  <si>
    <t>Цена за ед.</t>
  </si>
  <si>
    <t>ТР</t>
  </si>
  <si>
    <t>Елена Гапонова</t>
  </si>
  <si>
    <t>Натаliy</t>
  </si>
  <si>
    <t>Мама кошечки</t>
  </si>
  <si>
    <t>Анна.81</t>
  </si>
  <si>
    <t>Уля-ля</t>
  </si>
  <si>
    <t>Natalinky</t>
  </si>
  <si>
    <t>Juli_</t>
  </si>
  <si>
    <t>Людмилочка</t>
  </si>
  <si>
    <t>Мама Ша</t>
  </si>
  <si>
    <t>масяня-хрр</t>
  </si>
  <si>
    <t>Мари@нна</t>
  </si>
  <si>
    <t>Алена</t>
  </si>
  <si>
    <t>aleksb</t>
  </si>
  <si>
    <t>МИХАЛЁНА</t>
  </si>
  <si>
    <t>Светка Букина</t>
  </si>
  <si>
    <t>kit-</t>
  </si>
  <si>
    <t>Simona</t>
  </si>
  <si>
    <t>bassinda</t>
  </si>
  <si>
    <t>Пряникова ирина</t>
  </si>
  <si>
    <t>klu`kva</t>
  </si>
  <si>
    <t>пристрой</t>
  </si>
  <si>
    <t>ryirina</t>
  </si>
  <si>
    <t>натаП</t>
  </si>
  <si>
    <t>Сумма заказа</t>
  </si>
  <si>
    <t>цена с ОРГ</t>
  </si>
  <si>
    <t>раскид</t>
  </si>
  <si>
    <t>межгород</t>
  </si>
  <si>
    <t>сумма к оплате</t>
  </si>
  <si>
    <t>сдано</t>
  </si>
  <si>
    <t>"+" Ваш долг, "-" мой долг</t>
  </si>
  <si>
    <t>Lully</t>
  </si>
  <si>
    <t>Анна Аврам</t>
  </si>
  <si>
    <t>VVVeronika</t>
  </si>
  <si>
    <t>Натsss</t>
  </si>
  <si>
    <t>Ольга30</t>
  </si>
  <si>
    <t>nataly-k</t>
  </si>
  <si>
    <t>Vera*</t>
  </si>
  <si>
    <t>Marfa</t>
  </si>
  <si>
    <t>Волшебница</t>
  </si>
  <si>
    <t>ElaVi</t>
  </si>
  <si>
    <t>Tatiana.k</t>
  </si>
  <si>
    <t>Аннюта</t>
  </si>
  <si>
    <t>P9TA4KA</t>
  </si>
  <si>
    <t>tanya108</t>
  </si>
  <si>
    <t>(Наталья)</t>
  </si>
  <si>
    <t>TatRom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</si>
</sst>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#,##0&quot;р.&quot;"/>
    <numFmt numFmtId="166" formatCode="#,##0.00_р_.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39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32"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165" fontId="0" fillId="0" borderId="10" xfId="0" applyNumberFormat="1" applyBorder="1" applyAlignment="1" applyProtection="1">
      <alignment/>
      <protection locked="0"/>
    </xf>
    <xf numFmtId="0" fontId="1" fillId="33" borderId="10" xfId="0" applyFont="1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165" fontId="0" fillId="33" borderId="10" xfId="0" applyNumberFormat="1" applyFill="1" applyBorder="1" applyAlignment="1" applyProtection="1">
      <alignment/>
      <protection locked="0"/>
    </xf>
    <xf numFmtId="166" fontId="0" fillId="33" borderId="10" xfId="0" applyNumberFormat="1" applyFill="1" applyBorder="1" applyAlignment="1" applyProtection="1">
      <alignment/>
      <protection locked="0"/>
    </xf>
    <xf numFmtId="166" fontId="0" fillId="0" borderId="10" xfId="0" applyNumberFormat="1" applyBorder="1" applyAlignment="1" applyProtection="1">
      <alignment/>
      <protection locked="0"/>
    </xf>
    <xf numFmtId="0" fontId="1" fillId="4" borderId="10" xfId="0" applyFont="1" applyFill="1" applyBorder="1" applyAlignment="1" applyProtection="1">
      <alignment/>
      <protection locked="0"/>
    </xf>
    <xf numFmtId="0" fontId="0" fillId="4" borderId="10" xfId="0" applyFill="1" applyBorder="1" applyAlignment="1" applyProtection="1">
      <alignment/>
      <protection locked="0"/>
    </xf>
    <xf numFmtId="166" fontId="0" fillId="4" borderId="10" xfId="0" applyNumberFormat="1" applyFill="1" applyBorder="1" applyAlignment="1" applyProtection="1">
      <alignment/>
      <protection locked="0"/>
    </xf>
    <xf numFmtId="165" fontId="0" fillId="4" borderId="10" xfId="0" applyNumberFormat="1" applyFill="1" applyBorder="1" applyAlignment="1" applyProtection="1">
      <alignment/>
      <protection locked="0"/>
    </xf>
    <xf numFmtId="0" fontId="1" fillId="5" borderId="10" xfId="0" applyFont="1" applyFill="1" applyBorder="1" applyAlignment="1" applyProtection="1">
      <alignment/>
      <protection locked="0"/>
    </xf>
    <xf numFmtId="0" fontId="0" fillId="5" borderId="10" xfId="0" applyFill="1" applyBorder="1" applyAlignment="1" applyProtection="1">
      <alignment/>
      <protection locked="0"/>
    </xf>
    <xf numFmtId="166" fontId="0" fillId="5" borderId="10" xfId="0" applyNumberFormat="1" applyFill="1" applyBorder="1" applyAlignment="1" applyProtection="1">
      <alignment/>
      <protection locked="0"/>
    </xf>
    <xf numFmtId="165" fontId="0" fillId="5" borderId="10" xfId="0" applyNumberFormat="1" applyFill="1" applyBorder="1" applyAlignment="1" applyProtection="1">
      <alignment/>
      <protection locked="0"/>
    </xf>
    <xf numFmtId="0" fontId="1" fillId="34" borderId="10" xfId="0" applyFont="1" applyFill="1" applyBorder="1" applyAlignment="1" applyProtection="1">
      <alignment/>
      <protection locked="0"/>
    </xf>
    <xf numFmtId="0" fontId="1" fillId="6" borderId="10" xfId="0" applyFont="1" applyFill="1" applyBorder="1" applyAlignment="1" applyProtection="1">
      <alignment/>
      <protection locked="0"/>
    </xf>
    <xf numFmtId="0" fontId="0" fillId="6" borderId="10" xfId="0" applyFill="1" applyBorder="1" applyAlignment="1" applyProtection="1">
      <alignment/>
      <protection locked="0"/>
    </xf>
    <xf numFmtId="166" fontId="0" fillId="6" borderId="10" xfId="0" applyNumberFormat="1" applyFill="1" applyBorder="1" applyAlignment="1" applyProtection="1">
      <alignment/>
      <protection locked="0"/>
    </xf>
    <xf numFmtId="165" fontId="0" fillId="6" borderId="10" xfId="0" applyNumberFormat="1" applyFill="1" applyBorder="1" applyAlignment="1" applyProtection="1">
      <alignment/>
      <protection locked="0"/>
    </xf>
    <xf numFmtId="165" fontId="0" fillId="33" borderId="10" xfId="0" applyNumberFormat="1" applyFont="1" applyFill="1" applyBorder="1" applyAlignment="1" applyProtection="1">
      <alignment/>
      <protection locked="0"/>
    </xf>
    <xf numFmtId="165" fontId="0" fillId="4" borderId="10" xfId="0" applyNumberFormat="1" applyFont="1" applyFill="1" applyBorder="1" applyAlignment="1" applyProtection="1">
      <alignment/>
      <protection locked="0"/>
    </xf>
    <xf numFmtId="165" fontId="0" fillId="5" borderId="10" xfId="0" applyNumberFormat="1" applyFont="1" applyFill="1" applyBorder="1" applyAlignment="1" applyProtection="1">
      <alignment/>
      <protection locked="0"/>
    </xf>
    <xf numFmtId="0" fontId="1" fillId="4" borderId="10" xfId="0" applyFont="1" applyFill="1" applyBorder="1" applyAlignment="1" applyProtection="1">
      <alignment/>
      <protection locked="0"/>
    </xf>
    <xf numFmtId="0" fontId="1" fillId="6" borderId="10" xfId="0" applyFont="1" applyFill="1" applyBorder="1" applyAlignment="1" applyProtection="1">
      <alignment/>
      <protection locked="0"/>
    </xf>
    <xf numFmtId="165" fontId="0" fillId="6" borderId="10" xfId="0" applyNumberFormat="1" applyFon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166" fontId="0" fillId="0" borderId="10" xfId="0" applyNumberFormat="1" applyFill="1" applyBorder="1" applyAlignment="1" applyProtection="1">
      <alignment/>
      <protection locked="0"/>
    </xf>
    <xf numFmtId="165" fontId="0" fillId="0" borderId="10" xfId="0" applyNumberFormat="1" applyFill="1" applyBorder="1" applyAlignment="1" applyProtection="1">
      <alignment/>
      <protection locked="0"/>
    </xf>
  </cellXfs>
  <cellStyles count="4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Плохой" xfId="51"/>
    <cellStyle name="Пояснение" xfId="52"/>
    <cellStyle name="Примечание" xfId="53"/>
    <cellStyle name="Связанная ячейка" xfId="54"/>
    <cellStyle name="Текст предупреждения" xfId="55"/>
    <cellStyle name="Хороший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profile.php?mode=viewprofile&amp;u=133815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tabSelected="1" zoomScalePageLayoutView="0" workbookViewId="0" topLeftCell="A1">
      <selection activeCell="N12" sqref="N12"/>
    </sheetView>
  </sheetViews>
  <sheetFormatPr defaultColWidth="9.140625" defaultRowHeight="12.75"/>
  <cols>
    <col min="1" max="1" width="17.8515625" style="0" bestFit="1" customWidth="1"/>
    <col min="2" max="3" width="9.57421875" style="0" customWidth="1"/>
    <col min="5" max="5" width="12.00390625" style="0" bestFit="1" customWidth="1"/>
    <col min="6" max="6" width="11.7109375" style="0" bestFit="1" customWidth="1"/>
    <col min="8" max="8" width="8.00390625" style="0" bestFit="1" customWidth="1"/>
    <col min="10" max="10" width="11.7109375" style="0" customWidth="1"/>
    <col min="11" max="12" width="9.7109375" style="0" bestFit="1" customWidth="1"/>
  </cols>
  <sheetData>
    <row r="1" spans="1:12" ht="38.25">
      <c r="A1" s="1" t="s">
        <v>0</v>
      </c>
      <c r="B1" s="1" t="s">
        <v>1</v>
      </c>
      <c r="C1" s="1" t="s">
        <v>2</v>
      </c>
      <c r="D1" s="1" t="s">
        <v>3</v>
      </c>
      <c r="E1" s="1" t="s">
        <v>28</v>
      </c>
      <c r="F1" s="1" t="s">
        <v>29</v>
      </c>
      <c r="G1" s="1" t="s">
        <v>30</v>
      </c>
      <c r="H1" s="1" t="s">
        <v>4</v>
      </c>
      <c r="I1" s="1" t="s">
        <v>31</v>
      </c>
      <c r="J1" s="1" t="s">
        <v>32</v>
      </c>
      <c r="K1" s="1" t="s">
        <v>33</v>
      </c>
      <c r="L1" s="1" t="s">
        <v>34</v>
      </c>
    </row>
    <row r="2" spans="1:12" ht="12.75">
      <c r="A2" s="26" t="s">
        <v>49</v>
      </c>
      <c r="B2" s="11">
        <v>29029</v>
      </c>
      <c r="C2" s="11">
        <v>35</v>
      </c>
      <c r="D2" s="12">
        <v>222.13</v>
      </c>
      <c r="E2" s="12">
        <f>D2</f>
        <v>222.13</v>
      </c>
      <c r="F2" s="12">
        <f>E2*1.15</f>
        <v>255.44949999999997</v>
      </c>
      <c r="G2" s="12">
        <v>15</v>
      </c>
      <c r="H2" s="12">
        <v>11.98</v>
      </c>
      <c r="I2" s="12"/>
      <c r="J2" s="12">
        <f>F2+G2+H2+I2</f>
        <v>282.42949999999996</v>
      </c>
      <c r="K2" s="12">
        <v>285</v>
      </c>
      <c r="L2" s="13">
        <f>J2-K2</f>
        <v>-2.570500000000038</v>
      </c>
    </row>
    <row r="3" spans="1:12" ht="12.75">
      <c r="A3" s="5" t="s">
        <v>17</v>
      </c>
      <c r="B3" s="6">
        <v>46042</v>
      </c>
      <c r="C3" s="6">
        <v>26</v>
      </c>
      <c r="D3" s="8">
        <v>516</v>
      </c>
      <c r="E3" s="8">
        <f>D3</f>
        <v>516</v>
      </c>
      <c r="F3" s="8">
        <f>E3*1.15</f>
        <v>593.4</v>
      </c>
      <c r="G3" s="8"/>
      <c r="H3" s="8">
        <v>11.98</v>
      </c>
      <c r="I3" s="8"/>
      <c r="J3" s="8">
        <f>F3+G3+H3+I3</f>
        <v>605.38</v>
      </c>
      <c r="K3" s="8">
        <v>600</v>
      </c>
      <c r="L3" s="7">
        <f>J3-K3</f>
        <v>5.3799999999999955</v>
      </c>
    </row>
    <row r="4" spans="1:12" ht="12.75">
      <c r="A4" s="10" t="s">
        <v>22</v>
      </c>
      <c r="B4" s="11">
        <v>29029</v>
      </c>
      <c r="C4" s="11">
        <v>33</v>
      </c>
      <c r="D4" s="12">
        <v>222.13</v>
      </c>
      <c r="E4" s="12">
        <f>D4</f>
        <v>222.13</v>
      </c>
      <c r="F4" s="12">
        <f>E4*1.15</f>
        <v>255.44949999999997</v>
      </c>
      <c r="G4" s="12">
        <v>15</v>
      </c>
      <c r="H4" s="12">
        <v>11.98</v>
      </c>
      <c r="I4" s="12"/>
      <c r="J4" s="12">
        <f>F4+G4+H4+I4</f>
        <v>282.42949999999996</v>
      </c>
      <c r="K4" s="12">
        <v>285</v>
      </c>
      <c r="L4" s="13">
        <f>J4-K4</f>
        <v>-2.570500000000038</v>
      </c>
    </row>
    <row r="5" spans="1:12" ht="12.75">
      <c r="A5" s="14" t="s">
        <v>44</v>
      </c>
      <c r="B5" s="15">
        <v>36573</v>
      </c>
      <c r="C5" s="15">
        <v>35</v>
      </c>
      <c r="D5" s="16">
        <v>172.66</v>
      </c>
      <c r="E5" s="16">
        <f>D5</f>
        <v>172.66</v>
      </c>
      <c r="F5" s="16">
        <f>E5*1.15</f>
        <v>198.55899999999997</v>
      </c>
      <c r="G5" s="16"/>
      <c r="H5" s="16">
        <v>11.98</v>
      </c>
      <c r="I5" s="16">
        <v>30</v>
      </c>
      <c r="J5" s="16">
        <f>F5+G5+H5+I5</f>
        <v>240.53899999999996</v>
      </c>
      <c r="K5" s="16">
        <v>214</v>
      </c>
      <c r="L5" s="17">
        <f>J5-K5</f>
        <v>26.53899999999996</v>
      </c>
    </row>
    <row r="6" spans="1:12" ht="12.75">
      <c r="A6" s="5" t="s">
        <v>11</v>
      </c>
      <c r="B6" s="6">
        <v>45850</v>
      </c>
      <c r="C6" s="6">
        <v>23</v>
      </c>
      <c r="D6" s="8">
        <v>476</v>
      </c>
      <c r="E6" s="8"/>
      <c r="F6" s="8"/>
      <c r="G6" s="8">
        <v>37</v>
      </c>
      <c r="H6" s="8">
        <v>11.98</v>
      </c>
      <c r="I6" s="8"/>
      <c r="J6" s="8"/>
      <c r="K6" s="8"/>
      <c r="L6" s="7"/>
    </row>
    <row r="7" spans="1:12" ht="12.75">
      <c r="A7" s="5" t="s">
        <v>11</v>
      </c>
      <c r="B7" s="6">
        <v>45850</v>
      </c>
      <c r="C7" s="6">
        <v>24</v>
      </c>
      <c r="D7" s="8">
        <v>476</v>
      </c>
      <c r="E7" s="8"/>
      <c r="F7" s="8"/>
      <c r="G7" s="8">
        <v>37</v>
      </c>
      <c r="H7" s="8">
        <v>11.98</v>
      </c>
      <c r="I7" s="8"/>
      <c r="J7" s="8"/>
      <c r="K7" s="8"/>
      <c r="L7" s="7"/>
    </row>
    <row r="8" spans="1:12" ht="12.75">
      <c r="A8" s="5" t="s">
        <v>11</v>
      </c>
      <c r="B8" s="6"/>
      <c r="C8" s="6"/>
      <c r="D8" s="8"/>
      <c r="E8" s="8">
        <f>SUM(D6:D7)</f>
        <v>952</v>
      </c>
      <c r="F8" s="8">
        <f>E8*1.15</f>
        <v>1094.8</v>
      </c>
      <c r="G8" s="8">
        <f>SUM(G6:G7)</f>
        <v>74</v>
      </c>
      <c r="H8" s="8">
        <f>SUM(H6:H7)</f>
        <v>23.96</v>
      </c>
      <c r="I8" s="8"/>
      <c r="J8" s="8">
        <f>F8+G8+H8+I8</f>
        <v>1192.76</v>
      </c>
      <c r="K8" s="8">
        <v>1199</v>
      </c>
      <c r="L8" s="7">
        <f>J8-K8</f>
        <v>-6.240000000000009</v>
      </c>
    </row>
    <row r="9" spans="1:12" ht="12.75">
      <c r="A9" s="10" t="s">
        <v>20</v>
      </c>
      <c r="B9" s="11">
        <v>46042</v>
      </c>
      <c r="C9" s="11">
        <v>29</v>
      </c>
      <c r="D9" s="12">
        <v>516</v>
      </c>
      <c r="E9" s="12">
        <f>D9</f>
        <v>516</v>
      </c>
      <c r="F9" s="12">
        <f>E9*1.15</f>
        <v>593.4</v>
      </c>
      <c r="G9" s="12"/>
      <c r="H9" s="12">
        <v>11.98</v>
      </c>
      <c r="I9" s="12"/>
      <c r="J9" s="12">
        <f>F9+G9+H9+I9</f>
        <v>605.38</v>
      </c>
      <c r="K9" s="12">
        <v>608</v>
      </c>
      <c r="L9" s="13">
        <f>J9-K9</f>
        <v>-2.6200000000000045</v>
      </c>
    </row>
    <row r="10" spans="1:12" ht="12.75">
      <c r="A10" s="5" t="s">
        <v>24</v>
      </c>
      <c r="B10" s="6">
        <v>29029</v>
      </c>
      <c r="C10" s="6">
        <v>37</v>
      </c>
      <c r="D10" s="8">
        <v>222.13</v>
      </c>
      <c r="E10" s="8">
        <f>D10</f>
        <v>222.13</v>
      </c>
      <c r="F10" s="8">
        <f>E10*1.15</f>
        <v>255.44949999999997</v>
      </c>
      <c r="G10" s="8">
        <v>15</v>
      </c>
      <c r="H10" s="8">
        <v>11.98</v>
      </c>
      <c r="I10" s="8"/>
      <c r="J10" s="8">
        <f>F10+G10+H10+I10</f>
        <v>282.42949999999996</v>
      </c>
      <c r="K10" s="8">
        <v>285</v>
      </c>
      <c r="L10" s="7">
        <f>J10-K10</f>
        <v>-2.570500000000038</v>
      </c>
    </row>
    <row r="11" spans="1:12" ht="12.75">
      <c r="A11" s="26" t="s">
        <v>35</v>
      </c>
      <c r="B11" s="11">
        <v>45850</v>
      </c>
      <c r="C11" s="11">
        <v>27</v>
      </c>
      <c r="D11" s="12">
        <v>476</v>
      </c>
      <c r="E11" s="12">
        <f>D11</f>
        <v>476</v>
      </c>
      <c r="F11" s="12">
        <f>E11*1.15</f>
        <v>547.4</v>
      </c>
      <c r="G11" s="12">
        <v>37</v>
      </c>
      <c r="H11" s="12">
        <v>11.98</v>
      </c>
      <c r="I11" s="12"/>
      <c r="J11" s="12">
        <f>F11+G11+H11+I11</f>
        <v>596.38</v>
      </c>
      <c r="K11" s="12">
        <v>599</v>
      </c>
      <c r="L11" s="24">
        <f>J11-K11</f>
        <v>-2.6200000000000045</v>
      </c>
    </row>
    <row r="12" spans="1:12" ht="12.75">
      <c r="A12" s="14" t="s">
        <v>42</v>
      </c>
      <c r="B12" s="15">
        <v>36573</v>
      </c>
      <c r="C12" s="15">
        <v>32</v>
      </c>
      <c r="D12" s="16">
        <v>172.66</v>
      </c>
      <c r="E12" s="16"/>
      <c r="F12" s="16"/>
      <c r="G12" s="16"/>
      <c r="H12" s="16">
        <v>11.98</v>
      </c>
      <c r="I12" s="16"/>
      <c r="J12" s="16"/>
      <c r="K12" s="16"/>
      <c r="L12" s="17"/>
    </row>
    <row r="13" spans="1:12" ht="12.75">
      <c r="A13" s="14" t="s">
        <v>42</v>
      </c>
      <c r="B13" s="15">
        <v>36573</v>
      </c>
      <c r="C13" s="15">
        <v>33</v>
      </c>
      <c r="D13" s="16">
        <v>172.66</v>
      </c>
      <c r="E13" s="16"/>
      <c r="F13" s="16"/>
      <c r="G13" s="16"/>
      <c r="H13" s="16">
        <v>11.98</v>
      </c>
      <c r="I13" s="16"/>
      <c r="J13" s="16"/>
      <c r="K13" s="16"/>
      <c r="L13" s="17"/>
    </row>
    <row r="14" spans="1:12" ht="12.75">
      <c r="A14" s="14" t="s">
        <v>42</v>
      </c>
      <c r="B14" s="15"/>
      <c r="C14" s="15"/>
      <c r="D14" s="16"/>
      <c r="E14" s="16">
        <f>SUM(D12:D13)</f>
        <v>345.32</v>
      </c>
      <c r="F14" s="16">
        <f aca="true" t="shared" si="0" ref="F14:F36">E14*1.15</f>
        <v>397.11799999999994</v>
      </c>
      <c r="G14" s="16"/>
      <c r="H14" s="16">
        <f>SUM(H12:H13)</f>
        <v>23.96</v>
      </c>
      <c r="I14" s="16"/>
      <c r="J14" s="16">
        <f aca="true" t="shared" si="1" ref="J14:J36">F14+G14+H14+I14</f>
        <v>421.0779999999999</v>
      </c>
      <c r="K14" s="16">
        <v>428</v>
      </c>
      <c r="L14" s="17">
        <f aca="true" t="shared" si="2" ref="L14:L36">J14-K14</f>
        <v>-6.922000000000082</v>
      </c>
    </row>
    <row r="15" spans="1:12" ht="12.75">
      <c r="A15" s="19" t="s">
        <v>10</v>
      </c>
      <c r="B15" s="20">
        <v>29029</v>
      </c>
      <c r="C15" s="20">
        <v>37</v>
      </c>
      <c r="D15" s="21">
        <v>222.13</v>
      </c>
      <c r="E15" s="21">
        <f aca="true" t="shared" si="3" ref="E15:E36">D15</f>
        <v>222.13</v>
      </c>
      <c r="F15" s="21">
        <f t="shared" si="0"/>
        <v>255.44949999999997</v>
      </c>
      <c r="G15" s="21">
        <v>15</v>
      </c>
      <c r="H15" s="21">
        <v>11.98</v>
      </c>
      <c r="I15" s="21"/>
      <c r="J15" s="21">
        <f t="shared" si="1"/>
        <v>282.42949999999996</v>
      </c>
      <c r="K15" s="21">
        <v>285</v>
      </c>
      <c r="L15" s="22">
        <f t="shared" si="2"/>
        <v>-2.570500000000038</v>
      </c>
    </row>
    <row r="16" spans="1:12" ht="12.75">
      <c r="A16" s="10" t="s">
        <v>40</v>
      </c>
      <c r="B16" s="11">
        <v>36573</v>
      </c>
      <c r="C16" s="11">
        <v>33</v>
      </c>
      <c r="D16" s="12">
        <v>172.66</v>
      </c>
      <c r="E16" s="12">
        <f t="shared" si="3"/>
        <v>172.66</v>
      </c>
      <c r="F16" s="12">
        <f t="shared" si="0"/>
        <v>198.55899999999997</v>
      </c>
      <c r="G16" s="12"/>
      <c r="H16" s="12">
        <v>11.98</v>
      </c>
      <c r="I16" s="12"/>
      <c r="J16" s="12">
        <f t="shared" si="1"/>
        <v>210.53899999999996</v>
      </c>
      <c r="K16" s="12">
        <v>214</v>
      </c>
      <c r="L16" s="13">
        <f t="shared" si="2"/>
        <v>-3.461000000000041</v>
      </c>
    </row>
    <row r="17" spans="1:12" ht="12.75">
      <c r="A17" s="14" t="s">
        <v>47</v>
      </c>
      <c r="B17" s="15">
        <v>36573</v>
      </c>
      <c r="C17" s="15">
        <v>30</v>
      </c>
      <c r="D17" s="16">
        <v>172.66</v>
      </c>
      <c r="E17" s="16">
        <f t="shared" si="3"/>
        <v>172.66</v>
      </c>
      <c r="F17" s="16">
        <f t="shared" si="0"/>
        <v>198.55899999999997</v>
      </c>
      <c r="G17" s="16"/>
      <c r="H17" s="16">
        <v>11.98</v>
      </c>
      <c r="I17" s="16"/>
      <c r="J17" s="16">
        <f t="shared" si="1"/>
        <v>210.53899999999996</v>
      </c>
      <c r="K17" s="16">
        <v>214</v>
      </c>
      <c r="L17" s="17">
        <f t="shared" si="2"/>
        <v>-3.461000000000041</v>
      </c>
    </row>
    <row r="18" spans="1:12" ht="12.75">
      <c r="A18" s="5" t="s">
        <v>26</v>
      </c>
      <c r="B18" s="6">
        <v>45850</v>
      </c>
      <c r="C18" s="6">
        <v>23</v>
      </c>
      <c r="D18" s="8">
        <v>476</v>
      </c>
      <c r="E18" s="8">
        <f t="shared" si="3"/>
        <v>476</v>
      </c>
      <c r="F18" s="8">
        <f t="shared" si="0"/>
        <v>547.4</v>
      </c>
      <c r="G18" s="8">
        <v>0</v>
      </c>
      <c r="H18" s="8">
        <v>11.98</v>
      </c>
      <c r="I18" s="8"/>
      <c r="J18" s="8">
        <f t="shared" si="1"/>
        <v>559.38</v>
      </c>
      <c r="K18" s="8"/>
      <c r="L18" s="7">
        <f t="shared" si="2"/>
        <v>559.38</v>
      </c>
    </row>
    <row r="19" spans="1:12" ht="12.75">
      <c r="A19" s="5" t="s">
        <v>26</v>
      </c>
      <c r="B19" s="6">
        <v>45850</v>
      </c>
      <c r="C19" s="6">
        <v>24</v>
      </c>
      <c r="D19" s="8">
        <v>476</v>
      </c>
      <c r="E19" s="8">
        <f t="shared" si="3"/>
        <v>476</v>
      </c>
      <c r="F19" s="8">
        <f t="shared" si="0"/>
        <v>547.4</v>
      </c>
      <c r="G19" s="8">
        <v>0</v>
      </c>
      <c r="H19" s="8">
        <v>11.98</v>
      </c>
      <c r="I19" s="8"/>
      <c r="J19" s="8">
        <f t="shared" si="1"/>
        <v>559.38</v>
      </c>
      <c r="K19" s="8"/>
      <c r="L19" s="7">
        <f t="shared" si="2"/>
        <v>559.38</v>
      </c>
    </row>
    <row r="20" spans="1:12" ht="12.75">
      <c r="A20" s="5" t="s">
        <v>26</v>
      </c>
      <c r="B20" s="6">
        <v>45850</v>
      </c>
      <c r="C20" s="6">
        <v>22</v>
      </c>
      <c r="D20" s="8">
        <v>476</v>
      </c>
      <c r="E20" s="8">
        <f t="shared" si="3"/>
        <v>476</v>
      </c>
      <c r="F20" s="8">
        <f t="shared" si="0"/>
        <v>547.4</v>
      </c>
      <c r="G20" s="8">
        <v>0</v>
      </c>
      <c r="H20" s="8">
        <v>11.98</v>
      </c>
      <c r="I20" s="8"/>
      <c r="J20" s="8">
        <f t="shared" si="1"/>
        <v>559.38</v>
      </c>
      <c r="K20" s="8"/>
      <c r="L20" s="7">
        <f t="shared" si="2"/>
        <v>559.38</v>
      </c>
    </row>
    <row r="21" spans="1:12" ht="12.75">
      <c r="A21" s="10" t="s">
        <v>21</v>
      </c>
      <c r="B21" s="11">
        <v>29029</v>
      </c>
      <c r="C21" s="11">
        <v>31</v>
      </c>
      <c r="D21" s="12">
        <v>222.13</v>
      </c>
      <c r="E21" s="12">
        <f t="shared" si="3"/>
        <v>222.13</v>
      </c>
      <c r="F21" s="12">
        <f t="shared" si="0"/>
        <v>255.44949999999997</v>
      </c>
      <c r="G21" s="12">
        <v>15</v>
      </c>
      <c r="H21" s="12">
        <v>11.98</v>
      </c>
      <c r="I21" s="12"/>
      <c r="J21" s="12">
        <f t="shared" si="1"/>
        <v>282.42949999999996</v>
      </c>
      <c r="K21" s="12">
        <v>285</v>
      </c>
      <c r="L21" s="13">
        <f t="shared" si="2"/>
        <v>-2.570500000000038</v>
      </c>
    </row>
    <row r="22" spans="1:12" ht="12" customHeight="1">
      <c r="A22" s="27" t="s">
        <v>48</v>
      </c>
      <c r="B22" s="20">
        <v>29029</v>
      </c>
      <c r="C22" s="20">
        <v>30</v>
      </c>
      <c r="D22" s="21">
        <v>222.13</v>
      </c>
      <c r="E22" s="21">
        <f>D22</f>
        <v>222.13</v>
      </c>
      <c r="F22" s="21">
        <f>E22*1.15</f>
        <v>255.44949999999997</v>
      </c>
      <c r="G22" s="21">
        <v>15</v>
      </c>
      <c r="H22" s="21">
        <v>11.98</v>
      </c>
      <c r="I22" s="21"/>
      <c r="J22" s="21">
        <f>F22+G22+H22+I22</f>
        <v>282.42949999999996</v>
      </c>
      <c r="K22" s="21">
        <v>285</v>
      </c>
      <c r="L22" s="28">
        <f>J22-K22</f>
        <v>-2.570500000000038</v>
      </c>
    </row>
    <row r="23" spans="1:12" ht="12.75">
      <c r="A23" s="14" t="s">
        <v>45</v>
      </c>
      <c r="B23" s="15">
        <v>36573</v>
      </c>
      <c r="C23" s="15">
        <v>30</v>
      </c>
      <c r="D23" s="16">
        <v>172.66</v>
      </c>
      <c r="E23" s="16">
        <f t="shared" si="3"/>
        <v>172.66</v>
      </c>
      <c r="F23" s="16">
        <f t="shared" si="0"/>
        <v>198.55899999999997</v>
      </c>
      <c r="G23" s="16"/>
      <c r="H23" s="16">
        <v>11.98</v>
      </c>
      <c r="I23" s="16"/>
      <c r="J23" s="16">
        <f t="shared" si="1"/>
        <v>210.53899999999996</v>
      </c>
      <c r="K23" s="16">
        <v>214</v>
      </c>
      <c r="L23" s="17">
        <f t="shared" si="2"/>
        <v>-3.461000000000041</v>
      </c>
    </row>
    <row r="24" spans="1:12" ht="12.75">
      <c r="A24" s="18" t="s">
        <v>50</v>
      </c>
      <c r="B24" s="2">
        <v>29029</v>
      </c>
      <c r="C24" s="2">
        <v>35</v>
      </c>
      <c r="D24" s="9">
        <v>222.13</v>
      </c>
      <c r="E24" s="9">
        <f>D24</f>
        <v>222.13</v>
      </c>
      <c r="F24" s="9">
        <f>E24*1.15</f>
        <v>255.44949999999997</v>
      </c>
      <c r="G24" s="9">
        <v>15</v>
      </c>
      <c r="H24" s="9">
        <v>11.98</v>
      </c>
      <c r="I24" s="9"/>
      <c r="J24" s="9">
        <f>F24+G24+H24+I24</f>
        <v>282.42949999999996</v>
      </c>
      <c r="K24" s="9">
        <v>285</v>
      </c>
      <c r="L24" s="4">
        <f>J24-K24</f>
        <v>-2.570500000000038</v>
      </c>
    </row>
    <row r="25" spans="1:12" ht="12.75">
      <c r="A25" s="10" t="s">
        <v>41</v>
      </c>
      <c r="B25" s="11">
        <v>36573</v>
      </c>
      <c r="C25" s="11">
        <v>34</v>
      </c>
      <c r="D25" s="12">
        <v>172.66</v>
      </c>
      <c r="E25" s="12">
        <f t="shared" si="3"/>
        <v>172.66</v>
      </c>
      <c r="F25" s="12">
        <f t="shared" si="0"/>
        <v>198.55899999999997</v>
      </c>
      <c r="G25" s="12"/>
      <c r="H25" s="12">
        <v>11.98</v>
      </c>
      <c r="I25" s="12"/>
      <c r="J25" s="12">
        <f t="shared" si="1"/>
        <v>210.53899999999996</v>
      </c>
      <c r="K25" s="12">
        <v>214</v>
      </c>
      <c r="L25" s="13">
        <f t="shared" si="2"/>
        <v>-3.461000000000041</v>
      </c>
    </row>
    <row r="26" spans="1:12" ht="12.75">
      <c r="A26" s="14" t="s">
        <v>37</v>
      </c>
      <c r="B26" s="15">
        <v>36573</v>
      </c>
      <c r="C26" s="15">
        <v>32</v>
      </c>
      <c r="D26" s="16">
        <v>172.66</v>
      </c>
      <c r="E26" s="16">
        <f t="shared" si="3"/>
        <v>172.66</v>
      </c>
      <c r="F26" s="16">
        <f t="shared" si="0"/>
        <v>198.55899999999997</v>
      </c>
      <c r="G26" s="16"/>
      <c r="H26" s="16">
        <v>11.98</v>
      </c>
      <c r="I26" s="16"/>
      <c r="J26" s="16">
        <f t="shared" si="1"/>
        <v>210.53899999999996</v>
      </c>
      <c r="K26" s="16">
        <v>214</v>
      </c>
      <c r="L26" s="17">
        <f t="shared" si="2"/>
        <v>-3.461000000000041</v>
      </c>
    </row>
    <row r="27" spans="1:12" ht="12.75">
      <c r="A27" s="5" t="s">
        <v>16</v>
      </c>
      <c r="B27" s="6">
        <v>46042</v>
      </c>
      <c r="C27" s="6">
        <v>29</v>
      </c>
      <c r="D27" s="8">
        <v>516</v>
      </c>
      <c r="E27" s="8">
        <f t="shared" si="3"/>
        <v>516</v>
      </c>
      <c r="F27" s="8">
        <f t="shared" si="0"/>
        <v>593.4</v>
      </c>
      <c r="G27" s="8"/>
      <c r="H27" s="8">
        <v>11.98</v>
      </c>
      <c r="I27" s="8"/>
      <c r="J27" s="8">
        <f t="shared" si="1"/>
        <v>605.38</v>
      </c>
      <c r="K27" s="8">
        <v>608</v>
      </c>
      <c r="L27" s="7">
        <f t="shared" si="2"/>
        <v>-2.6200000000000045</v>
      </c>
    </row>
    <row r="28" spans="1:12" ht="12.75">
      <c r="A28" s="10" t="s">
        <v>36</v>
      </c>
      <c r="B28" s="11">
        <v>36573</v>
      </c>
      <c r="C28" s="11">
        <v>31</v>
      </c>
      <c r="D28" s="12">
        <v>172.66</v>
      </c>
      <c r="E28" s="12">
        <f t="shared" si="3"/>
        <v>172.66</v>
      </c>
      <c r="F28" s="12">
        <f t="shared" si="0"/>
        <v>198.55899999999997</v>
      </c>
      <c r="G28" s="12"/>
      <c r="H28" s="12">
        <v>11.98</v>
      </c>
      <c r="I28" s="12"/>
      <c r="J28" s="12">
        <f t="shared" si="1"/>
        <v>210.53899999999996</v>
      </c>
      <c r="K28" s="12">
        <v>214</v>
      </c>
      <c r="L28" s="24">
        <f t="shared" si="2"/>
        <v>-3.461000000000041</v>
      </c>
    </row>
    <row r="29" spans="1:12" ht="12.75">
      <c r="A29" s="14" t="s">
        <v>8</v>
      </c>
      <c r="B29" s="15">
        <v>29029</v>
      </c>
      <c r="C29" s="15">
        <v>33</v>
      </c>
      <c r="D29" s="16">
        <v>222.13</v>
      </c>
      <c r="E29" s="16">
        <f t="shared" si="3"/>
        <v>222.13</v>
      </c>
      <c r="F29" s="16">
        <f t="shared" si="0"/>
        <v>255.44949999999997</v>
      </c>
      <c r="G29" s="16">
        <v>15</v>
      </c>
      <c r="H29" s="16">
        <v>11.98</v>
      </c>
      <c r="I29" s="16"/>
      <c r="J29" s="16">
        <f t="shared" si="1"/>
        <v>282.42949999999996</v>
      </c>
      <c r="K29" s="16">
        <v>285</v>
      </c>
      <c r="L29" s="25">
        <f t="shared" si="2"/>
        <v>-2.570500000000038</v>
      </c>
    </row>
    <row r="30" spans="1:12" ht="12.75">
      <c r="A30" s="19" t="s">
        <v>46</v>
      </c>
      <c r="B30" s="20">
        <v>36573</v>
      </c>
      <c r="C30" s="20">
        <v>28</v>
      </c>
      <c r="D30" s="21">
        <v>172.66</v>
      </c>
      <c r="E30" s="21"/>
      <c r="F30" s="21"/>
      <c r="G30" s="21"/>
      <c r="H30" s="21">
        <v>11.98</v>
      </c>
      <c r="I30" s="21"/>
      <c r="J30" s="21"/>
      <c r="K30" s="21"/>
      <c r="L30" s="22"/>
    </row>
    <row r="31" spans="1:12" ht="12.75">
      <c r="A31" s="19" t="s">
        <v>46</v>
      </c>
      <c r="B31" s="20">
        <v>36573</v>
      </c>
      <c r="C31" s="20">
        <v>29</v>
      </c>
      <c r="D31" s="21">
        <v>172.66</v>
      </c>
      <c r="E31" s="21"/>
      <c r="F31" s="21"/>
      <c r="G31" s="21"/>
      <c r="H31" s="21">
        <v>11.98</v>
      </c>
      <c r="I31" s="21"/>
      <c r="J31" s="21"/>
      <c r="K31" s="21"/>
      <c r="L31" s="22"/>
    </row>
    <row r="32" spans="1:12" ht="12.75">
      <c r="A32" s="19" t="s">
        <v>46</v>
      </c>
      <c r="B32" s="20"/>
      <c r="C32" s="20"/>
      <c r="D32" s="21"/>
      <c r="E32" s="21">
        <f>SUM(D30:D31)</f>
        <v>345.32</v>
      </c>
      <c r="F32" s="21">
        <f t="shared" si="0"/>
        <v>397.11799999999994</v>
      </c>
      <c r="G32" s="21"/>
      <c r="H32" s="21">
        <f>SUM(H30:H31)</f>
        <v>23.96</v>
      </c>
      <c r="I32" s="21"/>
      <c r="J32" s="21">
        <f>F32+G32+H32+I32</f>
        <v>421.0779999999999</v>
      </c>
      <c r="K32" s="21">
        <v>428</v>
      </c>
      <c r="L32" s="22">
        <f>J32-K32</f>
        <v>-6.922000000000082</v>
      </c>
    </row>
    <row r="33" spans="1:12" ht="12.75">
      <c r="A33" s="10" t="s">
        <v>43</v>
      </c>
      <c r="B33" s="11">
        <v>36573</v>
      </c>
      <c r="C33" s="11">
        <v>35</v>
      </c>
      <c r="D33" s="12">
        <v>172.66</v>
      </c>
      <c r="E33" s="12">
        <f t="shared" si="3"/>
        <v>172.66</v>
      </c>
      <c r="F33" s="12">
        <f t="shared" si="0"/>
        <v>198.55899999999997</v>
      </c>
      <c r="G33" s="12"/>
      <c r="H33" s="12">
        <v>11.98</v>
      </c>
      <c r="I33" s="12"/>
      <c r="J33" s="12">
        <f t="shared" si="1"/>
        <v>210.53899999999996</v>
      </c>
      <c r="K33" s="12">
        <v>214</v>
      </c>
      <c r="L33" s="24">
        <f t="shared" si="2"/>
        <v>-3.461000000000041</v>
      </c>
    </row>
    <row r="34" spans="1:12" ht="12.75">
      <c r="A34" s="5" t="s">
        <v>5</v>
      </c>
      <c r="B34" s="6">
        <v>29029</v>
      </c>
      <c r="C34" s="6">
        <v>34</v>
      </c>
      <c r="D34" s="8">
        <v>222.13</v>
      </c>
      <c r="E34" s="8">
        <f t="shared" si="3"/>
        <v>222.13</v>
      </c>
      <c r="F34" s="8">
        <f t="shared" si="0"/>
        <v>255.44949999999997</v>
      </c>
      <c r="G34" s="8">
        <v>15</v>
      </c>
      <c r="H34" s="8">
        <v>11.98</v>
      </c>
      <c r="I34" s="8"/>
      <c r="J34" s="8">
        <f t="shared" si="1"/>
        <v>282.42949999999996</v>
      </c>
      <c r="K34" s="8">
        <v>285</v>
      </c>
      <c r="L34" s="23">
        <f t="shared" si="2"/>
        <v>-2.570500000000038</v>
      </c>
    </row>
    <row r="35" spans="1:12" ht="12.75">
      <c r="A35" s="10" t="s">
        <v>12</v>
      </c>
      <c r="B35" s="11">
        <v>46042</v>
      </c>
      <c r="C35" s="11">
        <v>27</v>
      </c>
      <c r="D35" s="12">
        <v>516</v>
      </c>
      <c r="E35" s="12">
        <f t="shared" si="3"/>
        <v>516</v>
      </c>
      <c r="F35" s="12">
        <f t="shared" si="0"/>
        <v>593.4</v>
      </c>
      <c r="G35" s="12"/>
      <c r="H35" s="12">
        <v>11.98</v>
      </c>
      <c r="I35" s="12"/>
      <c r="J35" s="12">
        <f t="shared" si="1"/>
        <v>605.38</v>
      </c>
      <c r="K35" s="12">
        <v>608</v>
      </c>
      <c r="L35" s="13">
        <f t="shared" si="2"/>
        <v>-2.6200000000000045</v>
      </c>
    </row>
    <row r="36" spans="1:12" ht="12.75">
      <c r="A36" s="5" t="s">
        <v>7</v>
      </c>
      <c r="B36" s="6">
        <v>29029</v>
      </c>
      <c r="C36" s="6">
        <v>36</v>
      </c>
      <c r="D36" s="8">
        <v>222.13</v>
      </c>
      <c r="E36" s="8">
        <f t="shared" si="3"/>
        <v>222.13</v>
      </c>
      <c r="F36" s="8">
        <f t="shared" si="0"/>
        <v>255.44949999999997</v>
      </c>
      <c r="G36" s="8">
        <v>15</v>
      </c>
      <c r="H36" s="8">
        <v>11.98</v>
      </c>
      <c r="I36" s="8"/>
      <c r="J36" s="8">
        <f t="shared" si="1"/>
        <v>282.42949999999996</v>
      </c>
      <c r="K36" s="8">
        <v>285</v>
      </c>
      <c r="L36" s="7">
        <f t="shared" si="2"/>
        <v>-2.570500000000038</v>
      </c>
    </row>
    <row r="37" spans="1:12" ht="12.75">
      <c r="A37" s="10" t="s">
        <v>13</v>
      </c>
      <c r="B37" s="11">
        <v>46042</v>
      </c>
      <c r="C37" s="11">
        <v>28</v>
      </c>
      <c r="D37" s="12">
        <v>516</v>
      </c>
      <c r="E37" s="12"/>
      <c r="F37" s="12"/>
      <c r="G37" s="12"/>
      <c r="H37" s="12">
        <v>11.98</v>
      </c>
      <c r="I37" s="12"/>
      <c r="J37" s="12"/>
      <c r="K37" s="12"/>
      <c r="L37" s="13"/>
    </row>
    <row r="38" spans="1:12" ht="12.75">
      <c r="A38" s="10" t="s">
        <v>13</v>
      </c>
      <c r="B38" s="11">
        <v>36573</v>
      </c>
      <c r="C38" s="11">
        <v>31</v>
      </c>
      <c r="D38" s="12">
        <v>172.66</v>
      </c>
      <c r="E38" s="12"/>
      <c r="F38" s="12"/>
      <c r="G38" s="12"/>
      <c r="H38" s="12">
        <v>11.98</v>
      </c>
      <c r="I38" s="12"/>
      <c r="J38" s="12"/>
      <c r="K38" s="12"/>
      <c r="L38" s="13"/>
    </row>
    <row r="39" spans="1:12" ht="12.75">
      <c r="A39" s="10" t="s">
        <v>13</v>
      </c>
      <c r="B39" s="11">
        <v>36573</v>
      </c>
      <c r="C39" s="11">
        <v>29</v>
      </c>
      <c r="D39" s="12">
        <v>172.66</v>
      </c>
      <c r="E39" s="12"/>
      <c r="F39" s="12"/>
      <c r="G39" s="12"/>
      <c r="H39" s="12">
        <v>11.98</v>
      </c>
      <c r="I39" s="12"/>
      <c r="J39" s="12"/>
      <c r="K39" s="12"/>
      <c r="L39" s="13"/>
    </row>
    <row r="40" spans="1:12" ht="12.75">
      <c r="A40" s="10" t="s">
        <v>13</v>
      </c>
      <c r="B40" s="11"/>
      <c r="C40" s="11"/>
      <c r="D40" s="12"/>
      <c r="E40" s="12">
        <f>SUM(D37:D39)</f>
        <v>861.3199999999999</v>
      </c>
      <c r="F40" s="12">
        <f aca="true" t="shared" si="4" ref="F40:F58">E40*1.15</f>
        <v>990.5179999999998</v>
      </c>
      <c r="G40" s="12"/>
      <c r="H40" s="12">
        <f>SUM(H37:H39)</f>
        <v>35.94</v>
      </c>
      <c r="I40" s="12"/>
      <c r="J40" s="12">
        <f aca="true" t="shared" si="5" ref="J40:J58">F40+G40+H40+I40</f>
        <v>1026.4579999999999</v>
      </c>
      <c r="K40" s="12">
        <f>428+593</f>
        <v>1021</v>
      </c>
      <c r="L40" s="13">
        <f aca="true" t="shared" si="6" ref="L40:L58">J40-K40</f>
        <v>5.457999999999856</v>
      </c>
    </row>
    <row r="41" spans="1:12" ht="12.75">
      <c r="A41" s="5" t="s">
        <v>15</v>
      </c>
      <c r="B41" s="6">
        <v>46042</v>
      </c>
      <c r="C41" s="6">
        <v>25</v>
      </c>
      <c r="D41" s="8">
        <v>516</v>
      </c>
      <c r="E41" s="8">
        <f aca="true" t="shared" si="7" ref="E41:E58">D41</f>
        <v>516</v>
      </c>
      <c r="F41" s="8">
        <f t="shared" si="4"/>
        <v>593.4</v>
      </c>
      <c r="G41" s="8"/>
      <c r="H41" s="8">
        <v>11.98</v>
      </c>
      <c r="I41" s="8"/>
      <c r="J41" s="8">
        <f t="shared" si="5"/>
        <v>605.38</v>
      </c>
      <c r="K41" s="8">
        <v>650</v>
      </c>
      <c r="L41" s="23">
        <f t="shared" si="6"/>
        <v>-44.620000000000005</v>
      </c>
    </row>
    <row r="42" spans="1:12" ht="12.75">
      <c r="A42" s="10" t="s">
        <v>14</v>
      </c>
      <c r="B42" s="11">
        <v>45850</v>
      </c>
      <c r="C42" s="11">
        <v>26</v>
      </c>
      <c r="D42" s="12">
        <v>476</v>
      </c>
      <c r="E42" s="12">
        <f t="shared" si="7"/>
        <v>476</v>
      </c>
      <c r="F42" s="12">
        <f t="shared" si="4"/>
        <v>547.4</v>
      </c>
      <c r="G42" s="12">
        <v>37</v>
      </c>
      <c r="H42" s="12">
        <v>11.98</v>
      </c>
      <c r="I42" s="12"/>
      <c r="J42" s="12">
        <f t="shared" si="5"/>
        <v>596.38</v>
      </c>
      <c r="K42" s="12">
        <v>550</v>
      </c>
      <c r="L42" s="13">
        <f t="shared" si="6"/>
        <v>46.379999999999995</v>
      </c>
    </row>
    <row r="43" spans="1:12" ht="12.75">
      <c r="A43" s="5" t="s">
        <v>18</v>
      </c>
      <c r="B43" s="6">
        <v>46042</v>
      </c>
      <c r="C43" s="6">
        <v>28</v>
      </c>
      <c r="D43" s="8">
        <v>516</v>
      </c>
      <c r="E43" s="8">
        <f t="shared" si="7"/>
        <v>516</v>
      </c>
      <c r="F43" s="8">
        <f t="shared" si="4"/>
        <v>593.4</v>
      </c>
      <c r="G43" s="8"/>
      <c r="H43" s="8">
        <v>11.98</v>
      </c>
      <c r="I43" s="8"/>
      <c r="J43" s="8">
        <f t="shared" si="5"/>
        <v>605.38</v>
      </c>
      <c r="K43" s="8">
        <v>613</v>
      </c>
      <c r="L43" s="7">
        <f t="shared" si="6"/>
        <v>-7.6200000000000045</v>
      </c>
    </row>
    <row r="44" spans="1:12" ht="12.75">
      <c r="A44" s="10" t="s">
        <v>38</v>
      </c>
      <c r="B44" s="11">
        <v>36573</v>
      </c>
      <c r="C44" s="11">
        <v>28</v>
      </c>
      <c r="D44" s="12">
        <v>172.66</v>
      </c>
      <c r="E44" s="12">
        <f t="shared" si="7"/>
        <v>172.66</v>
      </c>
      <c r="F44" s="12">
        <f t="shared" si="4"/>
        <v>198.55899999999997</v>
      </c>
      <c r="G44" s="12"/>
      <c r="H44" s="12">
        <v>11.98</v>
      </c>
      <c r="I44" s="12"/>
      <c r="J44" s="12">
        <f t="shared" si="5"/>
        <v>210.53899999999996</v>
      </c>
      <c r="K44" s="12">
        <v>214</v>
      </c>
      <c r="L44" s="13">
        <f t="shared" si="6"/>
        <v>-3.461000000000041</v>
      </c>
    </row>
    <row r="45" spans="1:12" ht="12.75">
      <c r="A45" s="14" t="s">
        <v>6</v>
      </c>
      <c r="B45" s="15">
        <v>29029</v>
      </c>
      <c r="C45" s="15">
        <v>36</v>
      </c>
      <c r="D45" s="16">
        <v>222.13</v>
      </c>
      <c r="E45" s="16">
        <f t="shared" si="7"/>
        <v>222.13</v>
      </c>
      <c r="F45" s="16">
        <f t="shared" si="4"/>
        <v>255.44949999999997</v>
      </c>
      <c r="G45" s="16">
        <v>15</v>
      </c>
      <c r="H45" s="16">
        <v>11.98</v>
      </c>
      <c r="I45" s="16"/>
      <c r="J45" s="16">
        <f t="shared" si="5"/>
        <v>282.42949999999996</v>
      </c>
      <c r="K45" s="16">
        <v>300</v>
      </c>
      <c r="L45" s="17">
        <f t="shared" si="6"/>
        <v>-17.570500000000038</v>
      </c>
    </row>
    <row r="46" spans="1:12" ht="12.75">
      <c r="A46" s="5" t="s">
        <v>27</v>
      </c>
      <c r="B46" s="6">
        <v>46042</v>
      </c>
      <c r="C46" s="6">
        <v>26</v>
      </c>
      <c r="D46" s="8">
        <v>516</v>
      </c>
      <c r="E46" s="8">
        <f t="shared" si="7"/>
        <v>516</v>
      </c>
      <c r="F46" s="8">
        <f t="shared" si="4"/>
        <v>593.4</v>
      </c>
      <c r="G46" s="8"/>
      <c r="H46" s="8">
        <v>11.98</v>
      </c>
      <c r="I46" s="8"/>
      <c r="J46" s="8">
        <f t="shared" si="5"/>
        <v>605.38</v>
      </c>
      <c r="K46" s="8"/>
      <c r="L46" s="7">
        <f t="shared" si="6"/>
        <v>605.38</v>
      </c>
    </row>
    <row r="47" spans="1:12" ht="12.75">
      <c r="A47" s="5" t="s">
        <v>27</v>
      </c>
      <c r="B47" s="6">
        <v>46042</v>
      </c>
      <c r="C47" s="6">
        <v>25</v>
      </c>
      <c r="D47" s="8">
        <v>516</v>
      </c>
      <c r="E47" s="8">
        <f t="shared" si="7"/>
        <v>516</v>
      </c>
      <c r="F47" s="8">
        <f t="shared" si="4"/>
        <v>593.4</v>
      </c>
      <c r="G47" s="8"/>
      <c r="H47" s="8">
        <v>11.98</v>
      </c>
      <c r="I47" s="8"/>
      <c r="J47" s="8">
        <f t="shared" si="5"/>
        <v>605.38</v>
      </c>
      <c r="K47" s="8"/>
      <c r="L47" s="7">
        <f t="shared" si="6"/>
        <v>605.38</v>
      </c>
    </row>
    <row r="48" spans="1:12" ht="12.75">
      <c r="A48" s="10" t="s">
        <v>39</v>
      </c>
      <c r="B48" s="11">
        <v>36573</v>
      </c>
      <c r="C48" s="11">
        <v>34</v>
      </c>
      <c r="D48" s="12">
        <v>172.66</v>
      </c>
      <c r="E48" s="12">
        <f t="shared" si="7"/>
        <v>172.66</v>
      </c>
      <c r="F48" s="12">
        <f t="shared" si="4"/>
        <v>198.55899999999997</v>
      </c>
      <c r="G48" s="12"/>
      <c r="H48" s="12">
        <v>11.98</v>
      </c>
      <c r="I48" s="12"/>
      <c r="J48" s="12">
        <f t="shared" si="5"/>
        <v>210.53899999999996</v>
      </c>
      <c r="K48" s="12">
        <v>214</v>
      </c>
      <c r="L48" s="13">
        <f t="shared" si="6"/>
        <v>-3.461000000000041</v>
      </c>
    </row>
    <row r="49" spans="1:12" ht="12.75">
      <c r="A49" s="3" t="s">
        <v>25</v>
      </c>
      <c r="B49" s="29">
        <v>46042</v>
      </c>
      <c r="C49" s="29">
        <v>27</v>
      </c>
      <c r="D49" s="30">
        <v>516</v>
      </c>
      <c r="E49" s="30">
        <f>D49</f>
        <v>516</v>
      </c>
      <c r="F49" s="30">
        <f>E49*1.15</f>
        <v>593.4</v>
      </c>
      <c r="G49" s="30"/>
      <c r="H49" s="30">
        <v>11.98</v>
      </c>
      <c r="I49" s="30"/>
      <c r="J49" s="30">
        <f>F49+G49+H49+I49</f>
        <v>605.38</v>
      </c>
      <c r="K49" s="30"/>
      <c r="L49" s="31">
        <f>J49-K49</f>
        <v>605.38</v>
      </c>
    </row>
    <row r="50" spans="1:12" ht="12.75">
      <c r="A50" s="3" t="s">
        <v>25</v>
      </c>
      <c r="B50" s="2">
        <v>29029</v>
      </c>
      <c r="C50" s="2">
        <v>30</v>
      </c>
      <c r="D50" s="9">
        <v>222.13</v>
      </c>
      <c r="E50" s="9">
        <f t="shared" si="7"/>
        <v>222.13</v>
      </c>
      <c r="F50" s="9">
        <f t="shared" si="4"/>
        <v>255.44949999999997</v>
      </c>
      <c r="G50" s="9">
        <v>0</v>
      </c>
      <c r="H50" s="9">
        <v>11.98</v>
      </c>
      <c r="I50" s="9"/>
      <c r="J50" s="9">
        <f t="shared" si="5"/>
        <v>267.42949999999996</v>
      </c>
      <c r="K50" s="9"/>
      <c r="L50" s="4">
        <f t="shared" si="6"/>
        <v>267.42949999999996</v>
      </c>
    </row>
    <row r="51" spans="1:12" ht="12.75">
      <c r="A51" s="3" t="s">
        <v>25</v>
      </c>
      <c r="B51" s="2">
        <v>45850</v>
      </c>
      <c r="C51" s="2">
        <v>21</v>
      </c>
      <c r="D51" s="9">
        <v>476</v>
      </c>
      <c r="E51" s="9">
        <f t="shared" si="7"/>
        <v>476</v>
      </c>
      <c r="F51" s="9">
        <f t="shared" si="4"/>
        <v>547.4</v>
      </c>
      <c r="G51" s="9">
        <v>0</v>
      </c>
      <c r="H51" s="9">
        <v>11.98</v>
      </c>
      <c r="I51" s="9"/>
      <c r="J51" s="9">
        <f t="shared" si="5"/>
        <v>559.38</v>
      </c>
      <c r="K51" s="9"/>
      <c r="L51" s="4">
        <f t="shared" si="6"/>
        <v>559.38</v>
      </c>
    </row>
    <row r="52" spans="1:12" ht="12.75">
      <c r="A52" s="3" t="s">
        <v>25</v>
      </c>
      <c r="B52" s="2">
        <v>45850</v>
      </c>
      <c r="C52" s="2">
        <v>21</v>
      </c>
      <c r="D52" s="9">
        <v>476</v>
      </c>
      <c r="E52" s="9">
        <f t="shared" si="7"/>
        <v>476</v>
      </c>
      <c r="F52" s="9">
        <f t="shared" si="4"/>
        <v>547.4</v>
      </c>
      <c r="G52" s="9">
        <v>0</v>
      </c>
      <c r="H52" s="9">
        <v>11.98</v>
      </c>
      <c r="I52" s="9"/>
      <c r="J52" s="9">
        <f t="shared" si="5"/>
        <v>559.38</v>
      </c>
      <c r="K52" s="9"/>
      <c r="L52" s="4">
        <f t="shared" si="6"/>
        <v>559.38</v>
      </c>
    </row>
    <row r="53" spans="1:12" ht="12.75">
      <c r="A53" s="3" t="s">
        <v>25</v>
      </c>
      <c r="B53" s="2">
        <v>45850</v>
      </c>
      <c r="C53" s="2">
        <v>22</v>
      </c>
      <c r="D53" s="9">
        <v>476</v>
      </c>
      <c r="E53" s="9">
        <f t="shared" si="7"/>
        <v>476</v>
      </c>
      <c r="F53" s="9">
        <f t="shared" si="4"/>
        <v>547.4</v>
      </c>
      <c r="G53" s="9">
        <v>0</v>
      </c>
      <c r="H53" s="9">
        <v>11.98</v>
      </c>
      <c r="I53" s="9"/>
      <c r="J53" s="9">
        <f t="shared" si="5"/>
        <v>559.38</v>
      </c>
      <c r="K53" s="9"/>
      <c r="L53" s="4">
        <f t="shared" si="6"/>
        <v>559.38</v>
      </c>
    </row>
    <row r="54" spans="1:12" ht="12.75">
      <c r="A54" s="3" t="s">
        <v>25</v>
      </c>
      <c r="B54" s="2">
        <v>45850</v>
      </c>
      <c r="C54" s="2">
        <v>26</v>
      </c>
      <c r="D54" s="9">
        <v>476</v>
      </c>
      <c r="E54" s="9">
        <f t="shared" si="7"/>
        <v>476</v>
      </c>
      <c r="F54" s="9">
        <f t="shared" si="4"/>
        <v>547.4</v>
      </c>
      <c r="G54" s="9">
        <v>0</v>
      </c>
      <c r="H54" s="9">
        <v>11.98</v>
      </c>
      <c r="I54" s="9"/>
      <c r="J54" s="9">
        <f t="shared" si="5"/>
        <v>559.38</v>
      </c>
      <c r="K54" s="9"/>
      <c r="L54" s="4">
        <f t="shared" si="6"/>
        <v>559.38</v>
      </c>
    </row>
    <row r="55" spans="1:12" ht="12.75">
      <c r="A55" s="3" t="s">
        <v>25</v>
      </c>
      <c r="B55" s="2">
        <v>45850</v>
      </c>
      <c r="C55" s="2">
        <v>25</v>
      </c>
      <c r="D55" s="9">
        <v>476</v>
      </c>
      <c r="E55" s="9">
        <f t="shared" si="7"/>
        <v>476</v>
      </c>
      <c r="F55" s="9">
        <f t="shared" si="4"/>
        <v>547.4</v>
      </c>
      <c r="G55" s="9">
        <v>0</v>
      </c>
      <c r="H55" s="9">
        <v>11.98</v>
      </c>
      <c r="I55" s="9"/>
      <c r="J55" s="9">
        <f t="shared" si="5"/>
        <v>559.38</v>
      </c>
      <c r="K55" s="9"/>
      <c r="L55" s="4">
        <f t="shared" si="6"/>
        <v>559.38</v>
      </c>
    </row>
    <row r="56" spans="1:12" ht="12.75">
      <c r="A56" s="3" t="s">
        <v>25</v>
      </c>
      <c r="B56" s="2">
        <v>45850</v>
      </c>
      <c r="C56" s="2">
        <v>25</v>
      </c>
      <c r="D56" s="9">
        <v>476</v>
      </c>
      <c r="E56" s="9">
        <f t="shared" si="7"/>
        <v>476</v>
      </c>
      <c r="F56" s="9">
        <f t="shared" si="4"/>
        <v>547.4</v>
      </c>
      <c r="G56" s="9">
        <v>0</v>
      </c>
      <c r="H56" s="9">
        <v>11.98</v>
      </c>
      <c r="I56" s="9"/>
      <c r="J56" s="9">
        <f t="shared" si="5"/>
        <v>559.38</v>
      </c>
      <c r="K56" s="9"/>
      <c r="L56" s="4">
        <f t="shared" si="6"/>
        <v>559.38</v>
      </c>
    </row>
    <row r="57" spans="1:12" ht="12.75">
      <c r="A57" s="5" t="s">
        <v>23</v>
      </c>
      <c r="B57" s="6">
        <v>29029</v>
      </c>
      <c r="C57" s="6">
        <v>34</v>
      </c>
      <c r="D57" s="8">
        <v>222.13</v>
      </c>
      <c r="E57" s="8">
        <f t="shared" si="7"/>
        <v>222.13</v>
      </c>
      <c r="F57" s="8">
        <f t="shared" si="4"/>
        <v>255.44949999999997</v>
      </c>
      <c r="G57" s="8">
        <v>15</v>
      </c>
      <c r="H57" s="8">
        <v>11.98</v>
      </c>
      <c r="I57" s="8"/>
      <c r="J57" s="8">
        <f t="shared" si="5"/>
        <v>282.42949999999996</v>
      </c>
      <c r="K57" s="8">
        <v>290</v>
      </c>
      <c r="L57" s="23">
        <f t="shared" si="6"/>
        <v>-7.570500000000038</v>
      </c>
    </row>
    <row r="58" spans="1:12" ht="12.75">
      <c r="A58" s="10" t="s">
        <v>19</v>
      </c>
      <c r="B58" s="11">
        <v>45850</v>
      </c>
      <c r="C58" s="11">
        <v>27</v>
      </c>
      <c r="D58" s="12">
        <v>476</v>
      </c>
      <c r="E58" s="12">
        <f t="shared" si="7"/>
        <v>476</v>
      </c>
      <c r="F58" s="12">
        <f t="shared" si="4"/>
        <v>547.4</v>
      </c>
      <c r="G58" s="12">
        <v>37</v>
      </c>
      <c r="H58" s="12">
        <v>11.98</v>
      </c>
      <c r="I58" s="12"/>
      <c r="J58" s="12">
        <f t="shared" si="5"/>
        <v>596.38</v>
      </c>
      <c r="K58" s="12">
        <v>600</v>
      </c>
      <c r="L58" s="24">
        <f t="shared" si="6"/>
        <v>-3.6200000000000045</v>
      </c>
    </row>
    <row r="59" spans="1:12" ht="12.75">
      <c r="A59" s="5" t="s">
        <v>9</v>
      </c>
      <c r="B59" s="6">
        <v>29029</v>
      </c>
      <c r="C59" s="6">
        <v>32</v>
      </c>
      <c r="D59" s="8">
        <v>222.13</v>
      </c>
      <c r="E59" s="8"/>
      <c r="F59" s="8"/>
      <c r="G59" s="8">
        <v>15</v>
      </c>
      <c r="H59" s="8">
        <v>11.98</v>
      </c>
      <c r="I59" s="8"/>
      <c r="J59" s="8"/>
      <c r="K59" s="8"/>
      <c r="L59" s="7"/>
    </row>
    <row r="60" spans="1:12" ht="12.75">
      <c r="A60" s="5" t="s">
        <v>9</v>
      </c>
      <c r="B60" s="6">
        <v>29029</v>
      </c>
      <c r="C60" s="6">
        <v>32</v>
      </c>
      <c r="D60" s="8">
        <v>222.13</v>
      </c>
      <c r="E60" s="8"/>
      <c r="F60" s="8"/>
      <c r="G60" s="8">
        <v>15</v>
      </c>
      <c r="H60" s="8">
        <v>11.98</v>
      </c>
      <c r="I60" s="8"/>
      <c r="J60" s="8"/>
      <c r="K60" s="8"/>
      <c r="L60" s="7"/>
    </row>
    <row r="61" spans="1:12" ht="12.75">
      <c r="A61" s="5" t="s">
        <v>9</v>
      </c>
      <c r="B61" s="6">
        <v>29029</v>
      </c>
      <c r="C61" s="6">
        <v>31</v>
      </c>
      <c r="D61" s="8">
        <v>222.13</v>
      </c>
      <c r="E61" s="8"/>
      <c r="F61" s="8"/>
      <c r="G61" s="8">
        <v>15</v>
      </c>
      <c r="H61" s="8">
        <v>11.98</v>
      </c>
      <c r="I61" s="8"/>
      <c r="J61" s="8"/>
      <c r="K61" s="8"/>
      <c r="L61" s="7"/>
    </row>
    <row r="62" spans="1:12" ht="12.75">
      <c r="A62" s="5" t="s">
        <v>9</v>
      </c>
      <c r="B62" s="6"/>
      <c r="C62" s="6"/>
      <c r="D62" s="8"/>
      <c r="E62" s="8">
        <f>SUM(D59:D61)</f>
        <v>666.39</v>
      </c>
      <c r="F62" s="8">
        <f>E62*1.15</f>
        <v>766.3485</v>
      </c>
      <c r="G62" s="8">
        <f>SUM(G59:G61)</f>
        <v>45</v>
      </c>
      <c r="H62" s="8">
        <f>SUM(H59:H61)</f>
        <v>35.94</v>
      </c>
      <c r="I62" s="8"/>
      <c r="J62" s="8">
        <f>F62+G62+H62+I62</f>
        <v>847.2884999999999</v>
      </c>
      <c r="K62" s="8">
        <v>856</v>
      </c>
      <c r="L62" s="7">
        <f>J62-K62</f>
        <v>-8.711500000000115</v>
      </c>
    </row>
  </sheetData>
  <sheetProtection/>
  <autoFilter ref="A1:J62"/>
  <hyperlinks>
    <hyperlink ref="A2" r:id="rId1" display="http://forum.sibmama.ru/profile.php?mode=viewprofile&amp;u=133815"/>
  </hyperlinks>
  <printOptions gridLines="1"/>
  <pageMargins left="0.75" right="0.75" top="1" bottom="1" header="0.5" footer="0.5"/>
  <pageSetup fitToHeight="0" fitToWidth="0"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Валентин</dc:creator>
  <cp:keywords/>
  <dc:description/>
  <cp:lastModifiedBy>User</cp:lastModifiedBy>
  <dcterms:created xsi:type="dcterms:W3CDTF">2012-04-25T01:15:11Z</dcterms:created>
  <dcterms:modified xsi:type="dcterms:W3CDTF">2012-05-08T13:28:52Z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