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12" i="1" l="1"/>
  <c r="F112" i="1"/>
  <c r="E112" i="1"/>
  <c r="E115" i="1"/>
  <c r="G146" i="1"/>
  <c r="G248" i="1"/>
  <c r="F259" i="1"/>
  <c r="H259" i="1" s="1"/>
  <c r="E259" i="1"/>
  <c r="E255" i="1"/>
  <c r="F255" i="1" s="1"/>
  <c r="H255" i="1" s="1"/>
  <c r="F252" i="1"/>
  <c r="H252" i="1" s="1"/>
  <c r="E252" i="1"/>
  <c r="E222" i="1"/>
  <c r="F222" i="1" s="1"/>
  <c r="H222" i="1" s="1"/>
  <c r="F190" i="1"/>
  <c r="H190" i="1" s="1"/>
  <c r="E190" i="1"/>
  <c r="E185" i="1"/>
  <c r="F185" i="1" s="1"/>
  <c r="H185" i="1" s="1"/>
  <c r="F182" i="1"/>
  <c r="H182" i="1" s="1"/>
  <c r="E182" i="1"/>
  <c r="E67" i="1"/>
  <c r="F67" i="1" s="1"/>
  <c r="H67" i="1" s="1"/>
  <c r="E87" i="1"/>
  <c r="E142" i="1"/>
  <c r="E143" i="1" s="1"/>
  <c r="F143" i="1" s="1"/>
  <c r="H143" i="1" s="1"/>
  <c r="E141" i="1"/>
  <c r="E106" i="1"/>
  <c r="E109" i="1"/>
  <c r="E163" i="1" l="1"/>
  <c r="E146" i="1"/>
  <c r="E124" i="1"/>
  <c r="F124" i="1" s="1"/>
  <c r="H124" i="1" s="1"/>
  <c r="F115" i="1"/>
  <c r="H115" i="1" s="1"/>
  <c r="E57" i="1"/>
  <c r="E28" i="1"/>
  <c r="F28" i="1" s="1"/>
  <c r="H28" i="1" s="1"/>
  <c r="E24" i="1"/>
  <c r="F24" i="1" s="1"/>
  <c r="H24" i="1" s="1"/>
  <c r="E22" i="1"/>
  <c r="F22" i="1" s="1"/>
  <c r="H22" i="1" s="1"/>
  <c r="E179" i="1"/>
  <c r="E180" i="1" s="1"/>
  <c r="F180" i="1" s="1"/>
  <c r="H180" i="1" s="1"/>
  <c r="E257" i="1" l="1"/>
  <c r="F257" i="1" s="1"/>
  <c r="H257" i="1" s="1"/>
  <c r="E237" i="1"/>
  <c r="F237" i="1" s="1"/>
  <c r="H237" i="1" s="1"/>
  <c r="E213" i="1"/>
  <c r="F213" i="1" s="1"/>
  <c r="H213" i="1" s="1"/>
  <c r="E208" i="1"/>
  <c r="F208" i="1" s="1"/>
  <c r="H208" i="1" s="1"/>
  <c r="E205" i="1"/>
  <c r="F205" i="1" s="1"/>
  <c r="H205" i="1" s="1"/>
  <c r="E188" i="1"/>
  <c r="F188" i="1" s="1"/>
  <c r="H188" i="1" s="1"/>
  <c r="E176" i="1"/>
  <c r="F176" i="1" s="1"/>
  <c r="H176" i="1" s="1"/>
  <c r="F163" i="1"/>
  <c r="H163" i="1" s="1"/>
  <c r="E158" i="1"/>
  <c r="F158" i="1" s="1"/>
  <c r="H158" i="1" s="1"/>
  <c r="F146" i="1"/>
  <c r="H146" i="1" s="1"/>
  <c r="E138" i="1"/>
  <c r="F138" i="1" s="1"/>
  <c r="H138" i="1" s="1"/>
  <c r="E133" i="1"/>
  <c r="F133" i="1" s="1"/>
  <c r="H133" i="1" s="1"/>
  <c r="E128" i="1"/>
  <c r="F128" i="1" s="1"/>
  <c r="H128" i="1" s="1"/>
  <c r="E121" i="1"/>
  <c r="F121" i="1" s="1"/>
  <c r="H121" i="1" s="1"/>
  <c r="E98" i="1"/>
  <c r="F98" i="1" s="1"/>
  <c r="H98" i="1" s="1"/>
  <c r="E90" i="1"/>
  <c r="F90" i="1" s="1"/>
  <c r="H90" i="1" s="1"/>
  <c r="F87" i="1"/>
  <c r="H87" i="1" s="1"/>
  <c r="F57" i="1"/>
  <c r="H57" i="1" s="1"/>
  <c r="E49" i="1"/>
  <c r="F49" i="1" s="1"/>
  <c r="H49" i="1" s="1"/>
  <c r="E35" i="1"/>
  <c r="F35" i="1" s="1"/>
  <c r="H35" i="1" s="1"/>
  <c r="E19" i="1"/>
  <c r="F19" i="1" s="1"/>
  <c r="H19" i="1" s="1"/>
  <c r="E16" i="1"/>
  <c r="F16" i="1" s="1"/>
  <c r="H16" i="1" s="1"/>
  <c r="E11" i="1"/>
  <c r="F11" i="1" s="1"/>
  <c r="H11" i="1" s="1"/>
  <c r="E5" i="1"/>
  <c r="E200" i="1"/>
  <c r="E193" i="1"/>
  <c r="E194" i="1"/>
  <c r="E39" i="1"/>
  <c r="E43" i="1" s="1"/>
  <c r="F43" i="1" s="1"/>
  <c r="H43" i="1" s="1"/>
  <c r="E241" i="1"/>
  <c r="E226" i="1"/>
  <c r="E231" i="1" s="1"/>
  <c r="F231" i="1" s="1"/>
  <c r="H231" i="1" s="1"/>
  <c r="E223" i="1"/>
  <c r="E224" i="1" s="1"/>
  <c r="F224" i="1" s="1"/>
  <c r="H224" i="1" s="1"/>
  <c r="E215" i="1"/>
  <c r="E220" i="1" s="1"/>
  <c r="F220" i="1" s="1"/>
  <c r="H220" i="1" s="1"/>
  <c r="E248" i="1" l="1"/>
  <c r="F248" i="1" s="1"/>
  <c r="H248" i="1" s="1"/>
  <c r="E203" i="1"/>
  <c r="F203" i="1" s="1"/>
  <c r="H203" i="1" s="1"/>
</calcChain>
</file>

<file path=xl/sharedStrings.xml><?xml version="1.0" encoding="utf-8"?>
<sst xmlns="http://schemas.openxmlformats.org/spreadsheetml/2006/main" count="480" uniqueCount="266">
  <si>
    <t>ник</t>
  </si>
  <si>
    <t>наименование</t>
  </si>
  <si>
    <t>цена</t>
  </si>
  <si>
    <t>кол-во</t>
  </si>
  <si>
    <t>с орг%</t>
  </si>
  <si>
    <t>сдано</t>
  </si>
  <si>
    <t>долг</t>
  </si>
  <si>
    <t>CAK7516 Бриджи для девочки. Цвет - розовый, Размер - 116. Цена - 135 </t>
  </si>
  <si>
    <t>К9045-3 Колготки для мальчика Консалт. Размер - 116-122, Цена - 138</t>
  </si>
  <si>
    <t>Бэнтли</t>
  </si>
  <si>
    <t>Шапка детская (Арктик) Артикул: ТР-98 размер 52-54 </t>
  </si>
  <si>
    <t>Шапка детская (Арктик) Артикул: ЗМ-426 размер 54 </t>
  </si>
  <si>
    <t>Шапка детская (Арктик) Артикул: ЗЯ-130 размер 52 </t>
  </si>
  <si>
    <t>Бейсболка детская (Кроха) Артикул: ВС-423 размер 52-54 цвет бежевый </t>
  </si>
  <si>
    <t>Бейсболка детская (Кроха) Артикул: BC-BR-01 размер 52 (на замену размер 50) цвет розовый </t>
  </si>
  <si>
    <t>Трусы (Евразия) Артикул: М246 размер 6/116 2 шт </t>
  </si>
  <si>
    <t>Шапка детская (Арктик) Артикул: ТР-91 размер 50-52 </t>
  </si>
  <si>
    <t>Бейсболка детская (Кроха) Артикул: BC-DP-10 размер 52 цвет белый </t>
  </si>
  <si>
    <t>Шарф детский (Кроха) Артикул: S-SM-01 размер М цвет ярко-розовый </t>
  </si>
  <si>
    <t>Шарф детский (Кроха) Артикул: S-PL-2 размер М цвет коричневый</t>
  </si>
  <si>
    <t>Mari-JJJ</t>
  </si>
  <si>
    <t>Носки детские плюш (Красная ветка)Артикул: с15с523кр.в. р-р 18/20 - 5 пар</t>
  </si>
  <si>
    <t>Ворожея</t>
  </si>
  <si>
    <t>1.Пижама для девочки (Черубино)Артикул: CAK5247 р.104/56 цвет розовый(зонтики) </t>
  </si>
  <si>
    <t>2.Пижама для девочки (Черубино)Артикул: CAK5247 р.122/64 цвет бирюзовый (слоники) </t>
  </si>
  <si>
    <t>3.Пижама для девочки (Черубино)Артикул: CAK5247 р.122/64 цвет розовый(зонтики) </t>
  </si>
  <si>
    <t>4. Пижама для девочки (Черубино)Артикул: CAK5247 р.122/64 цвет сиреневый (зонтики) </t>
  </si>
  <si>
    <t>5.Пижама для девочки (Черубино)Артикул: CAK5247 р.122/64 цвет фуксия (слоники) </t>
  </si>
  <si>
    <t>6.Пижама для девочки (Черубино) Артикул: CAJ5280 р. 140/72 бирюзовый </t>
  </si>
  <si>
    <t>7.Пижама для девочки (Черубино) Артикул: CAJ5258 р.128/64 бирюзов./розовый </t>
  </si>
  <si>
    <t>все по 1 шт. если потребуется замена по цвету - пусть будет </t>
  </si>
  <si>
    <t>Колготки ажурные (Консалт)Артикул: К9009-2АО </t>
  </si>
  <si>
    <t>р-р 116-122/60/16 - 1 шт </t>
  </si>
  <si>
    <t>р-р 122-128/64/17 -1 шт</t>
  </si>
  <si>
    <t>Носки детские (Консалт) Артикул: К9525-21-3 р.14 165,0 </t>
  </si>
  <si>
    <t>Носки детские (Консалт) Артикул: К9543-3 р.12 55,0</t>
  </si>
  <si>
    <t>Anet@</t>
  </si>
  <si>
    <t>Колготки простые хлопковые дома ходить на девочку 98 - 1 шт. И 104 - 1 шт.</t>
  </si>
  <si>
    <t>Ол_га</t>
  </si>
  <si>
    <t>1.Ползунки (Лаки Чайлд), арт: 11-4к, р.р74/80-1шт, цв.экрю,цена-179р </t>
  </si>
  <si>
    <t>2. Кофточка (Лаки Чайлд), арт:14-8, р.р 68/74-1шт,цена-309р </t>
  </si>
  <si>
    <t>3. Комплект детский: штанишки 3 шт. (Лаки Чайлд),арт:: 30-149, р.р.74/80-1компл,цена-589р </t>
  </si>
  <si>
    <t>4.Ползунки (Консалт), арт:К4011, р.р.74-1шт,цвет подв.мир, цена-150р </t>
  </si>
  <si>
    <t>5. Фуфайка для девочки (Консалт),арт:К300044, р.р.48/74-1шт, цв.ракушки на белом,ц.-165р </t>
  </si>
  <si>
    <t>6. Штанишки (Лаки Чайлд), арт:14-14, р.р74/80-1шт, цена-229р </t>
  </si>
  <si>
    <t>7. Фуфайка ясельная (Консалт), арт:К3513, р.р74-1шт, цв.подв.мир, цена-165р</t>
  </si>
  <si>
    <t>NADKOT</t>
  </si>
  <si>
    <t>1. Близка вискоза (Гамма Текс) арт 1594гт размер 56 цена 432р. 1шт </t>
  </si>
  <si>
    <t>2. Блузка вискоза (Гамма Текс) арт 1593гт размер 46 цена 348р. 1шт </t>
  </si>
  <si>
    <t>3. Бриджи женские ф/л (Гамма Текс). размер 54. арт 1023 цена 324р. 1шт </t>
  </si>
  <si>
    <t>4. Рукавицы детские (Арктик) размер 8-10 цена 282 1шт </t>
  </si>
  <si>
    <t>5. Брюки для девочки (Консалт) размер 52/80 арт К4484 цвет для девочки цена 150 1шт </t>
  </si>
  <si>
    <t>6. Брюки ясельные (Черубино) размер 52/80 арт CWN7539 цена 155 1шт</t>
  </si>
  <si>
    <t>IRINA***Suspitsyna</t>
  </si>
  <si>
    <t>1. Артикул: К1098-1Сн Комплект для мал Консалт цена 215,00 размер 122-128 </t>
  </si>
  <si>
    <t>2. Артикул: К1020 Комплект для девочки Консалт 113,00 размер 128 цвет желтый </t>
  </si>
  <si>
    <t>3. Артикул: К1070 Майка для мальчика Консалт 115,00 размер 122-128 цвет голубой </t>
  </si>
  <si>
    <t>4. Артикул: CAK3326 Комплект для девочки майка,трусы Черубино 136,00 размер 122-128 цвет голубой </t>
  </si>
  <si>
    <t>5. Артикул: К1082н Майка д/дев. Консалт 115,00 размер 122-128 </t>
  </si>
  <si>
    <t>olesya5</t>
  </si>
  <si>
    <t>Носки детские (Консалт) Артикул: К9543-4 р.14 55,0 </t>
  </si>
  <si>
    <t>Сарафан для девочки (Консалт) Артикул: К512 р.56/92 цвет серый на замену розовый 390,0</t>
  </si>
  <si>
    <t>Артикул: CAJ4122 Купальник гимнастический для девочки Черубино 231.80 размер 140 цвет черный</t>
  </si>
  <si>
    <t>Хопер6</t>
  </si>
  <si>
    <t>Комбинезон детский (Лаки Чайлд) Артикул: 26-1 цвет беж. размер 24 (74-80)</t>
  </si>
  <si>
    <t>Zueva</t>
  </si>
  <si>
    <t>Джемпер ясельн. (Консалт)Артикул: К3944 р.52/92 сказочный лес </t>
  </si>
  <si>
    <t>Комплект (3трусов) (Евразия) Артикул: К249 р.3/98 </t>
  </si>
  <si>
    <t>Колготки дет. (Алсу) Артикул: КДД12 р. 16-17 </t>
  </si>
  <si>
    <t>Колготки детские плюш(Красная ветка) Артикул: с865кв р.16-17</t>
  </si>
  <si>
    <t>anita79</t>
  </si>
  <si>
    <t xml:space="preserve">2.Колготки детские (Консалт) Артикул: К9020-8XP р.116-122 ц.169,5р. </t>
  </si>
  <si>
    <t>bord-kseniya</t>
  </si>
  <si>
    <t>Бриджи женские (Черубино) Артикул: FS7124 р-р 42 цвет т/син - 1 шт </t>
  </si>
  <si>
    <t>Трусы ясельные » Евразия » Артикул: П328 р-р 80 цвет с/бир - 1 шт,р-р 80 цвет гол - 1 шт </t>
  </si>
  <si>
    <t>Брюки ясельные (Черубино)Артикул: CAN7561 р-р 80 цвет желт - 1 шт </t>
  </si>
  <si>
    <t>Трусы женские (Пеликан)Артикул: LMH318 р-р S - 1 шт цвет черн </t>
  </si>
  <si>
    <t>Джемпер для девочки (Черубино)Артикул: CWB61440 р-р 86 ,цвет малинов </t>
  </si>
  <si>
    <t>Комплект ясельный (майка, трусы) (Черубино)Артикул: CAN3387 р-р 80 цвет голубой 1 шт, </t>
  </si>
  <si>
    <t>цвет салатовый 1 шт </t>
  </si>
  <si>
    <t>Комплект ясельный (майка, трусы) (Черубино)Артикул: CAN3385 р-р 86 цвет розовый 1 шт</t>
  </si>
  <si>
    <t>СерединаЛета</t>
  </si>
  <si>
    <t>1. Перчатки детские (Кроха) артикул: G-DT-10, размер 4-6 серый/красный 462 руб. (замена т. серый/серный) </t>
  </si>
  <si>
    <t>2. Футболка детская (Черубино) артикул: CAJ6605 р. 128 - 139 руб. </t>
  </si>
  <si>
    <t>3. Шорты для мальчика (Черубино) Артикул: CAJ7435 р. 128 черный 191 руб.</t>
  </si>
  <si>
    <t>Skipina-Helga</t>
  </si>
  <si>
    <t>Перчатки детские (Кроха) G-17 р.6-8 замена G-16</t>
  </si>
  <si>
    <t>Купальник гимнастический для девочки (Черубино) Артикул: CAJ4122 размер 140/72 цена 244,00 </t>
  </si>
  <si>
    <t>Полусапожки резиновые женские с флисовым утеплителем (Нордман) Артикул: ПС24УФ размер 40, цена 435,00</t>
  </si>
  <si>
    <t>Лизи</t>
  </si>
  <si>
    <t>Купальник гимнастический для девочки (Черубино) Артикул: CAK4120 размер 104, - 191р. цвет. только белый.</t>
  </si>
  <si>
    <t>lulka12</t>
  </si>
  <si>
    <t>Перчатки детские (Кроха) Артикул: G-15 Производитель: Чудо кроха размер 8-10 лет цвет серый, на замену можно синий цвет ( черный цвет не надо т.к. на девочку) цена 493 руб </t>
  </si>
  <si>
    <t>Перчатки детские (Кроха) Артикул: G-FIX-2 Производитель: Чудо кроха размер 6-8 лет, цвет сиреневый, цена 401 руб</t>
  </si>
  <si>
    <t>JULIABARNAUL</t>
  </si>
  <si>
    <t>1.Колготки жен.плюш по следу (Орел),Артикул: с339ор, р 170/104-108, 1 шт.</t>
  </si>
  <si>
    <t>n.atascha</t>
  </si>
  <si>
    <t>Юбка для девочки (Орби) Артикул: 61822 размер 152/76/69 цвет серый вар.2 398 руб 1 шт </t>
  </si>
  <si>
    <t>Трусы дет. (Одевашка) Артикул: 3097 ,размер 68 -2 шт, размер 84 -2 шт, размер 80-2 шт, размер 76- 1 шт </t>
  </si>
  <si>
    <t>Футболка для девочки (Черубино) Артикул: CSJ61346 размер 158/80 1 шт 238 руб</t>
  </si>
  <si>
    <t xml:space="preserve">1. Брюки ясельные (Черубино) арт. CWN7520 цвет бирюзовый р. 74/48 замена р. 80/52 147 руб. </t>
  </si>
  <si>
    <t xml:space="preserve">2. Ползунки baby (Евразия) арт. 14-651-009 цвет на мальчика р. 18/86 - 1 шт. р. 12/80 - 1 шт. 80 руб. </t>
  </si>
  <si>
    <t xml:space="preserve">3. Брюки ясельные (Черубино) арт. CWN7522 цвет бирюзовый р. 74/48 замена р. 80/52 154 руб. </t>
  </si>
  <si>
    <t xml:space="preserve">4. Комбинезон с лампасами для мальчика (Лаки Чайлд) Арт. 1-1М р. 22 (68-74) 319 руб. </t>
  </si>
  <si>
    <t xml:space="preserve">5. Джемпер для мальчика (Консалт) арт. К3578к100 цвет бежевый5 р. 56/98 замена р. 56/104 300 руб. </t>
  </si>
  <si>
    <t>6. Брючки детские фиолетовые (Лаки Чайлд) арт. 8-10 р. 24 (74-80) 349 руб.</t>
  </si>
  <si>
    <t>Ольга Чайка</t>
  </si>
  <si>
    <t>Лидия К.</t>
  </si>
  <si>
    <t>Шорты для мальчика (Черубино) Артикул: CAK7518 размер 60/116 цена 244 руб. кол-во 2 шт.</t>
  </si>
  <si>
    <t>Носки муж. (Красная ветка),Артикул: с320кр.в.,размер 27 , 10 пар </t>
  </si>
  <si>
    <t>Перчатки детские (Кроха),Артикул: G-16,р.8-10 лет , цвет любой на мальчика ( на замену Перчатки детские (Кроха),Артикул: G-PL-9, размер 8-10 ) </t>
  </si>
  <si>
    <t>Кальсоны детские термополотно (Евразия,артикул: 12-412-115junior,р.11/146, 4шт., </t>
  </si>
  <si>
    <t>Носки детские (Красная ветка),артикул: с519кр.в.,р22, 6 пар</t>
  </si>
  <si>
    <t>valenana</t>
  </si>
  <si>
    <t>Кальсоны мужские (Черубино) Артикул: ML1037 Состав: 100% хлопок р.182-186/96(54) 322,00 2шт</t>
  </si>
  <si>
    <t>Звездочка_Звездочка</t>
  </si>
  <si>
    <t>Кальсоны. (Евразия) Артикул: 02-251-001 Состав: Футер с начесом, 100% хлопок р.ХХL 182-188 411,00 2шт </t>
  </si>
  <si>
    <t>Брюки-лосины дет. (Одевашка) 3016 р.104 только оранжевые</t>
  </si>
  <si>
    <t>Джемпер детский (Лунева) 16-24 р.104 только оранжевый</t>
  </si>
  <si>
    <t>Джемпер дет. (Одевашка) 3447* р.104 только оранжевый</t>
  </si>
  <si>
    <t>оранжевые однотоные колготки , рост 98-104</t>
  </si>
  <si>
    <t>Трусы женские (Пеликан) арт LLB306 размер xs цвет jeans </t>
  </si>
  <si>
    <t>Трусы женские (Пеликан) арт LSM379 размер xs цвет blue и black </t>
  </si>
  <si>
    <t>Трусы мужские (Пеликан)Артикул: MHS498 размер м цвет оранжевый </t>
  </si>
  <si>
    <t>Трусы мужские (Пеликан) арт MHS562 размер м цвет черный </t>
  </si>
  <si>
    <t>колготки на мальчика махровые или любые не тонкие, на ростовку 98</t>
  </si>
  <si>
    <t>Пани КатЭ</t>
  </si>
  <si>
    <t>1. Футболка ясельная (Черубино) Артикул: CAN61509 салатовый р 74 цена 132 </t>
  </si>
  <si>
    <t>2. Водолазка ясельная (Черубино) Артикул: CWN61412 бирюзовый р 74 цена 171р </t>
  </si>
  <si>
    <t>3. Брюки ясельные (Черубино) Артикул: CWN7520 бирюзовый р 74. цена 147р </t>
  </si>
  <si>
    <t>4. Фуфайка ясельная (Консалт) Артикул: К3513 белый или розовый р 74. 165р</t>
  </si>
  <si>
    <t>Милеша</t>
  </si>
  <si>
    <t>1. Трусы мужские (Евразия) Арт В317 р-р XXL - 2 шт. </t>
  </si>
  <si>
    <t>2. Трусы мужские (Евразия) Арт В314 р-р XXL - 1 шт. </t>
  </si>
  <si>
    <t>3. Трусы женские (Пеликан) Арт LLH315 р-р М Beige, pink - 2 шт.</t>
  </si>
  <si>
    <t>лвс1980</t>
  </si>
  <si>
    <t>1. Трусы для мальчика (Черубино) арт CAK1372 р-р 110-116 цвет - серый, голубой, салатный - 3 шт. </t>
  </si>
  <si>
    <t>2. Брюки (Евразия) Арт Н567 р-р 116 </t>
  </si>
  <si>
    <t>3. Фуфайка для мал. (Консалт) Арт К3329к100 р-р 110 цвет - синий шторм </t>
  </si>
  <si>
    <t>4. Футболка для мальчика (Черубино) Арт CAK61406 р-р 116 цвет - желтый </t>
  </si>
  <si>
    <t>5. Джемпер (Евразия) Арт Н559 р-р 116 цвет - гол+сер. меланж </t>
  </si>
  <si>
    <t>6. Водолазка для мальчика (Черубино) Арт CWK61453 р-р 116 цвет - серый меланж </t>
  </si>
  <si>
    <t>7. Футболка мужская (Черубино) Арт MS6341 р-р 176/92/46 цвет- темно-синий, темно-серый меланж - 2 шт </t>
  </si>
  <si>
    <t>8. Носки детские (Консалт) Арт К9515-2-3 р-р 20 </t>
  </si>
  <si>
    <t>1. Купальник гимнастический для девочки (Черубино) Артикул: CAK4119 р-р 104/56 цв фуксия цена 158 </t>
  </si>
  <si>
    <t>2. Блузка д/дев.(Евразия) Артикул: Л062 р.5/110 сирень цена 181 </t>
  </si>
  <si>
    <t>3. Блузка (Евразия) Артикул: Л522 р.5/110 лимон цена 158 </t>
  </si>
  <si>
    <t>4. Трусы-боксеры для мальчика (Черубино) Артикул: CAJ1363 цвет любой р. 152/158/80 2 шт цена 108</t>
  </si>
  <si>
    <t>Wizardy</t>
  </si>
  <si>
    <t>Рукавицы детские (Кроха) Артикул: LM-7 размер 2-4 г. цвет ярко-розовый (на замену красный) </t>
  </si>
  <si>
    <t>Рукавицы детские (Кроха) Артикул: LM-DT-11 размер 6-8 лет цвет т.синий (на замену светло-серый) </t>
  </si>
  <si>
    <t>Кальсоны. (Евразия) Артикул: 02-251-001 размер L/182-188 </t>
  </si>
  <si>
    <t>Кальсоны. (Евразия) Артикул: В182 размер L/182-188 </t>
  </si>
  <si>
    <t>Шапка детская (Кроха) Артикул: С-684 размер 50-52 цвет розовый (на замену фиолетовый) </t>
  </si>
  <si>
    <t>Шапка детская (Кроха) Артикул: С-760 размер 52-54 цвет джинсовый </t>
  </si>
  <si>
    <t>Трусы жен. (Евразия) Артикул: 06-113-217 размер L </t>
  </si>
  <si>
    <t>Трусы женские (Пеликан) Артикул: LLH389 размер L цвет white</t>
  </si>
  <si>
    <t>9. Носки муж. (Красная ветка) арт с373кр.в. р-р 29 - 5 шт</t>
  </si>
  <si>
    <t>Майка мужская (Черубино) Артикул: MS2036 р.176/96/48 св. серый меланж </t>
  </si>
  <si>
    <t>Майка мужская (Черубино) Артикул: MS2036 р.176/96/48 т. серый меланж </t>
  </si>
  <si>
    <t>Трусы мужские (Черубино) Артикул: MS1025 р. 84/48 серый </t>
  </si>
  <si>
    <t>Трусы мужские (Пеликан) Артикул: ML452 р. L Grey/red </t>
  </si>
  <si>
    <t>Барашка</t>
  </si>
  <si>
    <t>Фуфайка для девочки (Консалт) Артикул: К3524к97 р.56/104 сиреневый туман звезды </t>
  </si>
  <si>
    <t>Фуфайка для дев. (Консалт) Артикул: К3889-1к97 р.56/104 зим.рассвет1 (и это что за цыет такой?) </t>
  </si>
  <si>
    <t>Платье для девочки (Черубино) Артикул: CAK61399 р.104/56 сиреневый</t>
  </si>
  <si>
    <t>Фуфайка для девочки (Консалт) Артикул: К300026к93 р.56/104 белый</t>
  </si>
  <si>
    <t>Фуфайка для дев. (Консалт) Артикул: К3889-1к97 р.56/104 мятная конфета1 </t>
  </si>
  <si>
    <t>Фуфайка мужская (Консалт) Артикул: Е3066 р.96/176 св.сер.меланж </t>
  </si>
  <si>
    <t>Футболка мужская (Черубино) Артикул: MS6334 р.176/96 зеленый</t>
  </si>
  <si>
    <t>1.Рукавицы детские (Кроха)Артикул: M-32 Размер: 2-4 года Цвет: бело-зеленый 350р. </t>
  </si>
  <si>
    <t>Замена Рукавицы детские (Кроха) Артикул: M-35 Размер: 2-4 года Цвет: черный 359р. </t>
  </si>
  <si>
    <t>2.Носки муж. (Орел) Артикул: с343ор Размер: 27 Цвет: 10 шт. 52.8р. </t>
  </si>
  <si>
    <t>3.Футболка мужская (Черубино) Артикул: MS6340Размер: 176/100/50 Цвет: белый 1 шт 175р. </t>
  </si>
  <si>
    <t>4.Брюки мужские (Черубино)Артикул: MS7078 Размер: 182-188/88/50 Цвет: черный 352Р.</t>
  </si>
  <si>
    <t>Junou</t>
  </si>
  <si>
    <t>1.Платье "Пионы" Артикул: LK0438,Производитель: Эль энд кей компини, р. 28/104-110, 1шт. </t>
  </si>
  <si>
    <t>Колготки детские (Консалт) Артикул: К9046-1 3шт р92-98</t>
  </si>
  <si>
    <t>Наталья2483</t>
  </si>
  <si>
    <t xml:space="preserve">Юбка для девочки (Орби) Артикул: 61822 размер 146/72/66 цвет серый вар.2 цена 398 руб 1 шт </t>
  </si>
  <si>
    <t>Футболка для девочки (Черубино) Артикул: CSJ61346 размер 152/80 цвет персиковый цена 238 руб 1 шт</t>
  </si>
  <si>
    <t>Пижама шорты виск. (Гамма Текс) Артикул: 1143гт р-р 46 </t>
  </si>
  <si>
    <t>Комплект 2-ка вискоза (Гамма Текс) Артикул: 1250гт р-р 48</t>
  </si>
  <si>
    <t>ALLENNA22</t>
  </si>
  <si>
    <t>Брюки для мальчика (Черубино) Артикул: CSK7505 р.104 1шт т.синие и 1шт. т.серые </t>
  </si>
  <si>
    <t>Брюки для девочки (Черубино)Артикул: CSK7506 р.110 1шт бирюзовые </t>
  </si>
  <si>
    <t>Комплект (майка+трусы) (евразия)Артикул: М263 р4/104 2шт </t>
  </si>
  <si>
    <t>Платье детское (Лунева)Артикул: 910-39 р116 1шт </t>
  </si>
  <si>
    <t>Платье (Евразия) Артикул: Л466 р 6/116 1шт</t>
  </si>
  <si>
    <t>итого</t>
  </si>
  <si>
    <t xml:space="preserve">Пижама для девочки (Черубино) CAJ5258 цвет бирюза розовый размер 140 498 руб (на замену 134 размер и можно цвет с. розовый с. меланж) </t>
  </si>
  <si>
    <t>Елена Люфт</t>
  </si>
  <si>
    <t>Пижама для девочки (Черубино) Артикул: CAB5244 размер 80/52 цвет розовый</t>
  </si>
  <si>
    <t xml:space="preserve">Пижама (Евразия) Артикул: М329 Размер: 4/104 Цвет: голубой/лимонный (замена фуксия+экрю). </t>
  </si>
  <si>
    <t xml:space="preserve">НА ЗАМЕНУ Пижама (Евразия) Артикул: М318 Размер: 3-4/104 Цвет: св.бирюза+бел. </t>
  </si>
  <si>
    <t>НА ЗАМЕНУ Пижама для девочки (Черубино) Артикул: CAK5249 Размер: 104/56 Цвет: жёлтый или любой для девочки</t>
  </si>
  <si>
    <t>тануня</t>
  </si>
  <si>
    <t>Блузка (Евразия) Артикул: Л482 размер 10/140 белый</t>
  </si>
  <si>
    <t>NastyaMak</t>
  </si>
  <si>
    <t>Комплект ясельный (майка, трусы) (Черубино)Артикул: CAN3387 р-р 74 цвет голубой 1 шт,  </t>
  </si>
  <si>
    <t>цвет белый 1 шт </t>
  </si>
  <si>
    <t xml:space="preserve">1). Комплект для девочки (майка,трусы) Артикул: CAK3329 Размер 122/128 РОЗОВЫЙ-138 руб </t>
  </si>
  <si>
    <t>2). Комплект для девочки (майка,трусы) Артикул: CAK3326 Размер 122/128 ГОЛУБОЙ-136 руб</t>
  </si>
  <si>
    <t>cvetock</t>
  </si>
  <si>
    <t>К9007-4 Колготки ажурные (Консалт) Артикул: К9007-4 рост104-110-135руб., </t>
  </si>
  <si>
    <t>Замена- Шапка детская (Арктик) Артикул ЗМ-411 р. 54 - 516 руб. </t>
  </si>
  <si>
    <t>Фиалка22</t>
  </si>
  <si>
    <t>Сапоги школ. молния Nordman Jumper (Нордман) Артикул: 315008-03 р-р33 1651 руб 1 шт </t>
  </si>
  <si>
    <t>Купальник гимнастический для девочки (Черубино) Артикул: CAJ4122 р-р 140 черный 244руб 1шт</t>
  </si>
  <si>
    <t>pyuli</t>
  </si>
  <si>
    <t> Шапка детская (Арктик)д/мальчика Артикул: ЗМ-413 р. 54 цв. синий, можно серый - 1 шт. - 516 руб.</t>
  </si>
  <si>
    <t xml:space="preserve">Джемпер для девочки (Черубино) Артикул: CAJ61382 р. 140/72 цвет светло-розовый 234 руб. </t>
  </si>
  <si>
    <t>Трусы для девочки (Черубино) Артикул: CAK1356 р. 98/104/56 белый 2шт 64р </t>
  </si>
  <si>
    <t>Майка для девочки (Черубино) Артикул: CAK2264 р. 98/104/56 белый 1 шт 111р </t>
  </si>
  <si>
    <t>Джемпер для девочки (Черубино) Артикул: CWK61468 р.104/56 экрю 1 шт 271р</t>
  </si>
  <si>
    <t>Hitomi.</t>
  </si>
  <si>
    <t>Кальсоны детские термополотно (Евразия) Артикул: 12-412-115junior р12/152 386руб.</t>
  </si>
  <si>
    <t>galyus@</t>
  </si>
  <si>
    <t xml:space="preserve">Пижама для мальчика (Черубино) CAJ5275 серый меланж размер 134 516 руб </t>
  </si>
  <si>
    <t>Майка мужская (Черубино) MS2036 светло мерый меланж 1 шт и тёмно синий 1 шт 170/100/50</t>
  </si>
  <si>
    <t>Брюки-капри (Евразия),Артикул: с05-368-017, цвет: черные, размер: М, цена: 276 руб, 1 шт.</t>
  </si>
  <si>
    <t>Еленка Распрекрасная</t>
  </si>
  <si>
    <t>Рукавицы детские (Кроха) Артикул: M-DT-11 р-р2-4года, цвет светло-серый (можно зеленый, желтый) </t>
  </si>
  <si>
    <t>на замену Артикул: M-DT-12 темно синий+св.серый</t>
  </si>
  <si>
    <t>Ёяя</t>
  </si>
  <si>
    <t>Сорочка вискоза (Гамма Текс) Артикул: 1228гт р-р 46</t>
  </si>
  <si>
    <t>Комплект для девочки (майка,трусы) (Черубино) Артикул: CAK3329 р. 122/128/64 желтый, замена розовый </t>
  </si>
  <si>
    <t>Майка для девочки (Консалт) Артикул: К1082 р.64-68/122-128 розовый </t>
  </si>
  <si>
    <t>Трусы для девочек (Черубино) Артикул: CAJ1361 р.134/68 бирюзовый, желтый, розовый (не белый) 3шт. </t>
  </si>
  <si>
    <t>Трусы для девочки (Черубино) Артикул: CAJ1362 р. 134/68 желтый, арбузный, 2шт.</t>
  </si>
  <si>
    <t>Yule4ik</t>
  </si>
  <si>
    <t>Бейсболка детская (Кроха) Артикул: ВС-464 размер 50 цвет розовый (на замену Бейсболка детская (Кроха) Артикул: ВС-452 размер 50 цвет белый)</t>
  </si>
  <si>
    <t>Артикул: 4.82.4 Ползунки без ножек (Фанни Зебра) размер 74/48 цена 56 5 шт.цвет для девочки.</t>
  </si>
  <si>
    <t>ОКСАН@</t>
  </si>
  <si>
    <t>1. Колготки детские (Орел) Артикул: с795ор р.17/18 143,20 нужно на рост 116-122, ножку 18 см. Правильно я размер указала? цвет черно белый,черно-серый или другой не яркий.</t>
  </si>
  <si>
    <t>Катина_мама</t>
  </si>
  <si>
    <t>Водолазка для девочки (Черубино)Артикул: CWB61434 р.80/52 желтый </t>
  </si>
  <si>
    <t>Боди ясельное (Черубино) Артикул: CAN4141 р.80/52 салатовый </t>
  </si>
  <si>
    <t>Боди (Лаки Чайлд)Артикул: 17-6 р. 24(74-80) молочный </t>
  </si>
  <si>
    <t>Боди ясельное (Черубино)Артикул: CAN4146 р.80/52 розовый </t>
  </si>
  <si>
    <t>Комплект ясельный (майка, трусы) (Черубино)Артикул: CAN3385 р.74/48 белый </t>
  </si>
  <si>
    <t>Брюки ясельные (Черубино)Артикул: CWN7520 р.80/52 бирюзовый 2 шт. </t>
  </si>
  <si>
    <t>Брюки для девочки (Черубино)Артикул: CWB7531 р.80/52 малиновый </t>
  </si>
  <si>
    <t>Боди ясельное (Черубино)Артикул: CAN4143 р.80/52 розовый и бирюзовый (всего 2 шт) </t>
  </si>
  <si>
    <t>Комбинезон ясельный (Черубино)Артикул: CWB9532 р.80/52 </t>
  </si>
  <si>
    <t>Комплект детский: штанишки 3 шт. (Лаки Чайлд) р.26 (80-86) </t>
  </si>
  <si>
    <t>Майка ясельная (Черубино)Артикул: CAN2269 р.86/52 розовый и белый (всего 2 шт) </t>
  </si>
  <si>
    <t>Джемпер ясельный (Консалт) Артикул: К3118 р.52/86 роз.пудра полоски </t>
  </si>
  <si>
    <t>Джемпер ясельный (Черубино)Артикул: CWN61413 р.80/52 экрю</t>
  </si>
  <si>
    <t>Nasttasja</t>
  </si>
  <si>
    <t>Туфли детские лип.ЛАК (Пумка) Артикул: 3-15лип.ЛАК р. 17 284р. </t>
  </si>
  <si>
    <t>Перчатки детские (Кроха) Артикул: 31387 р.16 бежевый 90р. </t>
  </si>
  <si>
    <t>Перчатки детские (Кроха) Артикул: G-18 р. 6-8 мятный 348р. </t>
  </si>
  <si>
    <t>Брюки (лосины с кружевом) (Евразия) Артикул: Л560 р. 8/128 193р. </t>
  </si>
  <si>
    <t>Колготки детские (Консалт) Артикул: К9038-1 р. 128-134 165р. </t>
  </si>
  <si>
    <t>Колготки детские (Красная ветка) Артикул: с815кв р. 11/12 для девочки 104р. </t>
  </si>
  <si>
    <t>Носки детские (Консалт) Артикул: К9527-6-3 р.17 125р. </t>
  </si>
  <si>
    <t>Носки детские (Консалт) Артикул: К9525-24-3 р.12 165р. </t>
  </si>
  <si>
    <t>Джемпер ясельный (Консалт) Артикул: К3118 р. 52/86 розовая пудра полоска 175р.</t>
  </si>
  <si>
    <t>Lyulichka</t>
  </si>
  <si>
    <t>Колготки дет. (Орел) Артикул: с230ор р-р 140-146 - 5 шт. - 40,5 - на девочку</t>
  </si>
  <si>
    <t>Юлия1983Барнаул</t>
  </si>
  <si>
    <t>Джемпер для девочки (Черубино) FT6262 193 р р-р 152/76/38, цвет красный ( именно этот нужен, цвета же совпадают с картинкой?)</t>
  </si>
  <si>
    <t xml:space="preserve">1.Колготки  р.116-122 ц.165р. </t>
  </si>
  <si>
    <t>1549+301</t>
  </si>
  <si>
    <t>559+333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</si>
</sst>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1" fontId="1" fillId="0" borderId="0" xfId="0" applyNumberFormat="1" applyFont="1"/>
    <xf numFmtId="1" fontId="0" fillId="0" borderId="0" xfId="0" applyNumberFormat="1"/>
    <xf numFmtId="1" fontId="3" fillId="0" borderId="0" xfId="0" applyNumberFormat="1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tabSelected="1" workbookViewId="0">
      <selection activeCell="I2" sqref="I2"/>
    </sheetView>
  </sheetViews>
  <sheetFormatPr defaultRowHeight="15" x14ac:dyDescent="0.25"/>
  <cols>
    <col min="1" max="1" width="28.85546875" customWidth="1"/>
    <col min="2" max="2" width="72.42578125" style="7" customWidth="1"/>
    <col min="8" max="8" width="9.140625" style="4"/>
  </cols>
  <sheetData>
    <row r="1" spans="1:10" s="1" customFormat="1" x14ac:dyDescent="0.25">
      <c r="A1" s="1" t="s">
        <v>0</v>
      </c>
      <c r="B1" s="6" t="s">
        <v>1</v>
      </c>
      <c r="C1" s="1" t="s">
        <v>2</v>
      </c>
      <c r="D1" s="1" t="s">
        <v>3</v>
      </c>
      <c r="E1" s="1" t="s">
        <v>189</v>
      </c>
      <c r="F1" s="1" t="s">
        <v>4</v>
      </c>
      <c r="G1" s="1" t="s">
        <v>5</v>
      </c>
      <c r="H1" s="3" t="s">
        <v>6</v>
      </c>
    </row>
    <row r="2" spans="1:10" x14ac:dyDescent="0.25">
      <c r="A2" t="s">
        <v>183</v>
      </c>
      <c r="B2" s="7" t="s">
        <v>225</v>
      </c>
      <c r="C2" s="1"/>
      <c r="D2" s="1"/>
      <c r="E2" s="1"/>
      <c r="F2" s="1"/>
      <c r="G2" s="1"/>
      <c r="H2" s="3"/>
      <c r="I2" s="1"/>
      <c r="J2" s="1"/>
    </row>
    <row r="3" spans="1:10" x14ac:dyDescent="0.25">
      <c r="A3" t="s">
        <v>183</v>
      </c>
      <c r="B3" s="7" t="s">
        <v>181</v>
      </c>
      <c r="C3">
        <v>0</v>
      </c>
      <c r="E3">
        <v>0</v>
      </c>
    </row>
    <row r="4" spans="1:10" s="2" customFormat="1" x14ac:dyDescent="0.25">
      <c r="A4" t="s">
        <v>183</v>
      </c>
      <c r="B4" s="7" t="s">
        <v>182</v>
      </c>
      <c r="C4">
        <v>0</v>
      </c>
      <c r="D4"/>
      <c r="E4">
        <v>0</v>
      </c>
      <c r="F4"/>
      <c r="G4"/>
      <c r="H4" s="4"/>
      <c r="I4"/>
      <c r="J4"/>
    </row>
    <row r="5" spans="1:10" x14ac:dyDescent="0.25">
      <c r="A5" s="2" t="s">
        <v>183</v>
      </c>
      <c r="B5" s="6"/>
      <c r="C5" s="2"/>
      <c r="D5" s="2"/>
      <c r="E5" s="2">
        <f>SUM(E3:E4)</f>
        <v>0</v>
      </c>
      <c r="F5" s="2">
        <v>0</v>
      </c>
      <c r="G5" s="2">
        <v>0</v>
      </c>
      <c r="H5" s="5">
        <v>0</v>
      </c>
      <c r="I5" s="2"/>
      <c r="J5" s="2"/>
    </row>
    <row r="6" spans="1:10" x14ac:dyDescent="0.25">
      <c r="A6" t="s">
        <v>36</v>
      </c>
      <c r="B6" s="10" t="s">
        <v>234</v>
      </c>
      <c r="C6">
        <v>0</v>
      </c>
      <c r="E6">
        <v>0</v>
      </c>
    </row>
    <row r="7" spans="1:10" x14ac:dyDescent="0.25">
      <c r="A7" t="s">
        <v>36</v>
      </c>
      <c r="B7" s="7" t="s">
        <v>34</v>
      </c>
      <c r="C7">
        <v>158.4</v>
      </c>
      <c r="E7">
        <v>158.4</v>
      </c>
    </row>
    <row r="8" spans="1:10" x14ac:dyDescent="0.25">
      <c r="A8" t="s">
        <v>36</v>
      </c>
      <c r="B8" s="7" t="s">
        <v>35</v>
      </c>
      <c r="C8">
        <v>52.8</v>
      </c>
      <c r="E8">
        <v>52.8</v>
      </c>
    </row>
    <row r="9" spans="1:10" s="2" customFormat="1" x14ac:dyDescent="0.25">
      <c r="A9" t="s">
        <v>36</v>
      </c>
      <c r="B9" s="7" t="s">
        <v>60</v>
      </c>
      <c r="C9">
        <v>52.8</v>
      </c>
      <c r="D9"/>
      <c r="E9">
        <v>52.8</v>
      </c>
      <c r="F9"/>
      <c r="G9"/>
      <c r="H9" s="4"/>
      <c r="I9"/>
      <c r="J9"/>
    </row>
    <row r="10" spans="1:10" x14ac:dyDescent="0.25">
      <c r="A10" t="s">
        <v>36</v>
      </c>
      <c r="B10" s="7" t="s">
        <v>61</v>
      </c>
      <c r="C10">
        <v>374.4</v>
      </c>
      <c r="E10">
        <v>374.4</v>
      </c>
      <c r="I10" s="2"/>
      <c r="J10" s="2"/>
    </row>
    <row r="11" spans="1:10" x14ac:dyDescent="0.25">
      <c r="A11" s="2" t="s">
        <v>36</v>
      </c>
      <c r="B11" s="6"/>
      <c r="C11" s="2"/>
      <c r="D11" s="2"/>
      <c r="E11" s="2">
        <f>SUM(E7:E10)</f>
        <v>638.4</v>
      </c>
      <c r="F11" s="2">
        <f>E11*1.08</f>
        <v>689.47199999999998</v>
      </c>
      <c r="G11" s="2">
        <v>689</v>
      </c>
      <c r="H11" s="5">
        <f>F11-G11</f>
        <v>0.47199999999997999</v>
      </c>
    </row>
    <row r="12" spans="1:10" x14ac:dyDescent="0.25">
      <c r="A12" t="s">
        <v>70</v>
      </c>
      <c r="B12" s="7" t="s">
        <v>66</v>
      </c>
      <c r="C12">
        <v>0</v>
      </c>
      <c r="E12">
        <v>0</v>
      </c>
    </row>
    <row r="13" spans="1:10" x14ac:dyDescent="0.25">
      <c r="A13" t="s">
        <v>70</v>
      </c>
      <c r="B13" s="7" t="s">
        <v>67</v>
      </c>
      <c r="C13">
        <v>155.52000000000001</v>
      </c>
      <c r="E13">
        <v>155.52000000000001</v>
      </c>
      <c r="I13" s="2"/>
      <c r="J13" s="2"/>
    </row>
    <row r="14" spans="1:10" s="2" customFormat="1" x14ac:dyDescent="0.25">
      <c r="A14" t="s">
        <v>70</v>
      </c>
      <c r="B14" s="7" t="s">
        <v>68</v>
      </c>
      <c r="C14">
        <v>79.680000000000007</v>
      </c>
      <c r="D14"/>
      <c r="E14">
        <v>79.680000000000007</v>
      </c>
      <c r="F14"/>
      <c r="G14"/>
      <c r="H14" s="4"/>
      <c r="I14"/>
      <c r="J14"/>
    </row>
    <row r="15" spans="1:10" x14ac:dyDescent="0.25">
      <c r="A15" t="s">
        <v>70</v>
      </c>
      <c r="B15" s="7" t="s">
        <v>69</v>
      </c>
      <c r="C15">
        <v>138.24</v>
      </c>
      <c r="E15">
        <v>138.24</v>
      </c>
    </row>
    <row r="16" spans="1:10" x14ac:dyDescent="0.25">
      <c r="A16" s="2" t="s">
        <v>70</v>
      </c>
      <c r="B16" s="6"/>
      <c r="C16" s="2"/>
      <c r="D16" s="2"/>
      <c r="E16" s="2">
        <f>SUM(E12:E15)</f>
        <v>373.44000000000005</v>
      </c>
      <c r="F16" s="2">
        <f>E16*1.08</f>
        <v>403.31520000000006</v>
      </c>
      <c r="G16" s="2">
        <v>403</v>
      </c>
      <c r="H16" s="5">
        <f>F16-G16</f>
        <v>0.31520000000006121</v>
      </c>
      <c r="I16" s="2"/>
      <c r="J16" s="2"/>
    </row>
    <row r="17" spans="1:11" s="2" customFormat="1" x14ac:dyDescent="0.25">
      <c r="A17" t="s">
        <v>72</v>
      </c>
      <c r="B17" s="7" t="s">
        <v>263</v>
      </c>
      <c r="C17">
        <v>129.69999999999999</v>
      </c>
      <c r="D17"/>
      <c r="E17">
        <v>129.69999999999999</v>
      </c>
      <c r="F17"/>
      <c r="G17"/>
      <c r="H17" s="4"/>
      <c r="I17"/>
      <c r="J17"/>
    </row>
    <row r="18" spans="1:11" x14ac:dyDescent="0.25">
      <c r="A18" t="s">
        <v>72</v>
      </c>
      <c r="B18" s="7" t="s">
        <v>71</v>
      </c>
      <c r="C18">
        <v>162.72</v>
      </c>
      <c r="E18">
        <v>162.72</v>
      </c>
    </row>
    <row r="19" spans="1:11" x14ac:dyDescent="0.25">
      <c r="A19" s="2" t="s">
        <v>72</v>
      </c>
      <c r="B19" s="6"/>
      <c r="C19" s="2"/>
      <c r="D19" s="2"/>
      <c r="E19" s="2">
        <f>SUM(E17:E18)</f>
        <v>292.41999999999996</v>
      </c>
      <c r="F19" s="2">
        <f>E19*1.08</f>
        <v>315.81359999999995</v>
      </c>
      <c r="G19" s="2">
        <v>176</v>
      </c>
      <c r="H19" s="5">
        <f>F19-G19</f>
        <v>139.81359999999995</v>
      </c>
    </row>
    <row r="20" spans="1:11" x14ac:dyDescent="0.25">
      <c r="A20" t="s">
        <v>203</v>
      </c>
      <c r="B20" s="8" t="s">
        <v>201</v>
      </c>
      <c r="C20">
        <v>132.47999999999999</v>
      </c>
      <c r="E20">
        <v>132.47999999999999</v>
      </c>
    </row>
    <row r="21" spans="1:11" x14ac:dyDescent="0.25">
      <c r="A21" t="s">
        <v>203</v>
      </c>
      <c r="B21" s="8" t="s">
        <v>202</v>
      </c>
      <c r="C21">
        <v>130.56</v>
      </c>
      <c r="E21">
        <v>130.56</v>
      </c>
    </row>
    <row r="22" spans="1:11" x14ac:dyDescent="0.25">
      <c r="A22" s="2" t="s">
        <v>203</v>
      </c>
      <c r="B22" s="2"/>
      <c r="C22" s="2"/>
      <c r="D22" s="2"/>
      <c r="E22" s="2">
        <f>SUM(E20:E21)</f>
        <v>263.03999999999996</v>
      </c>
      <c r="F22" s="2">
        <f>E22*1.08</f>
        <v>284.08319999999998</v>
      </c>
      <c r="G22" s="2">
        <v>284</v>
      </c>
      <c r="H22" s="5">
        <f>F22-G22</f>
        <v>8.3199999999976626E-2</v>
      </c>
      <c r="I22" s="2"/>
      <c r="J22" s="2"/>
      <c r="K22" s="2"/>
    </row>
    <row r="23" spans="1:11" s="2" customFormat="1" x14ac:dyDescent="0.25">
      <c r="A23" t="s">
        <v>217</v>
      </c>
      <c r="B23" s="8" t="s">
        <v>216</v>
      </c>
      <c r="C23">
        <v>370.56</v>
      </c>
      <c r="D23"/>
      <c r="E23">
        <v>370.56</v>
      </c>
      <c r="F23"/>
      <c r="G23"/>
      <c r="H23" s="4"/>
      <c r="J23"/>
    </row>
    <row r="24" spans="1:11" s="2" customFormat="1" x14ac:dyDescent="0.25">
      <c r="A24" s="2" t="s">
        <v>217</v>
      </c>
      <c r="E24" s="2">
        <f>SUM(E23)</f>
        <v>370.56</v>
      </c>
      <c r="F24" s="2">
        <f>E24*1.08</f>
        <v>400.20480000000003</v>
      </c>
      <c r="G24" s="2">
        <v>400</v>
      </c>
      <c r="H24" s="5">
        <f>F24-G24</f>
        <v>0.20480000000003429</v>
      </c>
    </row>
    <row r="25" spans="1:11" s="2" customFormat="1" x14ac:dyDescent="0.25">
      <c r="A25" t="s">
        <v>215</v>
      </c>
      <c r="B25" s="8" t="s">
        <v>212</v>
      </c>
      <c r="C25"/>
      <c r="D25">
        <v>2</v>
      </c>
      <c r="E25">
        <v>122.88</v>
      </c>
      <c r="F25"/>
      <c r="G25"/>
      <c r="H25" s="4"/>
      <c r="I25"/>
      <c r="J25"/>
      <c r="K25"/>
    </row>
    <row r="26" spans="1:11" x14ac:dyDescent="0.25">
      <c r="A26" t="s">
        <v>215</v>
      </c>
      <c r="B26" s="8" t="s">
        <v>213</v>
      </c>
      <c r="C26">
        <v>106.56</v>
      </c>
      <c r="E26">
        <v>106.56</v>
      </c>
    </row>
    <row r="27" spans="1:11" x14ac:dyDescent="0.25">
      <c r="A27" t="s">
        <v>215</v>
      </c>
      <c r="B27" s="8" t="s">
        <v>214</v>
      </c>
      <c r="C27">
        <v>260.16000000000003</v>
      </c>
      <c r="E27">
        <v>260.16000000000003</v>
      </c>
    </row>
    <row r="28" spans="1:11" x14ac:dyDescent="0.25">
      <c r="A28" s="2" t="s">
        <v>215</v>
      </c>
      <c r="B28" s="2"/>
      <c r="C28" s="2"/>
      <c r="D28" s="2"/>
      <c r="E28" s="2">
        <f>SUM(E25:E27)</f>
        <v>489.6</v>
      </c>
      <c r="F28" s="2">
        <f>E28*1.08</f>
        <v>528.76800000000003</v>
      </c>
      <c r="G28" s="2">
        <v>529</v>
      </c>
      <c r="H28" s="5">
        <f>F28-G28</f>
        <v>-0.2319999999999709</v>
      </c>
      <c r="I28" s="2"/>
      <c r="J28" s="2"/>
      <c r="K28" s="2"/>
    </row>
    <row r="29" spans="1:11" s="2" customFormat="1" x14ac:dyDescent="0.25">
      <c r="A29" t="s">
        <v>53</v>
      </c>
      <c r="B29" s="7" t="s">
        <v>47</v>
      </c>
      <c r="C29">
        <v>414.72</v>
      </c>
      <c r="D29"/>
      <c r="E29">
        <v>414.72</v>
      </c>
      <c r="F29"/>
      <c r="G29"/>
      <c r="H29" s="4"/>
      <c r="I29"/>
      <c r="J29"/>
      <c r="K29"/>
    </row>
    <row r="30" spans="1:11" x14ac:dyDescent="0.25">
      <c r="A30" t="s">
        <v>53</v>
      </c>
      <c r="B30" s="7" t="s">
        <v>48</v>
      </c>
      <c r="C30">
        <v>334.08</v>
      </c>
      <c r="E30">
        <v>334.08</v>
      </c>
    </row>
    <row r="31" spans="1:11" x14ac:dyDescent="0.25">
      <c r="A31" t="s">
        <v>53</v>
      </c>
      <c r="B31" s="7" t="s">
        <v>49</v>
      </c>
      <c r="C31">
        <v>311.04000000000002</v>
      </c>
      <c r="E31">
        <v>311.04000000000002</v>
      </c>
      <c r="J31" s="2"/>
    </row>
    <row r="32" spans="1:11" s="2" customFormat="1" x14ac:dyDescent="0.25">
      <c r="A32" t="s">
        <v>53</v>
      </c>
      <c r="B32" s="7" t="s">
        <v>50</v>
      </c>
      <c r="C32">
        <v>0</v>
      </c>
      <c r="D32"/>
      <c r="E32">
        <v>0</v>
      </c>
      <c r="F32"/>
      <c r="G32"/>
      <c r="H32" s="4"/>
      <c r="I32"/>
      <c r="J32"/>
    </row>
    <row r="33" spans="1:10" x14ac:dyDescent="0.25">
      <c r="A33" t="s">
        <v>53</v>
      </c>
      <c r="B33" s="7" t="s">
        <v>51</v>
      </c>
      <c r="C33">
        <v>144</v>
      </c>
      <c r="E33">
        <v>144</v>
      </c>
      <c r="I33" s="2"/>
    </row>
    <row r="34" spans="1:10" x14ac:dyDescent="0.25">
      <c r="A34" t="s">
        <v>53</v>
      </c>
      <c r="B34" s="7" t="s">
        <v>52</v>
      </c>
      <c r="C34">
        <v>148.80000000000001</v>
      </c>
      <c r="E34">
        <v>148.80000000000001</v>
      </c>
    </row>
    <row r="35" spans="1:10" x14ac:dyDescent="0.25">
      <c r="A35" s="2" t="s">
        <v>53</v>
      </c>
      <c r="B35" s="6"/>
      <c r="C35" s="2"/>
      <c r="D35" s="2"/>
      <c r="E35" s="2">
        <f>SUM(E29:E34)</f>
        <v>1352.6399999999999</v>
      </c>
      <c r="F35" s="2">
        <f>E35*1.08</f>
        <v>1460.8512000000001</v>
      </c>
      <c r="G35" s="2">
        <v>1461</v>
      </c>
      <c r="H35" s="5">
        <f>F35-G35</f>
        <v>-0.14879999999993743</v>
      </c>
    </row>
    <row r="36" spans="1:10" x14ac:dyDescent="0.25">
      <c r="A36" t="s">
        <v>94</v>
      </c>
      <c r="B36" s="7" t="s">
        <v>92</v>
      </c>
      <c r="C36">
        <v>0</v>
      </c>
      <c r="E36">
        <v>0</v>
      </c>
    </row>
    <row r="37" spans="1:10" x14ac:dyDescent="0.25">
      <c r="A37" t="s">
        <v>94</v>
      </c>
      <c r="B37" s="7" t="s">
        <v>93</v>
      </c>
      <c r="C37">
        <v>384.96</v>
      </c>
      <c r="E37">
        <v>384.96</v>
      </c>
      <c r="J37" s="2"/>
    </row>
    <row r="38" spans="1:10" s="2" customFormat="1" x14ac:dyDescent="0.25">
      <c r="A38" t="s">
        <v>94</v>
      </c>
      <c r="B38" s="7" t="s">
        <v>97</v>
      </c>
      <c r="C38">
        <v>382.08</v>
      </c>
      <c r="D38"/>
      <c r="E38">
        <v>382.08</v>
      </c>
      <c r="F38"/>
      <c r="G38"/>
      <c r="H38" s="4"/>
      <c r="I38"/>
      <c r="J38"/>
    </row>
    <row r="39" spans="1:10" x14ac:dyDescent="0.25">
      <c r="A39" t="s">
        <v>94</v>
      </c>
      <c r="B39" s="7" t="s">
        <v>98</v>
      </c>
      <c r="C39">
        <v>48</v>
      </c>
      <c r="D39">
        <v>7</v>
      </c>
      <c r="E39">
        <f>C39*D39</f>
        <v>336</v>
      </c>
      <c r="I39" s="2"/>
    </row>
    <row r="40" spans="1:10" x14ac:dyDescent="0.25">
      <c r="A40" t="s">
        <v>94</v>
      </c>
      <c r="B40" s="7" t="s">
        <v>99</v>
      </c>
      <c r="C40">
        <v>228.48</v>
      </c>
      <c r="E40">
        <v>228.48</v>
      </c>
    </row>
    <row r="41" spans="1:10" x14ac:dyDescent="0.25">
      <c r="A41" t="s">
        <v>94</v>
      </c>
      <c r="B41" s="7" t="s">
        <v>179</v>
      </c>
      <c r="C41">
        <v>382.08</v>
      </c>
      <c r="E41">
        <v>382.08</v>
      </c>
    </row>
    <row r="42" spans="1:10" x14ac:dyDescent="0.25">
      <c r="A42" t="s">
        <v>94</v>
      </c>
      <c r="B42" s="7" t="s">
        <v>180</v>
      </c>
      <c r="C42">
        <v>228.48</v>
      </c>
      <c r="E42">
        <v>228.48</v>
      </c>
    </row>
    <row r="43" spans="1:10" x14ac:dyDescent="0.25">
      <c r="A43" s="2" t="s">
        <v>94</v>
      </c>
      <c r="B43" s="6"/>
      <c r="C43" s="2"/>
      <c r="D43" s="2"/>
      <c r="E43" s="2">
        <f>SUM(E37:E42)</f>
        <v>1942.08</v>
      </c>
      <c r="F43" s="2">
        <f>E43*1.08</f>
        <v>2097.4464000000003</v>
      </c>
      <c r="G43" s="2">
        <v>2097</v>
      </c>
      <c r="H43" s="5">
        <f>F43-G43</f>
        <v>0.44640000000026703</v>
      </c>
    </row>
    <row r="44" spans="1:10" x14ac:dyDescent="0.25">
      <c r="A44" t="s">
        <v>175</v>
      </c>
      <c r="B44" s="7" t="s">
        <v>170</v>
      </c>
      <c r="C44">
        <v>336</v>
      </c>
      <c r="E44">
        <v>336</v>
      </c>
      <c r="J44" s="2"/>
    </row>
    <row r="45" spans="1:10" s="2" customFormat="1" x14ac:dyDescent="0.25">
      <c r="A45" t="s">
        <v>175</v>
      </c>
      <c r="B45" s="7" t="s">
        <v>171</v>
      </c>
      <c r="C45">
        <v>0</v>
      </c>
      <c r="D45"/>
      <c r="E45">
        <v>0</v>
      </c>
      <c r="F45"/>
      <c r="G45"/>
      <c r="H45" s="4"/>
      <c r="I45"/>
      <c r="J45"/>
    </row>
    <row r="46" spans="1:10" x14ac:dyDescent="0.25">
      <c r="A46" t="s">
        <v>175</v>
      </c>
      <c r="B46" s="7" t="s">
        <v>172</v>
      </c>
      <c r="D46">
        <v>10</v>
      </c>
      <c r="E46">
        <v>506.88</v>
      </c>
      <c r="I46" s="2"/>
    </row>
    <row r="47" spans="1:10" x14ac:dyDescent="0.25">
      <c r="A47" t="s">
        <v>175</v>
      </c>
      <c r="B47" s="7" t="s">
        <v>173</v>
      </c>
      <c r="C47">
        <v>168</v>
      </c>
      <c r="E47">
        <v>168</v>
      </c>
    </row>
    <row r="48" spans="1:10" x14ac:dyDescent="0.25">
      <c r="A48" t="s">
        <v>175</v>
      </c>
      <c r="B48" s="7" t="s">
        <v>174</v>
      </c>
      <c r="C48">
        <v>337.92</v>
      </c>
      <c r="E48">
        <v>337.92</v>
      </c>
    </row>
    <row r="49" spans="1:8" x14ac:dyDescent="0.25">
      <c r="A49" s="2" t="s">
        <v>175</v>
      </c>
      <c r="B49" s="6"/>
      <c r="C49" s="2"/>
      <c r="D49" s="2"/>
      <c r="E49" s="2">
        <f>SUM(E44:E48)</f>
        <v>1348.8</v>
      </c>
      <c r="F49" s="2">
        <f>E49*1.08</f>
        <v>1456.704</v>
      </c>
      <c r="G49" s="2">
        <v>1456.7</v>
      </c>
      <c r="H49" s="5">
        <f>F49-G49</f>
        <v>3.9999999999054126E-3</v>
      </c>
    </row>
    <row r="50" spans="1:8" x14ac:dyDescent="0.25">
      <c r="A50" t="s">
        <v>91</v>
      </c>
      <c r="B50" s="8" t="s">
        <v>204</v>
      </c>
      <c r="C50">
        <v>129.6</v>
      </c>
      <c r="D50" s="2"/>
      <c r="E50">
        <v>129.6</v>
      </c>
      <c r="F50" s="2"/>
      <c r="G50" s="2"/>
      <c r="H50" s="5"/>
    </row>
    <row r="51" spans="1:8" x14ac:dyDescent="0.25">
      <c r="A51" t="s">
        <v>91</v>
      </c>
      <c r="B51" s="7" t="s">
        <v>86</v>
      </c>
      <c r="C51">
        <v>461.76</v>
      </c>
      <c r="E51">
        <v>461.76</v>
      </c>
    </row>
    <row r="52" spans="1:8" x14ac:dyDescent="0.25">
      <c r="A52" t="s">
        <v>91</v>
      </c>
      <c r="B52" s="7" t="s">
        <v>90</v>
      </c>
      <c r="C52">
        <v>0</v>
      </c>
      <c r="E52">
        <v>0</v>
      </c>
    </row>
    <row r="53" spans="1:8" x14ac:dyDescent="0.25">
      <c r="A53" t="s">
        <v>91</v>
      </c>
      <c r="B53" s="7" t="s">
        <v>117</v>
      </c>
      <c r="C53">
        <v>0</v>
      </c>
      <c r="E53">
        <v>0</v>
      </c>
    </row>
    <row r="54" spans="1:8" x14ac:dyDescent="0.25">
      <c r="A54" t="s">
        <v>91</v>
      </c>
      <c r="B54" s="7" t="s">
        <v>118</v>
      </c>
      <c r="C54">
        <v>0</v>
      </c>
      <c r="E54">
        <v>0</v>
      </c>
    </row>
    <row r="55" spans="1:8" x14ac:dyDescent="0.25">
      <c r="A55" t="s">
        <v>91</v>
      </c>
      <c r="B55" s="7" t="s">
        <v>119</v>
      </c>
      <c r="C55">
        <v>0</v>
      </c>
      <c r="E55">
        <v>0</v>
      </c>
    </row>
    <row r="56" spans="1:8" x14ac:dyDescent="0.25">
      <c r="A56" t="s">
        <v>91</v>
      </c>
      <c r="B56" s="7" t="s">
        <v>120</v>
      </c>
      <c r="C56">
        <v>0</v>
      </c>
      <c r="E56">
        <v>0</v>
      </c>
    </row>
    <row r="57" spans="1:8" x14ac:dyDescent="0.25">
      <c r="A57" s="2" t="s">
        <v>91</v>
      </c>
      <c r="B57" s="6"/>
      <c r="C57" s="2"/>
      <c r="D57" s="2"/>
      <c r="E57" s="2">
        <f>SUM(E50:E56)</f>
        <v>591.36</v>
      </c>
      <c r="F57" s="2">
        <f>E57*1.08</f>
        <v>638.66880000000003</v>
      </c>
      <c r="G57" s="2">
        <v>499</v>
      </c>
      <c r="H57" s="5">
        <f>F57-G57</f>
        <v>139.66880000000003</v>
      </c>
    </row>
    <row r="58" spans="1:8" x14ac:dyDescent="0.25">
      <c r="A58" t="s">
        <v>259</v>
      </c>
      <c r="B58" s="7" t="s">
        <v>250</v>
      </c>
      <c r="C58">
        <v>0</v>
      </c>
      <c r="E58">
        <v>0</v>
      </c>
    </row>
    <row r="59" spans="1:8" x14ac:dyDescent="0.25">
      <c r="A59" t="s">
        <v>259</v>
      </c>
      <c r="B59" s="7" t="s">
        <v>251</v>
      </c>
      <c r="C59">
        <v>86.4</v>
      </c>
      <c r="E59">
        <v>86.4</v>
      </c>
    </row>
    <row r="60" spans="1:8" x14ac:dyDescent="0.25">
      <c r="A60" t="s">
        <v>259</v>
      </c>
      <c r="B60" s="7" t="s">
        <v>252</v>
      </c>
      <c r="C60">
        <v>334.08</v>
      </c>
      <c r="E60">
        <v>334.08</v>
      </c>
    </row>
    <row r="61" spans="1:8" x14ac:dyDescent="0.25">
      <c r="A61" t="s">
        <v>259</v>
      </c>
      <c r="B61" s="7" t="s">
        <v>253</v>
      </c>
      <c r="C61">
        <v>185.28</v>
      </c>
      <c r="E61">
        <v>185.28</v>
      </c>
    </row>
    <row r="62" spans="1:8" x14ac:dyDescent="0.25">
      <c r="A62" t="s">
        <v>259</v>
      </c>
      <c r="B62" s="7" t="s">
        <v>254</v>
      </c>
      <c r="C62">
        <v>158.4</v>
      </c>
      <c r="E62">
        <v>158.4</v>
      </c>
    </row>
    <row r="63" spans="1:8" x14ac:dyDescent="0.25">
      <c r="A63" t="s">
        <v>259</v>
      </c>
      <c r="B63" s="7" t="s">
        <v>255</v>
      </c>
      <c r="C63">
        <v>99.84</v>
      </c>
      <c r="E63">
        <v>99.84</v>
      </c>
    </row>
    <row r="64" spans="1:8" x14ac:dyDescent="0.25">
      <c r="A64" t="s">
        <v>259</v>
      </c>
      <c r="B64" s="7" t="s">
        <v>256</v>
      </c>
      <c r="C64">
        <v>120</v>
      </c>
      <c r="E64">
        <v>120</v>
      </c>
    </row>
    <row r="65" spans="1:11" s="2" customFormat="1" x14ac:dyDescent="0.25">
      <c r="A65" t="s">
        <v>259</v>
      </c>
      <c r="B65" s="7" t="s">
        <v>257</v>
      </c>
      <c r="C65">
        <v>158.4</v>
      </c>
      <c r="D65"/>
      <c r="E65">
        <v>158.4</v>
      </c>
      <c r="F65"/>
      <c r="G65"/>
      <c r="H65" s="4"/>
      <c r="I65"/>
      <c r="J65"/>
      <c r="K65"/>
    </row>
    <row r="66" spans="1:11" x14ac:dyDescent="0.25">
      <c r="A66" t="s">
        <v>259</v>
      </c>
      <c r="B66" s="7" t="s">
        <v>258</v>
      </c>
      <c r="C66">
        <v>168</v>
      </c>
      <c r="E66">
        <v>168</v>
      </c>
    </row>
    <row r="67" spans="1:11" s="2" customFormat="1" x14ac:dyDescent="0.25">
      <c r="A67" s="2" t="s">
        <v>259</v>
      </c>
      <c r="E67" s="2">
        <f>SUM(E58:E66)</f>
        <v>1310.4000000000001</v>
      </c>
      <c r="F67" s="2">
        <f>E67*1.08</f>
        <v>1415.2320000000002</v>
      </c>
      <c r="G67" s="2">
        <v>0</v>
      </c>
      <c r="H67" s="5">
        <f>F67-G67</f>
        <v>1415.2320000000002</v>
      </c>
    </row>
    <row r="68" spans="1:11" s="2" customFormat="1" x14ac:dyDescent="0.25">
      <c r="A68" t="s">
        <v>20</v>
      </c>
      <c r="B68" s="8" t="s">
        <v>231</v>
      </c>
      <c r="C68">
        <v>292.8</v>
      </c>
      <c r="D68"/>
      <c r="E68">
        <v>292.8</v>
      </c>
      <c r="F68"/>
      <c r="G68"/>
      <c r="H68" s="4"/>
      <c r="I68"/>
      <c r="J68"/>
      <c r="K68"/>
    </row>
    <row r="69" spans="1:11" x14ac:dyDescent="0.25">
      <c r="A69" t="s">
        <v>20</v>
      </c>
      <c r="B69" s="7" t="s">
        <v>10</v>
      </c>
      <c r="C69">
        <v>0</v>
      </c>
      <c r="E69">
        <v>0</v>
      </c>
    </row>
    <row r="70" spans="1:11" x14ac:dyDescent="0.25">
      <c r="A70" t="s">
        <v>20</v>
      </c>
      <c r="B70" s="7" t="s">
        <v>11</v>
      </c>
      <c r="C70">
        <v>484.8</v>
      </c>
      <c r="E70">
        <v>484.8</v>
      </c>
    </row>
    <row r="71" spans="1:11" x14ac:dyDescent="0.25">
      <c r="A71" t="s">
        <v>20</v>
      </c>
      <c r="B71" s="7" t="s">
        <v>12</v>
      </c>
      <c r="C71">
        <v>330.24</v>
      </c>
      <c r="E71">
        <v>330.24</v>
      </c>
    </row>
    <row r="72" spans="1:11" x14ac:dyDescent="0.25">
      <c r="A72" t="s">
        <v>20</v>
      </c>
      <c r="B72" s="7" t="s">
        <v>13</v>
      </c>
      <c r="C72">
        <v>0</v>
      </c>
      <c r="E72">
        <v>0</v>
      </c>
    </row>
    <row r="73" spans="1:11" x14ac:dyDescent="0.25">
      <c r="A73" t="s">
        <v>20</v>
      </c>
      <c r="B73" s="7" t="s">
        <v>14</v>
      </c>
      <c r="C73">
        <v>0</v>
      </c>
      <c r="E73">
        <v>0</v>
      </c>
      <c r="K73" s="2"/>
    </row>
    <row r="74" spans="1:11" x14ac:dyDescent="0.25">
      <c r="A74" t="s">
        <v>20</v>
      </c>
      <c r="B74" s="7" t="s">
        <v>15</v>
      </c>
      <c r="D74">
        <v>2</v>
      </c>
      <c r="E74">
        <v>76.8</v>
      </c>
      <c r="J74" s="2"/>
    </row>
    <row r="75" spans="1:11" x14ac:dyDescent="0.25">
      <c r="A75" t="s">
        <v>20</v>
      </c>
      <c r="B75" s="7" t="s">
        <v>16</v>
      </c>
      <c r="C75">
        <v>178.56</v>
      </c>
      <c r="E75">
        <v>178.56</v>
      </c>
    </row>
    <row r="76" spans="1:11" s="2" customFormat="1" x14ac:dyDescent="0.25">
      <c r="A76" t="s">
        <v>20</v>
      </c>
      <c r="B76" s="7" t="s">
        <v>17</v>
      </c>
      <c r="C76">
        <v>0</v>
      </c>
      <c r="D76"/>
      <c r="E76">
        <v>0</v>
      </c>
      <c r="F76"/>
      <c r="G76"/>
      <c r="H76" s="4"/>
      <c r="J76"/>
    </row>
    <row r="77" spans="1:11" x14ac:dyDescent="0.25">
      <c r="A77" t="s">
        <v>20</v>
      </c>
      <c r="B77" s="7" t="s">
        <v>18</v>
      </c>
      <c r="C77">
        <v>118.08</v>
      </c>
      <c r="E77">
        <v>118.08</v>
      </c>
      <c r="J77" s="2"/>
    </row>
    <row r="78" spans="1:11" x14ac:dyDescent="0.25">
      <c r="A78" t="s">
        <v>20</v>
      </c>
      <c r="B78" s="7" t="s">
        <v>19</v>
      </c>
      <c r="C78">
        <v>138.24</v>
      </c>
      <c r="E78">
        <v>138.24</v>
      </c>
    </row>
    <row r="79" spans="1:11" x14ac:dyDescent="0.25">
      <c r="A79" t="s">
        <v>20</v>
      </c>
      <c r="B79" s="7" t="s">
        <v>149</v>
      </c>
      <c r="C79">
        <v>410.88</v>
      </c>
      <c r="E79">
        <v>410.88</v>
      </c>
    </row>
    <row r="80" spans="1:11" x14ac:dyDescent="0.25">
      <c r="A80" t="s">
        <v>20</v>
      </c>
      <c r="B80" s="7" t="s">
        <v>150</v>
      </c>
      <c r="C80">
        <v>466.56</v>
      </c>
      <c r="E80">
        <v>466.56</v>
      </c>
    </row>
    <row r="81" spans="1:11" x14ac:dyDescent="0.25">
      <c r="A81" t="s">
        <v>20</v>
      </c>
      <c r="B81" s="7" t="s">
        <v>151</v>
      </c>
      <c r="C81">
        <v>394.56</v>
      </c>
      <c r="E81">
        <v>394.56</v>
      </c>
    </row>
    <row r="82" spans="1:11" s="2" customFormat="1" x14ac:dyDescent="0.25">
      <c r="A82" t="s">
        <v>20</v>
      </c>
      <c r="B82" s="7" t="s">
        <v>152</v>
      </c>
      <c r="C82">
        <v>341.76</v>
      </c>
      <c r="D82"/>
      <c r="E82">
        <v>341.76</v>
      </c>
      <c r="F82"/>
      <c r="G82"/>
      <c r="H82" s="4"/>
      <c r="I82"/>
      <c r="J82"/>
      <c r="K82"/>
    </row>
    <row r="83" spans="1:11" x14ac:dyDescent="0.25">
      <c r="A83" t="s">
        <v>20</v>
      </c>
      <c r="B83" s="7" t="s">
        <v>153</v>
      </c>
    </row>
    <row r="84" spans="1:11" x14ac:dyDescent="0.25">
      <c r="A84" t="s">
        <v>20</v>
      </c>
      <c r="B84" s="7" t="s">
        <v>154</v>
      </c>
      <c r="C84">
        <v>370.56</v>
      </c>
      <c r="E84">
        <v>370.56</v>
      </c>
      <c r="K84" s="2"/>
    </row>
    <row r="85" spans="1:11" x14ac:dyDescent="0.25">
      <c r="A85" t="s">
        <v>20</v>
      </c>
      <c r="B85" s="7" t="s">
        <v>155</v>
      </c>
      <c r="C85">
        <v>0</v>
      </c>
      <c r="E85">
        <v>0</v>
      </c>
      <c r="J85" s="2"/>
    </row>
    <row r="86" spans="1:11" s="2" customFormat="1" x14ac:dyDescent="0.25">
      <c r="A86" t="s">
        <v>20</v>
      </c>
      <c r="B86" s="7" t="s">
        <v>156</v>
      </c>
      <c r="C86">
        <v>0</v>
      </c>
      <c r="D86"/>
      <c r="E86">
        <v>0</v>
      </c>
      <c r="F86"/>
      <c r="G86"/>
      <c r="H86" s="4"/>
      <c r="J86"/>
      <c r="K86"/>
    </row>
    <row r="87" spans="1:11" x14ac:dyDescent="0.25">
      <c r="A87" s="2" t="s">
        <v>20</v>
      </c>
      <c r="B87" s="6"/>
      <c r="C87" s="2"/>
      <c r="D87" s="2"/>
      <c r="E87" s="2">
        <f>SUM(E68:E86)</f>
        <v>3603.8399999999997</v>
      </c>
      <c r="F87" s="2">
        <f>E87*1.08</f>
        <v>3892.1471999999999</v>
      </c>
      <c r="G87" s="2">
        <v>3576</v>
      </c>
      <c r="H87" s="5">
        <f>F87-G87</f>
        <v>316.14719999999988</v>
      </c>
    </row>
    <row r="88" spans="1:11" x14ac:dyDescent="0.25">
      <c r="A88" t="s">
        <v>96</v>
      </c>
      <c r="B88" s="7" t="s">
        <v>95</v>
      </c>
      <c r="C88">
        <v>0</v>
      </c>
      <c r="E88">
        <v>0</v>
      </c>
    </row>
    <row r="89" spans="1:11" x14ac:dyDescent="0.25">
      <c r="A89" t="s">
        <v>96</v>
      </c>
      <c r="B89" s="7" t="s">
        <v>176</v>
      </c>
      <c r="C89">
        <v>672</v>
      </c>
      <c r="E89">
        <v>672</v>
      </c>
      <c r="K89" s="2"/>
    </row>
    <row r="90" spans="1:11" x14ac:dyDescent="0.25">
      <c r="A90" s="2" t="s">
        <v>96</v>
      </c>
      <c r="B90" s="6"/>
      <c r="C90" s="2"/>
      <c r="D90" s="2"/>
      <c r="E90" s="2">
        <f>SUM(E88:E89)</f>
        <v>672</v>
      </c>
      <c r="F90" s="2">
        <f>E90*1.08</f>
        <v>725.76</v>
      </c>
      <c r="G90" s="2">
        <v>726</v>
      </c>
      <c r="H90" s="5">
        <f>F90-G90</f>
        <v>-0.24000000000000909</v>
      </c>
      <c r="J90" s="2"/>
    </row>
    <row r="91" spans="1:11" s="2" customFormat="1" x14ac:dyDescent="0.25">
      <c r="A91" t="s">
        <v>46</v>
      </c>
      <c r="B91" s="7" t="s">
        <v>39</v>
      </c>
      <c r="C91">
        <v>171.84</v>
      </c>
      <c r="D91"/>
      <c r="E91">
        <v>171.84</v>
      </c>
      <c r="F91"/>
      <c r="G91"/>
      <c r="H91" s="4"/>
      <c r="J91"/>
      <c r="K91"/>
    </row>
    <row r="92" spans="1:11" x14ac:dyDescent="0.25">
      <c r="A92" t="s">
        <v>46</v>
      </c>
      <c r="B92" s="7" t="s">
        <v>40</v>
      </c>
      <c r="C92">
        <v>296.64</v>
      </c>
      <c r="E92">
        <v>296.64</v>
      </c>
    </row>
    <row r="93" spans="1:11" x14ac:dyDescent="0.25">
      <c r="A93" t="s">
        <v>46</v>
      </c>
      <c r="B93" s="7" t="s">
        <v>41</v>
      </c>
      <c r="C93">
        <v>565.44000000000005</v>
      </c>
      <c r="E93">
        <v>565.44000000000005</v>
      </c>
      <c r="K93" s="2"/>
    </row>
    <row r="94" spans="1:11" s="2" customFormat="1" x14ac:dyDescent="0.25">
      <c r="A94" t="s">
        <v>46</v>
      </c>
      <c r="B94" s="7" t="s">
        <v>42</v>
      </c>
      <c r="C94">
        <v>144</v>
      </c>
      <c r="D94"/>
      <c r="E94">
        <v>144</v>
      </c>
      <c r="F94"/>
      <c r="G94"/>
      <c r="H94" s="4"/>
      <c r="I94"/>
      <c r="K94"/>
    </row>
    <row r="95" spans="1:11" x14ac:dyDescent="0.25">
      <c r="A95" t="s">
        <v>46</v>
      </c>
      <c r="B95" s="7" t="s">
        <v>43</v>
      </c>
      <c r="C95">
        <v>0</v>
      </c>
      <c r="E95">
        <v>0</v>
      </c>
      <c r="I95" s="2"/>
    </row>
    <row r="96" spans="1:11" s="2" customFormat="1" x14ac:dyDescent="0.25">
      <c r="A96" t="s">
        <v>46</v>
      </c>
      <c r="B96" s="7" t="s">
        <v>44</v>
      </c>
      <c r="C96">
        <v>219.84</v>
      </c>
      <c r="D96"/>
      <c r="E96">
        <v>219.84</v>
      </c>
      <c r="F96"/>
      <c r="G96"/>
      <c r="H96" s="4"/>
      <c r="I96"/>
      <c r="J96"/>
      <c r="K96"/>
    </row>
    <row r="97" spans="1:11" x14ac:dyDescent="0.25">
      <c r="A97" t="s">
        <v>46</v>
      </c>
      <c r="B97" s="7" t="s">
        <v>45</v>
      </c>
      <c r="C97">
        <v>158.4</v>
      </c>
      <c r="E97">
        <v>158.4</v>
      </c>
    </row>
    <row r="98" spans="1:11" s="2" customFormat="1" x14ac:dyDescent="0.25">
      <c r="A98" s="2" t="s">
        <v>46</v>
      </c>
      <c r="B98" s="6"/>
      <c r="E98" s="2">
        <f>SUM(E91:E97)</f>
        <v>1556.16</v>
      </c>
      <c r="F98" s="2">
        <f>E98*1.08</f>
        <v>1680.6528000000003</v>
      </c>
      <c r="G98" s="2">
        <v>1681</v>
      </c>
      <c r="H98" s="5">
        <f>F98-G98</f>
        <v>-0.34719999999970241</v>
      </c>
      <c r="I98"/>
      <c r="J98"/>
      <c r="K98"/>
    </row>
    <row r="99" spans="1:11" x14ac:dyDescent="0.25">
      <c r="A99" t="s">
        <v>249</v>
      </c>
      <c r="B99" s="7" t="s">
        <v>236</v>
      </c>
      <c r="C99">
        <v>209.28</v>
      </c>
      <c r="E99">
        <v>209.28</v>
      </c>
    </row>
    <row r="100" spans="1:11" x14ac:dyDescent="0.25">
      <c r="A100" t="s">
        <v>249</v>
      </c>
      <c r="B100" s="7" t="s">
        <v>237</v>
      </c>
      <c r="C100">
        <v>168</v>
      </c>
      <c r="E100">
        <v>168</v>
      </c>
    </row>
    <row r="101" spans="1:11" x14ac:dyDescent="0.25">
      <c r="A101" t="s">
        <v>249</v>
      </c>
      <c r="B101" s="7" t="s">
        <v>238</v>
      </c>
      <c r="C101">
        <v>306.24</v>
      </c>
      <c r="E101">
        <v>306.24</v>
      </c>
    </row>
    <row r="102" spans="1:11" x14ac:dyDescent="0.25">
      <c r="A102" t="s">
        <v>249</v>
      </c>
      <c r="B102" s="7" t="s">
        <v>239</v>
      </c>
      <c r="C102">
        <v>126.72</v>
      </c>
      <c r="E102">
        <v>126.72</v>
      </c>
    </row>
    <row r="103" spans="1:11" s="2" customFormat="1" x14ac:dyDescent="0.25">
      <c r="A103" t="s">
        <v>249</v>
      </c>
      <c r="B103" s="7" t="s">
        <v>240</v>
      </c>
      <c r="C103">
        <v>145.91999999999999</v>
      </c>
      <c r="D103"/>
      <c r="E103">
        <v>145.91999999999999</v>
      </c>
      <c r="F103"/>
      <c r="G103"/>
      <c r="H103" s="4"/>
      <c r="I103"/>
      <c r="J103"/>
      <c r="K103"/>
    </row>
    <row r="104" spans="1:11" x14ac:dyDescent="0.25">
      <c r="A104" t="s">
        <v>249</v>
      </c>
      <c r="B104" s="7" t="s">
        <v>241</v>
      </c>
      <c r="D104">
        <v>2</v>
      </c>
      <c r="E104">
        <v>282.24</v>
      </c>
    </row>
    <row r="105" spans="1:11" x14ac:dyDescent="0.25">
      <c r="A105" t="s">
        <v>249</v>
      </c>
      <c r="B105" s="7" t="s">
        <v>242</v>
      </c>
      <c r="C105">
        <v>265.92</v>
      </c>
      <c r="E105">
        <v>265.92</v>
      </c>
    </row>
    <row r="106" spans="1:11" x14ac:dyDescent="0.25">
      <c r="A106" t="s">
        <v>249</v>
      </c>
      <c r="B106" s="7" t="s">
        <v>243</v>
      </c>
      <c r="C106">
        <v>126.72</v>
      </c>
      <c r="D106">
        <v>2</v>
      </c>
      <c r="E106">
        <f>C106*D106</f>
        <v>253.44</v>
      </c>
    </row>
    <row r="107" spans="1:11" x14ac:dyDescent="0.25">
      <c r="A107" t="s">
        <v>249</v>
      </c>
      <c r="B107" s="7" t="s">
        <v>244</v>
      </c>
      <c r="C107">
        <v>297.60000000000002</v>
      </c>
      <c r="E107">
        <v>297.60000000000002</v>
      </c>
    </row>
    <row r="108" spans="1:11" x14ac:dyDescent="0.25">
      <c r="A108" t="s">
        <v>249</v>
      </c>
      <c r="B108" s="10" t="s">
        <v>245</v>
      </c>
    </row>
    <row r="109" spans="1:11" x14ac:dyDescent="0.25">
      <c r="A109" t="s">
        <v>249</v>
      </c>
      <c r="B109" s="7" t="s">
        <v>246</v>
      </c>
      <c r="C109">
        <v>79.680000000000007</v>
      </c>
      <c r="D109">
        <v>2</v>
      </c>
      <c r="E109">
        <f>C109*D109</f>
        <v>159.36000000000001</v>
      </c>
    </row>
    <row r="110" spans="1:11" s="2" customFormat="1" x14ac:dyDescent="0.25">
      <c r="A110" t="s">
        <v>249</v>
      </c>
      <c r="B110" s="7" t="s">
        <v>247</v>
      </c>
      <c r="C110">
        <v>168</v>
      </c>
      <c r="D110"/>
      <c r="E110">
        <v>168</v>
      </c>
      <c r="F110"/>
      <c r="G110"/>
      <c r="H110" s="4"/>
      <c r="I110"/>
      <c r="J110"/>
      <c r="K110"/>
    </row>
    <row r="111" spans="1:11" x14ac:dyDescent="0.25">
      <c r="A111" t="s">
        <v>249</v>
      </c>
      <c r="B111" s="7" t="s">
        <v>248</v>
      </c>
      <c r="C111">
        <v>170.88</v>
      </c>
      <c r="E111">
        <v>170.88</v>
      </c>
      <c r="K111" s="2"/>
    </row>
    <row r="112" spans="1:11" s="2" customFormat="1" x14ac:dyDescent="0.25">
      <c r="A112" s="2" t="s">
        <v>249</v>
      </c>
      <c r="E112" s="2">
        <f>SUM(E99:E111)</f>
        <v>2553.6000000000004</v>
      </c>
      <c r="F112" s="2">
        <f>E112*1.08</f>
        <v>2757.8880000000004</v>
      </c>
      <c r="G112" s="2">
        <v>0</v>
      </c>
      <c r="H112" s="5">
        <f>F112-G112</f>
        <v>2757.8880000000004</v>
      </c>
    </row>
    <row r="113" spans="1:11" s="2" customFormat="1" x14ac:dyDescent="0.25">
      <c r="A113" t="s">
        <v>198</v>
      </c>
      <c r="B113" s="8" t="s">
        <v>197</v>
      </c>
      <c r="C113">
        <v>248.64</v>
      </c>
      <c r="D113"/>
      <c r="E113">
        <v>248.64</v>
      </c>
      <c r="F113"/>
      <c r="G113"/>
      <c r="H113" s="4"/>
      <c r="I113"/>
    </row>
    <row r="114" spans="1:11" x14ac:dyDescent="0.25">
      <c r="A114" t="s">
        <v>198</v>
      </c>
      <c r="B114" s="8" t="s">
        <v>211</v>
      </c>
      <c r="C114">
        <v>224.64</v>
      </c>
      <c r="E114">
        <v>224.64</v>
      </c>
      <c r="I114" s="2"/>
    </row>
    <row r="115" spans="1:11" x14ac:dyDescent="0.25">
      <c r="A115" s="2" t="s">
        <v>198</v>
      </c>
      <c r="B115" s="2"/>
      <c r="C115" s="2"/>
      <c r="D115" s="2"/>
      <c r="E115" s="2">
        <f>SUM(E113:E114)</f>
        <v>473.28</v>
      </c>
      <c r="F115" s="2">
        <f>E115*1.08</f>
        <v>511.14240000000001</v>
      </c>
      <c r="G115" s="2">
        <v>511</v>
      </c>
      <c r="H115" s="5">
        <f>F115-G115</f>
        <v>0.14240000000000919</v>
      </c>
      <c r="I115" s="2"/>
      <c r="J115" s="2"/>
    </row>
    <row r="116" spans="1:11" x14ac:dyDescent="0.25">
      <c r="A116" t="s">
        <v>59</v>
      </c>
      <c r="B116" s="7" t="s">
        <v>54</v>
      </c>
      <c r="C116">
        <v>206.4</v>
      </c>
      <c r="E116">
        <v>206.4</v>
      </c>
      <c r="K116" s="2"/>
    </row>
    <row r="117" spans="1:11" x14ac:dyDescent="0.25">
      <c r="A117" t="s">
        <v>59</v>
      </c>
      <c r="B117" s="7" t="s">
        <v>55</v>
      </c>
      <c r="C117">
        <v>108.48</v>
      </c>
      <c r="E117">
        <v>108.48</v>
      </c>
    </row>
    <row r="118" spans="1:11" x14ac:dyDescent="0.25">
      <c r="A118" t="s">
        <v>59</v>
      </c>
      <c r="B118" s="7" t="s">
        <v>56</v>
      </c>
      <c r="C118">
        <v>110.4</v>
      </c>
      <c r="E118">
        <v>110.4</v>
      </c>
      <c r="K118" s="2"/>
    </row>
    <row r="119" spans="1:11" x14ac:dyDescent="0.25">
      <c r="A119" t="s">
        <v>59</v>
      </c>
      <c r="B119" s="7" t="s">
        <v>57</v>
      </c>
      <c r="C119">
        <v>130.56</v>
      </c>
      <c r="E119">
        <v>130.56</v>
      </c>
      <c r="J119" s="2"/>
    </row>
    <row r="120" spans="1:11" x14ac:dyDescent="0.25">
      <c r="A120" t="s">
        <v>59</v>
      </c>
      <c r="B120" s="7" t="s">
        <v>58</v>
      </c>
      <c r="C120">
        <v>110.4</v>
      </c>
      <c r="E120">
        <v>110.4</v>
      </c>
      <c r="I120" s="2"/>
    </row>
    <row r="121" spans="1:11" x14ac:dyDescent="0.25">
      <c r="A121" s="2" t="s">
        <v>59</v>
      </c>
      <c r="B121" s="6"/>
      <c r="C121" s="2"/>
      <c r="D121" s="2"/>
      <c r="E121" s="2">
        <f>SUM(E116:E120)</f>
        <v>666.2399999999999</v>
      </c>
      <c r="F121" s="2">
        <f>E121*1.08</f>
        <v>719.53919999999994</v>
      </c>
      <c r="G121" s="2">
        <v>720</v>
      </c>
      <c r="H121" s="5">
        <f>F121-G121</f>
        <v>-0.46080000000006294</v>
      </c>
      <c r="J121" s="2"/>
    </row>
    <row r="122" spans="1:11" s="2" customFormat="1" x14ac:dyDescent="0.25">
      <c r="A122" t="s">
        <v>209</v>
      </c>
      <c r="B122" s="8" t="s">
        <v>207</v>
      </c>
      <c r="C122">
        <v>0</v>
      </c>
      <c r="D122"/>
      <c r="E122">
        <v>0</v>
      </c>
      <c r="F122"/>
      <c r="G122"/>
      <c r="H122" s="4"/>
      <c r="J122"/>
    </row>
    <row r="123" spans="1:11" x14ac:dyDescent="0.25">
      <c r="A123" t="s">
        <v>209</v>
      </c>
      <c r="B123" s="8" t="s">
        <v>208</v>
      </c>
      <c r="C123">
        <v>234.24</v>
      </c>
      <c r="E123">
        <v>234.24</v>
      </c>
    </row>
    <row r="124" spans="1:11" x14ac:dyDescent="0.25">
      <c r="A124" s="2" t="s">
        <v>209</v>
      </c>
      <c r="B124" s="2"/>
      <c r="C124" s="2"/>
      <c r="D124" s="2"/>
      <c r="E124" s="2">
        <f>SUM(E122:E123)</f>
        <v>234.24</v>
      </c>
      <c r="F124" s="2">
        <f>E124*1.08</f>
        <v>252.97920000000002</v>
      </c>
      <c r="G124" s="2">
        <v>0</v>
      </c>
      <c r="H124" s="5">
        <f>F124-G124</f>
        <v>252.97920000000002</v>
      </c>
      <c r="I124" s="2"/>
      <c r="J124" s="2"/>
    </row>
    <row r="125" spans="1:11" x14ac:dyDescent="0.25">
      <c r="A125" t="s">
        <v>85</v>
      </c>
      <c r="B125" s="7" t="s">
        <v>82</v>
      </c>
      <c r="C125">
        <v>443.52</v>
      </c>
      <c r="E125">
        <v>443.52</v>
      </c>
    </row>
    <row r="126" spans="1:11" s="2" customFormat="1" x14ac:dyDescent="0.25">
      <c r="A126" t="s">
        <v>85</v>
      </c>
      <c r="B126" s="7" t="s">
        <v>83</v>
      </c>
      <c r="C126">
        <v>133.44</v>
      </c>
      <c r="D126"/>
      <c r="E126">
        <v>133.44</v>
      </c>
      <c r="F126"/>
      <c r="G126"/>
      <c r="H126" s="4"/>
      <c r="I126"/>
      <c r="J126"/>
      <c r="K126"/>
    </row>
    <row r="127" spans="1:11" x14ac:dyDescent="0.25">
      <c r="A127" t="s">
        <v>85</v>
      </c>
      <c r="B127" s="7" t="s">
        <v>84</v>
      </c>
      <c r="C127">
        <v>183.36</v>
      </c>
      <c r="E127">
        <v>183.36</v>
      </c>
    </row>
    <row r="128" spans="1:11" x14ac:dyDescent="0.25">
      <c r="A128" s="2" t="s">
        <v>85</v>
      </c>
      <c r="B128" s="6"/>
      <c r="C128" s="2"/>
      <c r="D128" s="2"/>
      <c r="E128" s="2">
        <f>SUM(E125:E127)</f>
        <v>760.32</v>
      </c>
      <c r="F128" s="2">
        <f>E128*1.08</f>
        <v>821.14560000000006</v>
      </c>
      <c r="G128" s="2">
        <v>821</v>
      </c>
      <c r="H128" s="5">
        <f>F128-G128</f>
        <v>0.14560000000005857</v>
      </c>
    </row>
    <row r="129" spans="1:11" s="2" customFormat="1" x14ac:dyDescent="0.25">
      <c r="A129" t="s">
        <v>113</v>
      </c>
      <c r="B129" s="7" t="s">
        <v>109</v>
      </c>
      <c r="C129"/>
      <c r="D129">
        <v>10</v>
      </c>
      <c r="E129">
        <v>426.24</v>
      </c>
      <c r="F129"/>
      <c r="G129"/>
      <c r="H129" s="4"/>
      <c r="I129"/>
      <c r="J129"/>
      <c r="K129"/>
    </row>
    <row r="130" spans="1:11" x14ac:dyDescent="0.25">
      <c r="A130" t="s">
        <v>113</v>
      </c>
      <c r="B130" s="7" t="s">
        <v>110</v>
      </c>
      <c r="C130">
        <v>461.76</v>
      </c>
      <c r="E130">
        <v>461.76</v>
      </c>
      <c r="K130" s="2"/>
    </row>
    <row r="131" spans="1:11" x14ac:dyDescent="0.25">
      <c r="A131" t="s">
        <v>113</v>
      </c>
      <c r="B131" s="7" t="s">
        <v>111</v>
      </c>
      <c r="D131">
        <v>4</v>
      </c>
      <c r="E131">
        <v>1482.24</v>
      </c>
    </row>
    <row r="132" spans="1:11" x14ac:dyDescent="0.25">
      <c r="A132" t="s">
        <v>113</v>
      </c>
      <c r="B132" s="7" t="s">
        <v>112</v>
      </c>
      <c r="D132">
        <v>5</v>
      </c>
      <c r="E132">
        <v>170.88</v>
      </c>
    </row>
    <row r="133" spans="1:11" x14ac:dyDescent="0.25">
      <c r="A133" s="2" t="s">
        <v>113</v>
      </c>
      <c r="B133" s="6"/>
      <c r="C133" s="2"/>
      <c r="D133" s="2"/>
      <c r="E133" s="2">
        <f>SUM(E129:E132)</f>
        <v>2541.12</v>
      </c>
      <c r="F133" s="2">
        <f>E133*1.08</f>
        <v>2744.4096</v>
      </c>
      <c r="G133" s="2">
        <v>2744.4</v>
      </c>
      <c r="H133" s="5">
        <f>F133-G133</f>
        <v>9.5999999998639396E-3</v>
      </c>
      <c r="K133" s="2"/>
    </row>
    <row r="134" spans="1:11" x14ac:dyDescent="0.25">
      <c r="A134" t="s">
        <v>148</v>
      </c>
      <c r="B134" s="7" t="s">
        <v>144</v>
      </c>
      <c r="C134">
        <v>151.68</v>
      </c>
      <c r="E134">
        <v>151.68</v>
      </c>
      <c r="J134" s="2"/>
    </row>
    <row r="135" spans="1:11" x14ac:dyDescent="0.25">
      <c r="A135" t="s">
        <v>148</v>
      </c>
      <c r="B135" s="7" t="s">
        <v>145</v>
      </c>
      <c r="C135">
        <v>173.76</v>
      </c>
      <c r="E135">
        <v>173.76</v>
      </c>
      <c r="I135" s="2"/>
    </row>
    <row r="136" spans="1:11" x14ac:dyDescent="0.25">
      <c r="A136" t="s">
        <v>148</v>
      </c>
      <c r="B136" s="7" t="s">
        <v>146</v>
      </c>
      <c r="C136">
        <v>0</v>
      </c>
      <c r="E136">
        <v>0</v>
      </c>
    </row>
    <row r="137" spans="1:11" x14ac:dyDescent="0.25">
      <c r="A137" t="s">
        <v>148</v>
      </c>
      <c r="B137" s="7" t="s">
        <v>147</v>
      </c>
      <c r="C137">
        <v>0</v>
      </c>
      <c r="E137">
        <v>0</v>
      </c>
      <c r="J137" s="2"/>
    </row>
    <row r="138" spans="1:11" x14ac:dyDescent="0.25">
      <c r="A138" s="2" t="s">
        <v>148</v>
      </c>
      <c r="B138" s="6"/>
      <c r="C138" s="2"/>
      <c r="D138" s="2"/>
      <c r="E138" s="2">
        <f>SUM(E134:E137)</f>
        <v>325.44</v>
      </c>
      <c r="F138" s="2">
        <f>E138*1.008</f>
        <v>328.04352</v>
      </c>
      <c r="G138" s="2">
        <v>328</v>
      </c>
      <c r="H138" s="5">
        <f>F138-G138</f>
        <v>4.3520000000000891E-2</v>
      </c>
      <c r="I138" s="2"/>
    </row>
    <row r="139" spans="1:11" x14ac:dyDescent="0.25">
      <c r="A139" t="s">
        <v>230</v>
      </c>
      <c r="B139" s="8" t="s">
        <v>226</v>
      </c>
      <c r="C139">
        <v>132.47999999999999</v>
      </c>
      <c r="E139">
        <v>132.47999999999999</v>
      </c>
    </row>
    <row r="140" spans="1:11" x14ac:dyDescent="0.25">
      <c r="A140" t="s">
        <v>230</v>
      </c>
      <c r="B140" s="8" t="s">
        <v>227</v>
      </c>
      <c r="C140">
        <v>110.4</v>
      </c>
      <c r="E140">
        <v>110.4</v>
      </c>
    </row>
    <row r="141" spans="1:11" x14ac:dyDescent="0.25">
      <c r="A141" t="s">
        <v>230</v>
      </c>
      <c r="B141" s="8" t="s">
        <v>228</v>
      </c>
      <c r="C141">
        <v>66.239999999999995</v>
      </c>
      <c r="D141">
        <v>3</v>
      </c>
      <c r="E141">
        <f>C141*D141</f>
        <v>198.71999999999997</v>
      </c>
      <c r="K141" s="2"/>
    </row>
    <row r="142" spans="1:11" s="2" customFormat="1" x14ac:dyDescent="0.25">
      <c r="A142" t="s">
        <v>230</v>
      </c>
      <c r="B142" s="8" t="s">
        <v>229</v>
      </c>
      <c r="C142">
        <v>65.28</v>
      </c>
      <c r="D142">
        <v>2</v>
      </c>
      <c r="E142">
        <f>C142*D142</f>
        <v>130.56</v>
      </c>
      <c r="F142"/>
      <c r="G142"/>
      <c r="H142" s="4"/>
      <c r="I142"/>
      <c r="J142"/>
      <c r="K142"/>
    </row>
    <row r="143" spans="1:11" x14ac:dyDescent="0.25">
      <c r="A143" s="2" t="s">
        <v>230</v>
      </c>
      <c r="B143" s="2"/>
      <c r="C143" s="2"/>
      <c r="D143" s="2"/>
      <c r="E143" s="2">
        <f>SUM(E139:E142)</f>
        <v>572.16</v>
      </c>
      <c r="F143" s="2">
        <f>E143*1.08</f>
        <v>617.93280000000004</v>
      </c>
      <c r="G143" s="2">
        <v>0</v>
      </c>
      <c r="H143" s="5">
        <f>F143-G143</f>
        <v>617.93280000000004</v>
      </c>
      <c r="I143" s="2"/>
      <c r="J143" s="2"/>
    </row>
    <row r="144" spans="1:11" s="2" customFormat="1" x14ac:dyDescent="0.25">
      <c r="A144" t="s">
        <v>65</v>
      </c>
      <c r="B144" s="8" t="s">
        <v>192</v>
      </c>
      <c r="C144">
        <v>308.16000000000003</v>
      </c>
      <c r="E144">
        <v>308.16000000000003</v>
      </c>
      <c r="H144" s="5"/>
      <c r="K144"/>
    </row>
    <row r="145" spans="1:11" x14ac:dyDescent="0.25">
      <c r="A145" t="s">
        <v>65</v>
      </c>
      <c r="B145" s="7" t="s">
        <v>64</v>
      </c>
      <c r="C145">
        <v>517.44000000000005</v>
      </c>
      <c r="E145">
        <v>517.44000000000005</v>
      </c>
      <c r="K145" s="2"/>
    </row>
    <row r="146" spans="1:11" x14ac:dyDescent="0.25">
      <c r="A146" s="2" t="s">
        <v>65</v>
      </c>
      <c r="B146" s="6"/>
      <c r="C146" s="2"/>
      <c r="D146" s="2"/>
      <c r="E146" s="2">
        <f>SUM(E144:E145)</f>
        <v>825.60000000000014</v>
      </c>
      <c r="F146" s="2">
        <f>E146*1.08</f>
        <v>891.64800000000025</v>
      </c>
      <c r="G146" s="2">
        <f>559+333</f>
        <v>892</v>
      </c>
      <c r="H146" s="5">
        <f>F146-G146</f>
        <v>-0.35199999999974807</v>
      </c>
      <c r="I146" t="s">
        <v>265</v>
      </c>
    </row>
    <row r="147" spans="1:11" s="2" customFormat="1" x14ac:dyDescent="0.25">
      <c r="A147" t="s">
        <v>162</v>
      </c>
      <c r="B147" s="7" t="s">
        <v>158</v>
      </c>
      <c r="C147">
        <v>157.44</v>
      </c>
      <c r="D147"/>
      <c r="E147">
        <v>157.44</v>
      </c>
      <c r="F147"/>
      <c r="G147"/>
      <c r="H147" s="4"/>
      <c r="I147"/>
      <c r="J147"/>
      <c r="K147"/>
    </row>
    <row r="148" spans="1:11" x14ac:dyDescent="0.25">
      <c r="A148" t="s">
        <v>162</v>
      </c>
      <c r="B148" s="7" t="s">
        <v>159</v>
      </c>
      <c r="C148">
        <v>157.44</v>
      </c>
      <c r="E148">
        <v>157.44</v>
      </c>
      <c r="K148" s="2"/>
    </row>
    <row r="149" spans="1:11" x14ac:dyDescent="0.25">
      <c r="A149" t="s">
        <v>162</v>
      </c>
      <c r="B149" s="7" t="s">
        <v>160</v>
      </c>
      <c r="C149">
        <v>83.52</v>
      </c>
      <c r="E149">
        <v>83.52</v>
      </c>
    </row>
    <row r="150" spans="1:11" x14ac:dyDescent="0.25">
      <c r="A150" t="s">
        <v>162</v>
      </c>
      <c r="B150" s="7" t="s">
        <v>161</v>
      </c>
      <c r="C150">
        <v>169.92</v>
      </c>
      <c r="E150">
        <v>169.92</v>
      </c>
    </row>
    <row r="151" spans="1:11" x14ac:dyDescent="0.25">
      <c r="A151" t="s">
        <v>162</v>
      </c>
      <c r="B151" s="7" t="s">
        <v>166</v>
      </c>
      <c r="C151">
        <v>240</v>
      </c>
      <c r="E151">
        <v>240</v>
      </c>
      <c r="J151" s="2"/>
    </row>
    <row r="152" spans="1:11" s="2" customFormat="1" x14ac:dyDescent="0.25">
      <c r="A152" t="s">
        <v>162</v>
      </c>
      <c r="B152" s="7" t="s">
        <v>163</v>
      </c>
      <c r="C152">
        <v>240</v>
      </c>
      <c r="D152"/>
      <c r="E152">
        <v>240</v>
      </c>
      <c r="F152"/>
      <c r="G152"/>
      <c r="H152" s="4"/>
      <c r="J152"/>
      <c r="K152"/>
    </row>
    <row r="153" spans="1:11" x14ac:dyDescent="0.25">
      <c r="A153" t="s">
        <v>162</v>
      </c>
      <c r="B153" s="7" t="s">
        <v>164</v>
      </c>
      <c r="C153">
        <v>0</v>
      </c>
      <c r="E153">
        <v>0</v>
      </c>
    </row>
    <row r="154" spans="1:11" x14ac:dyDescent="0.25">
      <c r="A154" t="s">
        <v>162</v>
      </c>
      <c r="B154" s="7" t="s">
        <v>165</v>
      </c>
      <c r="C154">
        <v>186.24</v>
      </c>
      <c r="E154">
        <v>186.24</v>
      </c>
      <c r="J154" s="2"/>
    </row>
    <row r="155" spans="1:11" x14ac:dyDescent="0.25">
      <c r="A155" t="s">
        <v>162</v>
      </c>
      <c r="B155" s="7" t="s">
        <v>167</v>
      </c>
      <c r="C155">
        <v>192</v>
      </c>
      <c r="E155">
        <v>192</v>
      </c>
      <c r="I155" s="2"/>
    </row>
    <row r="156" spans="1:11" x14ac:dyDescent="0.25">
      <c r="A156" t="s">
        <v>162</v>
      </c>
      <c r="B156" s="7" t="s">
        <v>168</v>
      </c>
      <c r="C156">
        <v>331.2</v>
      </c>
      <c r="E156">
        <v>331.2</v>
      </c>
    </row>
    <row r="157" spans="1:11" x14ac:dyDescent="0.25">
      <c r="A157" t="s">
        <v>162</v>
      </c>
      <c r="B157" s="7" t="s">
        <v>169</v>
      </c>
      <c r="C157">
        <v>293.76</v>
      </c>
      <c r="E157">
        <v>293.76</v>
      </c>
    </row>
    <row r="158" spans="1:11" x14ac:dyDescent="0.25">
      <c r="A158" s="2" t="s">
        <v>162</v>
      </c>
      <c r="B158" s="6"/>
      <c r="C158" s="2"/>
      <c r="D158" s="2"/>
      <c r="E158" s="2">
        <f>SUM(E147:E157)</f>
        <v>2051.52</v>
      </c>
      <c r="F158" s="2">
        <f>E158*1.08</f>
        <v>2215.6415999999999</v>
      </c>
      <c r="G158" s="2">
        <v>2216</v>
      </c>
      <c r="H158" s="5">
        <f>F158-G158</f>
        <v>-0.35840000000007421</v>
      </c>
    </row>
    <row r="159" spans="1:11" s="2" customFormat="1" x14ac:dyDescent="0.25">
      <c r="A159" t="s">
        <v>9</v>
      </c>
      <c r="B159" s="8" t="s">
        <v>7</v>
      </c>
      <c r="C159">
        <v>129.6</v>
      </c>
      <c r="E159">
        <v>129.6</v>
      </c>
      <c r="H159" s="5"/>
      <c r="I159"/>
      <c r="J159"/>
      <c r="K159"/>
    </row>
    <row r="160" spans="1:11" s="2" customFormat="1" x14ac:dyDescent="0.25">
      <c r="A160" t="s">
        <v>9</v>
      </c>
      <c r="B160" s="8" t="s">
        <v>8</v>
      </c>
      <c r="C160">
        <v>132.47999999999999</v>
      </c>
      <c r="E160">
        <v>132.47999999999999</v>
      </c>
      <c r="H160" s="5"/>
      <c r="I160"/>
      <c r="J160"/>
      <c r="K160"/>
    </row>
    <row r="161" spans="1:11" s="2" customFormat="1" x14ac:dyDescent="0.25">
      <c r="A161" t="s">
        <v>9</v>
      </c>
      <c r="B161" s="7" t="s">
        <v>7</v>
      </c>
      <c r="C161">
        <v>129.6</v>
      </c>
      <c r="D161"/>
      <c r="E161">
        <v>129.6</v>
      </c>
      <c r="F161"/>
      <c r="G161"/>
      <c r="H161" s="4"/>
      <c r="I161"/>
      <c r="J161"/>
    </row>
    <row r="162" spans="1:11" s="2" customFormat="1" x14ac:dyDescent="0.25">
      <c r="A162" t="s">
        <v>9</v>
      </c>
      <c r="B162" s="7" t="s">
        <v>8</v>
      </c>
      <c r="C162">
        <v>132.47999999999999</v>
      </c>
      <c r="D162"/>
      <c r="E162">
        <v>132.47999999999999</v>
      </c>
      <c r="F162"/>
      <c r="G162"/>
      <c r="H162" s="4"/>
      <c r="I162"/>
      <c r="J162"/>
      <c r="K162"/>
    </row>
    <row r="163" spans="1:11" x14ac:dyDescent="0.25">
      <c r="A163" s="2" t="s">
        <v>9</v>
      </c>
      <c r="B163" s="6"/>
      <c r="C163" s="2"/>
      <c r="D163" s="2"/>
      <c r="E163" s="2">
        <f>SUM(E159:E162)</f>
        <v>524.16</v>
      </c>
      <c r="F163" s="2">
        <f>E163*1.08</f>
        <v>566.09280000000001</v>
      </c>
      <c r="G163" s="2">
        <v>284</v>
      </c>
      <c r="H163" s="5">
        <f>F163-G163</f>
        <v>282.09280000000001</v>
      </c>
      <c r="K163" s="2"/>
    </row>
    <row r="164" spans="1:11" x14ac:dyDescent="0.25">
      <c r="A164" t="s">
        <v>22</v>
      </c>
      <c r="B164" s="7" t="s">
        <v>21</v>
      </c>
      <c r="C164">
        <v>0</v>
      </c>
      <c r="E164">
        <v>0</v>
      </c>
    </row>
    <row r="165" spans="1:11" s="2" customFormat="1" x14ac:dyDescent="0.25">
      <c r="A165" t="s">
        <v>22</v>
      </c>
      <c r="B165" s="7" t="s">
        <v>23</v>
      </c>
      <c r="C165">
        <v>392.64</v>
      </c>
      <c r="D165"/>
      <c r="E165">
        <v>392.64</v>
      </c>
      <c r="F165"/>
      <c r="G165"/>
      <c r="H165" s="4"/>
      <c r="I165"/>
      <c r="J165"/>
      <c r="K165"/>
    </row>
    <row r="166" spans="1:11" x14ac:dyDescent="0.25">
      <c r="A166" t="s">
        <v>22</v>
      </c>
      <c r="B166" s="7" t="s">
        <v>24</v>
      </c>
      <c r="C166">
        <v>392.64</v>
      </c>
      <c r="E166">
        <v>392.64</v>
      </c>
      <c r="K166" s="2"/>
    </row>
    <row r="167" spans="1:11" x14ac:dyDescent="0.25">
      <c r="A167" t="s">
        <v>22</v>
      </c>
      <c r="B167" s="7" t="s">
        <v>25</v>
      </c>
      <c r="C167">
        <v>392.64</v>
      </c>
      <c r="E167">
        <v>392.64</v>
      </c>
      <c r="J167" s="2"/>
    </row>
    <row r="168" spans="1:11" s="2" customFormat="1" x14ac:dyDescent="0.25">
      <c r="A168" t="s">
        <v>22</v>
      </c>
      <c r="B168" s="7" t="s">
        <v>26</v>
      </c>
      <c r="C168">
        <v>392.64</v>
      </c>
      <c r="D168"/>
      <c r="E168">
        <v>392.64</v>
      </c>
      <c r="F168"/>
      <c r="G168"/>
      <c r="H168" s="4"/>
      <c r="J168"/>
      <c r="K168"/>
    </row>
    <row r="169" spans="1:11" x14ac:dyDescent="0.25">
      <c r="A169" t="s">
        <v>22</v>
      </c>
      <c r="B169" s="7" t="s">
        <v>27</v>
      </c>
      <c r="C169">
        <v>392.64</v>
      </c>
      <c r="E169">
        <v>392.64</v>
      </c>
      <c r="J169" s="2"/>
    </row>
    <row r="170" spans="1:11" x14ac:dyDescent="0.25">
      <c r="A170" t="s">
        <v>22</v>
      </c>
      <c r="B170" s="7" t="s">
        <v>28</v>
      </c>
      <c r="C170">
        <v>555.84</v>
      </c>
      <c r="E170">
        <v>555.84</v>
      </c>
      <c r="I170" s="2"/>
    </row>
    <row r="171" spans="1:11" x14ac:dyDescent="0.25">
      <c r="A171" t="s">
        <v>22</v>
      </c>
      <c r="B171" s="7" t="s">
        <v>29</v>
      </c>
      <c r="C171">
        <v>478.08</v>
      </c>
      <c r="E171">
        <v>478.08</v>
      </c>
      <c r="K171" s="2"/>
    </row>
    <row r="172" spans="1:11" x14ac:dyDescent="0.25">
      <c r="A172" t="s">
        <v>22</v>
      </c>
      <c r="B172" s="7" t="s">
        <v>30</v>
      </c>
      <c r="J172" s="2"/>
    </row>
    <row r="173" spans="1:11" x14ac:dyDescent="0.25">
      <c r="A173" t="s">
        <v>22</v>
      </c>
      <c r="B173" s="7" t="s">
        <v>31</v>
      </c>
      <c r="I173" s="2"/>
    </row>
    <row r="174" spans="1:11" s="2" customFormat="1" x14ac:dyDescent="0.25">
      <c r="A174" t="s">
        <v>22</v>
      </c>
      <c r="B174" s="7" t="s">
        <v>32</v>
      </c>
      <c r="C174">
        <v>148.80000000000001</v>
      </c>
      <c r="D174"/>
      <c r="E174">
        <v>148.80000000000001</v>
      </c>
      <c r="F174"/>
      <c r="G174"/>
      <c r="H174" s="4"/>
      <c r="I174"/>
      <c r="J174"/>
      <c r="K174"/>
    </row>
    <row r="175" spans="1:11" x14ac:dyDescent="0.25">
      <c r="A175" t="s">
        <v>22</v>
      </c>
      <c r="B175" s="7" t="s">
        <v>33</v>
      </c>
      <c r="C175">
        <v>153.6</v>
      </c>
      <c r="E175">
        <v>153.6</v>
      </c>
    </row>
    <row r="176" spans="1:11" x14ac:dyDescent="0.25">
      <c r="A176" s="2" t="s">
        <v>22</v>
      </c>
      <c r="B176" s="6"/>
      <c r="C176" s="2"/>
      <c r="D176" s="2"/>
      <c r="E176" s="2">
        <f>SUM(E164:E175)</f>
        <v>3299.52</v>
      </c>
      <c r="F176" s="2">
        <f>E176*1.08</f>
        <v>3563.4816000000001</v>
      </c>
      <c r="G176" s="2">
        <v>3563</v>
      </c>
      <c r="H176" s="5">
        <f>F176-G176</f>
        <v>0.4816000000000713</v>
      </c>
    </row>
    <row r="177" spans="1:11" x14ac:dyDescent="0.25">
      <c r="A177" t="s">
        <v>191</v>
      </c>
      <c r="B177" s="8" t="s">
        <v>190</v>
      </c>
      <c r="C177">
        <v>478.08</v>
      </c>
      <c r="E177">
        <v>478.08</v>
      </c>
      <c r="J177" s="2"/>
    </row>
    <row r="178" spans="1:11" x14ac:dyDescent="0.25">
      <c r="A178" t="s">
        <v>191</v>
      </c>
      <c r="B178" s="8" t="s">
        <v>218</v>
      </c>
      <c r="C178">
        <v>495.36</v>
      </c>
      <c r="E178">
        <v>495.36</v>
      </c>
      <c r="I178" s="2"/>
      <c r="K178" s="2"/>
    </row>
    <row r="179" spans="1:11" x14ac:dyDescent="0.25">
      <c r="A179" t="s">
        <v>191</v>
      </c>
      <c r="B179" s="8" t="s">
        <v>219</v>
      </c>
      <c r="C179">
        <v>157.44</v>
      </c>
      <c r="D179">
        <v>2</v>
      </c>
      <c r="E179">
        <f>C179*D179</f>
        <v>314.88</v>
      </c>
    </row>
    <row r="180" spans="1:11" x14ac:dyDescent="0.25">
      <c r="A180" s="2" t="s">
        <v>191</v>
      </c>
      <c r="B180" s="2"/>
      <c r="C180" s="2"/>
      <c r="D180" s="2"/>
      <c r="E180" s="2">
        <f>SUM(E177:E179)</f>
        <v>1288.3200000000002</v>
      </c>
      <c r="F180" s="2">
        <f>E180*1.08</f>
        <v>1391.3856000000003</v>
      </c>
      <c r="G180" s="2">
        <v>1391</v>
      </c>
      <c r="H180" s="5">
        <f>F180-G180</f>
        <v>0.38560000000029504</v>
      </c>
      <c r="I180" s="2"/>
      <c r="J180" s="2"/>
      <c r="K180" s="2"/>
    </row>
    <row r="181" spans="1:11" x14ac:dyDescent="0.25">
      <c r="A181" t="s">
        <v>221</v>
      </c>
      <c r="B181" s="8" t="s">
        <v>220</v>
      </c>
      <c r="C181">
        <v>264.95999999999998</v>
      </c>
      <c r="E181">
        <v>264.95999999999998</v>
      </c>
    </row>
    <row r="182" spans="1:11" x14ac:dyDescent="0.25">
      <c r="A182" s="2" t="s">
        <v>221</v>
      </c>
      <c r="B182" s="2"/>
      <c r="C182" s="2"/>
      <c r="D182" s="2"/>
      <c r="E182" s="2">
        <f>SUM(E181)</f>
        <v>264.95999999999998</v>
      </c>
      <c r="F182" s="2">
        <f>E182*1.08</f>
        <v>286.15679999999998</v>
      </c>
      <c r="G182" s="2">
        <v>0</v>
      </c>
      <c r="H182" s="5">
        <f>F182-G182</f>
        <v>286.15679999999998</v>
      </c>
      <c r="I182" s="2"/>
      <c r="J182" s="2"/>
    </row>
    <row r="183" spans="1:11" s="2" customFormat="1" x14ac:dyDescent="0.25">
      <c r="A183" t="s">
        <v>224</v>
      </c>
      <c r="B183" s="7" t="s">
        <v>222</v>
      </c>
      <c r="C183"/>
      <c r="D183"/>
      <c r="E183"/>
      <c r="F183"/>
      <c r="G183"/>
      <c r="H183" s="4"/>
      <c r="I183"/>
      <c r="J183"/>
    </row>
    <row r="184" spans="1:11" x14ac:dyDescent="0.25">
      <c r="A184" t="s">
        <v>224</v>
      </c>
      <c r="B184" s="8" t="s">
        <v>223</v>
      </c>
      <c r="C184">
        <v>441.6</v>
      </c>
      <c r="E184">
        <v>441.6</v>
      </c>
    </row>
    <row r="185" spans="1:11" s="2" customFormat="1" x14ac:dyDescent="0.25">
      <c r="A185" s="2" t="s">
        <v>224</v>
      </c>
      <c r="E185" s="2">
        <f>SUM(E184)</f>
        <v>441.6</v>
      </c>
      <c r="F185" s="2">
        <f>E185*1.08</f>
        <v>476.92800000000005</v>
      </c>
      <c r="G185" s="2">
        <v>0</v>
      </c>
      <c r="H185" s="5">
        <f>F185-G185</f>
        <v>476.92800000000005</v>
      </c>
      <c r="K185"/>
    </row>
    <row r="186" spans="1:11" x14ac:dyDescent="0.25">
      <c r="A186" t="s">
        <v>115</v>
      </c>
      <c r="B186" s="7" t="s">
        <v>116</v>
      </c>
      <c r="D186">
        <v>2</v>
      </c>
      <c r="E186">
        <v>789.12</v>
      </c>
    </row>
    <row r="187" spans="1:11" x14ac:dyDescent="0.25">
      <c r="A187" t="s">
        <v>115</v>
      </c>
      <c r="B187" s="7" t="s">
        <v>114</v>
      </c>
      <c r="D187">
        <v>2</v>
      </c>
      <c r="E187">
        <v>618.24</v>
      </c>
      <c r="J187" s="2"/>
    </row>
    <row r="188" spans="1:11" x14ac:dyDescent="0.25">
      <c r="A188" s="2" t="s">
        <v>115</v>
      </c>
      <c r="B188" s="6"/>
      <c r="C188" s="2"/>
      <c r="D188" s="2"/>
      <c r="E188" s="2">
        <f>SUM(E186:E187)</f>
        <v>1407.3600000000001</v>
      </c>
      <c r="F188" s="2">
        <f>E188*1.08</f>
        <v>1519.9488000000003</v>
      </c>
      <c r="G188" s="2">
        <v>1520</v>
      </c>
      <c r="H188" s="5">
        <f>F188-G188</f>
        <v>-5.1199999999653301E-2</v>
      </c>
      <c r="I188" s="2"/>
    </row>
    <row r="189" spans="1:11" s="2" customFormat="1" x14ac:dyDescent="0.25">
      <c r="A189" t="s">
        <v>235</v>
      </c>
      <c r="B189" s="7" t="s">
        <v>262</v>
      </c>
      <c r="C189">
        <v>185.28</v>
      </c>
      <c r="D189"/>
      <c r="E189">
        <v>185.28</v>
      </c>
      <c r="F189"/>
      <c r="G189"/>
      <c r="H189" s="4"/>
      <c r="I189"/>
      <c r="J189"/>
    </row>
    <row r="190" spans="1:11" x14ac:dyDescent="0.25">
      <c r="A190" s="2" t="s">
        <v>235</v>
      </c>
      <c r="B190" s="2"/>
      <c r="C190" s="2"/>
      <c r="D190" s="2"/>
      <c r="E190" s="2">
        <f>SUM(E189)</f>
        <v>185.28</v>
      </c>
      <c r="F190" s="2">
        <f>E190*1.08</f>
        <v>200.10240000000002</v>
      </c>
      <c r="G190" s="2">
        <v>0</v>
      </c>
      <c r="H190" s="5">
        <f>F190-G190</f>
        <v>200.10240000000002</v>
      </c>
      <c r="I190" s="2"/>
      <c r="J190" s="2"/>
    </row>
    <row r="191" spans="1:11" x14ac:dyDescent="0.25">
      <c r="A191" t="s">
        <v>135</v>
      </c>
      <c r="B191" s="7" t="s">
        <v>132</v>
      </c>
      <c r="D191">
        <v>2</v>
      </c>
      <c r="E191">
        <v>276.48</v>
      </c>
    </row>
    <row r="192" spans="1:11" x14ac:dyDescent="0.25">
      <c r="A192" t="s">
        <v>135</v>
      </c>
      <c r="B192" s="7" t="s">
        <v>133</v>
      </c>
      <c r="C192">
        <v>138.24</v>
      </c>
      <c r="E192">
        <v>138.24</v>
      </c>
      <c r="I192" s="2"/>
    </row>
    <row r="193" spans="1:11" x14ac:dyDescent="0.25">
      <c r="A193" t="s">
        <v>135</v>
      </c>
      <c r="B193" s="7" t="s">
        <v>134</v>
      </c>
      <c r="C193">
        <v>113.28</v>
      </c>
      <c r="D193">
        <v>2</v>
      </c>
      <c r="E193">
        <f>C193*D193</f>
        <v>226.56</v>
      </c>
    </row>
    <row r="194" spans="1:11" x14ac:dyDescent="0.25">
      <c r="A194" t="s">
        <v>135</v>
      </c>
      <c r="B194" s="7" t="s">
        <v>136</v>
      </c>
      <c r="C194">
        <v>79.680000000000007</v>
      </c>
      <c r="D194">
        <v>2</v>
      </c>
      <c r="E194">
        <f>C194*D194</f>
        <v>159.36000000000001</v>
      </c>
    </row>
    <row r="195" spans="1:11" x14ac:dyDescent="0.25">
      <c r="A195" t="s">
        <v>135</v>
      </c>
      <c r="B195" s="7" t="s">
        <v>137</v>
      </c>
      <c r="C195">
        <v>345.6</v>
      </c>
      <c r="E195">
        <v>345.6</v>
      </c>
      <c r="K195" s="2"/>
    </row>
    <row r="196" spans="1:11" x14ac:dyDescent="0.25">
      <c r="A196" t="s">
        <v>135</v>
      </c>
      <c r="B196" s="7" t="s">
        <v>138</v>
      </c>
      <c r="C196">
        <v>216</v>
      </c>
      <c r="E196">
        <v>216</v>
      </c>
      <c r="J196" s="2"/>
    </row>
    <row r="197" spans="1:11" x14ac:dyDescent="0.25">
      <c r="A197" t="s">
        <v>135</v>
      </c>
      <c r="B197" s="7" t="s">
        <v>139</v>
      </c>
      <c r="C197">
        <v>0</v>
      </c>
      <c r="E197">
        <v>0</v>
      </c>
    </row>
    <row r="198" spans="1:11" x14ac:dyDescent="0.25">
      <c r="A198" t="s">
        <v>135</v>
      </c>
      <c r="B198" s="7" t="s">
        <v>140</v>
      </c>
      <c r="C198">
        <v>253.44</v>
      </c>
      <c r="E198">
        <v>253.44</v>
      </c>
    </row>
    <row r="199" spans="1:11" x14ac:dyDescent="0.25">
      <c r="A199" t="s">
        <v>135</v>
      </c>
      <c r="B199" s="7" t="s">
        <v>141</v>
      </c>
      <c r="C199">
        <v>253.44</v>
      </c>
      <c r="E199">
        <v>253.44</v>
      </c>
      <c r="I199" s="2"/>
    </row>
    <row r="200" spans="1:11" s="2" customFormat="1" x14ac:dyDescent="0.25">
      <c r="A200" t="s">
        <v>135</v>
      </c>
      <c r="B200" s="7" t="s">
        <v>142</v>
      </c>
      <c r="C200">
        <v>192</v>
      </c>
      <c r="D200">
        <v>2</v>
      </c>
      <c r="E200">
        <f>C200*D200</f>
        <v>384</v>
      </c>
      <c r="F200"/>
      <c r="G200"/>
      <c r="H200" s="4"/>
      <c r="I200"/>
      <c r="J200"/>
      <c r="K200"/>
    </row>
    <row r="201" spans="1:11" x14ac:dyDescent="0.25">
      <c r="A201" t="s">
        <v>135</v>
      </c>
      <c r="B201" s="7" t="s">
        <v>143</v>
      </c>
      <c r="C201">
        <v>168</v>
      </c>
      <c r="E201">
        <v>168</v>
      </c>
    </row>
    <row r="202" spans="1:11" x14ac:dyDescent="0.25">
      <c r="A202" t="s">
        <v>135</v>
      </c>
      <c r="B202" s="7" t="s">
        <v>157</v>
      </c>
      <c r="D202">
        <v>5</v>
      </c>
      <c r="E202">
        <v>219.84</v>
      </c>
      <c r="J202" s="2"/>
    </row>
    <row r="203" spans="1:11" x14ac:dyDescent="0.25">
      <c r="A203" s="2" t="s">
        <v>135</v>
      </c>
      <c r="B203" s="6"/>
      <c r="C203" s="2"/>
      <c r="D203" s="2"/>
      <c r="E203" s="2">
        <f>SUM(E191:E202)</f>
        <v>2640.96</v>
      </c>
      <c r="F203" s="2">
        <f>E203*1.08</f>
        <v>2852.2368000000001</v>
      </c>
      <c r="G203" s="2">
        <v>2852</v>
      </c>
      <c r="H203" s="5">
        <f>F203-G203</f>
        <v>0.23680000000013024</v>
      </c>
    </row>
    <row r="204" spans="1:11" x14ac:dyDescent="0.25">
      <c r="A204" t="s">
        <v>107</v>
      </c>
      <c r="B204" s="7" t="s">
        <v>108</v>
      </c>
      <c r="D204">
        <v>2</v>
      </c>
      <c r="E204">
        <v>468.48</v>
      </c>
      <c r="K204" s="2"/>
    </row>
    <row r="205" spans="1:11" x14ac:dyDescent="0.25">
      <c r="A205" s="2" t="s">
        <v>107</v>
      </c>
      <c r="B205" s="6"/>
      <c r="C205" s="2"/>
      <c r="D205" s="2"/>
      <c r="E205" s="2">
        <f>SUM(E204)</f>
        <v>468.48</v>
      </c>
      <c r="F205" s="2">
        <f>E205*1.08</f>
        <v>505.95840000000004</v>
      </c>
      <c r="G205" s="9">
        <v>506</v>
      </c>
      <c r="H205" s="5">
        <f>F205-G205</f>
        <v>-4.1599999999959891E-2</v>
      </c>
      <c r="I205" s="2"/>
    </row>
    <row r="206" spans="1:11" x14ac:dyDescent="0.25">
      <c r="A206" t="s">
        <v>89</v>
      </c>
      <c r="B206" s="7" t="s">
        <v>87</v>
      </c>
      <c r="C206">
        <v>234.24</v>
      </c>
      <c r="E206">
        <v>234.24</v>
      </c>
      <c r="K206" s="2"/>
    </row>
    <row r="207" spans="1:11" x14ac:dyDescent="0.25">
      <c r="A207" t="s">
        <v>89</v>
      </c>
      <c r="B207" s="7" t="s">
        <v>88</v>
      </c>
      <c r="C207">
        <v>417.6</v>
      </c>
      <c r="E207">
        <v>417.6</v>
      </c>
    </row>
    <row r="208" spans="1:11" x14ac:dyDescent="0.25">
      <c r="A208" s="2" t="s">
        <v>89</v>
      </c>
      <c r="B208" s="6"/>
      <c r="C208" s="2"/>
      <c r="D208" s="2"/>
      <c r="E208" s="2">
        <f>SUM(E206:E207)</f>
        <v>651.84</v>
      </c>
      <c r="F208" s="2">
        <f>E208*1.08</f>
        <v>703.98720000000003</v>
      </c>
      <c r="G208" s="2">
        <v>704</v>
      </c>
      <c r="H208" s="5">
        <f>F208-G208</f>
        <v>-1.2799999999970169E-2</v>
      </c>
    </row>
    <row r="209" spans="1:11" x14ac:dyDescent="0.25">
      <c r="A209" t="s">
        <v>131</v>
      </c>
      <c r="B209" s="7" t="s">
        <v>127</v>
      </c>
      <c r="C209">
        <v>126.72</v>
      </c>
      <c r="E209">
        <v>126.72</v>
      </c>
    </row>
    <row r="210" spans="1:11" x14ac:dyDescent="0.25">
      <c r="A210" t="s">
        <v>131</v>
      </c>
      <c r="B210" s="7" t="s">
        <v>128</v>
      </c>
      <c r="C210">
        <v>0</v>
      </c>
      <c r="E210">
        <v>0</v>
      </c>
    </row>
    <row r="211" spans="1:11" x14ac:dyDescent="0.25">
      <c r="A211" t="s">
        <v>131</v>
      </c>
      <c r="B211" s="7" t="s">
        <v>129</v>
      </c>
      <c r="C211">
        <v>141.12</v>
      </c>
      <c r="E211">
        <v>141.12</v>
      </c>
      <c r="J211" s="2"/>
    </row>
    <row r="212" spans="1:11" x14ac:dyDescent="0.25">
      <c r="A212" t="s">
        <v>131</v>
      </c>
      <c r="B212" s="7" t="s">
        <v>130</v>
      </c>
      <c r="C212">
        <v>158.4</v>
      </c>
      <c r="E212">
        <v>158.4</v>
      </c>
    </row>
    <row r="213" spans="1:11" x14ac:dyDescent="0.25">
      <c r="A213" s="2" t="s">
        <v>131</v>
      </c>
      <c r="B213" s="6"/>
      <c r="C213" s="2"/>
      <c r="D213" s="2"/>
      <c r="E213" s="2">
        <f>SUM(E209:E212)</f>
        <v>426.24</v>
      </c>
      <c r="F213" s="2">
        <f>E213*1.08</f>
        <v>460.33920000000006</v>
      </c>
      <c r="G213" s="2">
        <v>460</v>
      </c>
      <c r="H213" s="5">
        <f>F213-G213</f>
        <v>0.33920000000006212</v>
      </c>
      <c r="J213" s="2"/>
    </row>
    <row r="214" spans="1:11" x14ac:dyDescent="0.25">
      <c r="A214" t="s">
        <v>178</v>
      </c>
      <c r="B214" s="7" t="s">
        <v>177</v>
      </c>
      <c r="D214">
        <v>3</v>
      </c>
      <c r="E214">
        <v>397.44</v>
      </c>
      <c r="I214" s="2"/>
    </row>
    <row r="215" spans="1:11" x14ac:dyDescent="0.25">
      <c r="A215" t="s">
        <v>178</v>
      </c>
      <c r="B215" s="7" t="s">
        <v>184</v>
      </c>
      <c r="C215">
        <v>277.44</v>
      </c>
      <c r="D215">
        <v>2</v>
      </c>
      <c r="E215">
        <f>C215*D215</f>
        <v>554.88</v>
      </c>
    </row>
    <row r="216" spans="1:11" x14ac:dyDescent="0.25">
      <c r="A216" t="s">
        <v>178</v>
      </c>
      <c r="B216" s="7" t="s">
        <v>185</v>
      </c>
      <c r="C216">
        <v>280.32</v>
      </c>
      <c r="E216">
        <v>280.32</v>
      </c>
      <c r="I216" s="2"/>
    </row>
    <row r="217" spans="1:11" x14ac:dyDescent="0.25">
      <c r="A217" t="s">
        <v>178</v>
      </c>
      <c r="B217" s="7" t="s">
        <v>186</v>
      </c>
      <c r="D217">
        <v>2</v>
      </c>
      <c r="E217">
        <v>395.52</v>
      </c>
    </row>
    <row r="218" spans="1:11" x14ac:dyDescent="0.25">
      <c r="A218" t="s">
        <v>178</v>
      </c>
      <c r="B218" s="7" t="s">
        <v>187</v>
      </c>
      <c r="C218">
        <v>291.83999999999997</v>
      </c>
      <c r="E218">
        <v>291.83999999999997</v>
      </c>
    </row>
    <row r="219" spans="1:11" x14ac:dyDescent="0.25">
      <c r="A219" t="s">
        <v>178</v>
      </c>
      <c r="B219" s="7" t="s">
        <v>188</v>
      </c>
      <c r="C219">
        <v>291.83999999999997</v>
      </c>
      <c r="E219">
        <v>291.83999999999997</v>
      </c>
    </row>
    <row r="220" spans="1:11" x14ac:dyDescent="0.25">
      <c r="A220" s="2" t="s">
        <v>178</v>
      </c>
      <c r="B220" s="6"/>
      <c r="C220" s="2"/>
      <c r="D220" s="2"/>
      <c r="E220" s="2">
        <f>SUM(E214:E219)</f>
        <v>2211.8399999999997</v>
      </c>
      <c r="F220" s="2">
        <f>E220*1.08</f>
        <v>2388.7871999999998</v>
      </c>
      <c r="G220" s="2">
        <v>2378</v>
      </c>
      <c r="H220" s="5">
        <f>F220-G220</f>
        <v>10.787199999999757</v>
      </c>
      <c r="K220" s="2"/>
    </row>
    <row r="221" spans="1:11" x14ac:dyDescent="0.25">
      <c r="A221" t="s">
        <v>233</v>
      </c>
      <c r="B221" s="10" t="s">
        <v>232</v>
      </c>
      <c r="D221">
        <v>5</v>
      </c>
      <c r="E221">
        <v>268.8</v>
      </c>
    </row>
    <row r="222" spans="1:11" x14ac:dyDescent="0.25">
      <c r="A222" s="2" t="s">
        <v>233</v>
      </c>
      <c r="B222" s="2"/>
      <c r="C222" s="2"/>
      <c r="D222" s="2"/>
      <c r="E222" s="2">
        <f>SUM(E221)</f>
        <v>268.8</v>
      </c>
      <c r="F222" s="2">
        <f>E222*1.08</f>
        <v>290.30400000000003</v>
      </c>
      <c r="G222" s="2">
        <v>0</v>
      </c>
      <c r="H222" s="5">
        <f>F222-G222</f>
        <v>290.30400000000003</v>
      </c>
      <c r="I222" s="2"/>
      <c r="J222" s="2"/>
    </row>
    <row r="223" spans="1:11" x14ac:dyDescent="0.25">
      <c r="A223" t="s">
        <v>38</v>
      </c>
      <c r="B223" s="7" t="s">
        <v>37</v>
      </c>
      <c r="C223">
        <v>69.7</v>
      </c>
      <c r="D223">
        <v>2</v>
      </c>
      <c r="E223">
        <f>C223*D223</f>
        <v>139.4</v>
      </c>
    </row>
    <row r="224" spans="1:11" x14ac:dyDescent="0.25">
      <c r="A224" s="2" t="s">
        <v>38</v>
      </c>
      <c r="B224" s="6"/>
      <c r="C224" s="2"/>
      <c r="D224" s="2"/>
      <c r="E224" s="2">
        <f>SUM(E223)</f>
        <v>139.4</v>
      </c>
      <c r="F224" s="2">
        <f>E224*1.08</f>
        <v>150.55200000000002</v>
      </c>
      <c r="G224" s="2">
        <v>151</v>
      </c>
      <c r="H224" s="5">
        <f>F224-G224</f>
        <v>-0.44799999999997908</v>
      </c>
    </row>
    <row r="225" spans="1:11" x14ac:dyDescent="0.25">
      <c r="A225" t="s">
        <v>106</v>
      </c>
      <c r="B225" s="7" t="s">
        <v>100</v>
      </c>
      <c r="C225">
        <v>141.12</v>
      </c>
      <c r="E225">
        <v>141.12</v>
      </c>
    </row>
    <row r="226" spans="1:11" x14ac:dyDescent="0.25">
      <c r="A226" t="s">
        <v>106</v>
      </c>
      <c r="B226" s="7" t="s">
        <v>101</v>
      </c>
      <c r="C226">
        <v>76.8</v>
      </c>
      <c r="D226">
        <v>2</v>
      </c>
      <c r="E226">
        <f>C226*D226</f>
        <v>153.6</v>
      </c>
    </row>
    <row r="227" spans="1:11" x14ac:dyDescent="0.25">
      <c r="A227" t="s">
        <v>106</v>
      </c>
      <c r="B227" s="7" t="s">
        <v>102</v>
      </c>
      <c r="C227">
        <v>147.84</v>
      </c>
      <c r="E227">
        <v>147.84</v>
      </c>
    </row>
    <row r="228" spans="1:11" x14ac:dyDescent="0.25">
      <c r="A228" t="s">
        <v>106</v>
      </c>
      <c r="B228" s="7" t="s">
        <v>103</v>
      </c>
      <c r="C228">
        <v>306.24</v>
      </c>
      <c r="E228">
        <v>306.24</v>
      </c>
    </row>
    <row r="229" spans="1:11" x14ac:dyDescent="0.25">
      <c r="A229" t="s">
        <v>106</v>
      </c>
      <c r="B229" s="7" t="s">
        <v>104</v>
      </c>
      <c r="C229">
        <v>288</v>
      </c>
      <c r="E229">
        <v>288</v>
      </c>
    </row>
    <row r="230" spans="1:11" s="2" customFormat="1" x14ac:dyDescent="0.25">
      <c r="A230" t="s">
        <v>106</v>
      </c>
      <c r="B230" s="7" t="s">
        <v>105</v>
      </c>
      <c r="C230">
        <v>335.04</v>
      </c>
      <c r="D230"/>
      <c r="E230">
        <v>335.04</v>
      </c>
      <c r="F230"/>
      <c r="G230"/>
      <c r="H230" s="4"/>
      <c r="I230"/>
      <c r="J230"/>
      <c r="K230"/>
    </row>
    <row r="231" spans="1:11" x14ac:dyDescent="0.25">
      <c r="A231" s="2" t="s">
        <v>106</v>
      </c>
      <c r="B231" s="6"/>
      <c r="C231" s="2"/>
      <c r="D231" s="2"/>
      <c r="E231" s="2">
        <f>SUM(E225:E230)</f>
        <v>1371.8400000000001</v>
      </c>
      <c r="F231" s="2">
        <f>E231*1.08</f>
        <v>1481.5872000000002</v>
      </c>
      <c r="G231" s="2">
        <v>1482</v>
      </c>
      <c r="H231" s="5">
        <f>F231-G231</f>
        <v>-0.41279999999983374</v>
      </c>
    </row>
    <row r="232" spans="1:11" x14ac:dyDescent="0.25">
      <c r="A232" t="s">
        <v>126</v>
      </c>
      <c r="B232" s="7" t="s">
        <v>121</v>
      </c>
      <c r="C232">
        <v>113.28</v>
      </c>
      <c r="E232">
        <v>113.28</v>
      </c>
    </row>
    <row r="233" spans="1:11" x14ac:dyDescent="0.25">
      <c r="A233" t="s">
        <v>126</v>
      </c>
      <c r="B233" s="7" t="s">
        <v>122</v>
      </c>
      <c r="C233">
        <v>0</v>
      </c>
      <c r="E233">
        <v>0</v>
      </c>
    </row>
    <row r="234" spans="1:11" s="2" customFormat="1" x14ac:dyDescent="0.25">
      <c r="A234" t="s">
        <v>126</v>
      </c>
      <c r="B234" s="7" t="s">
        <v>123</v>
      </c>
      <c r="C234">
        <v>0</v>
      </c>
      <c r="D234"/>
      <c r="E234">
        <v>0</v>
      </c>
      <c r="F234"/>
      <c r="G234"/>
      <c r="H234" s="4"/>
      <c r="I234"/>
      <c r="J234"/>
      <c r="K234"/>
    </row>
    <row r="235" spans="1:11" x14ac:dyDescent="0.25">
      <c r="A235" t="s">
        <v>126</v>
      </c>
      <c r="B235" s="7" t="s">
        <v>124</v>
      </c>
      <c r="C235">
        <v>0</v>
      </c>
      <c r="E235">
        <v>0</v>
      </c>
    </row>
    <row r="236" spans="1:11" x14ac:dyDescent="0.25">
      <c r="A236" t="s">
        <v>126</v>
      </c>
      <c r="B236" s="10" t="s">
        <v>125</v>
      </c>
      <c r="C236">
        <v>160.61000000000001</v>
      </c>
      <c r="E236">
        <v>160.61000000000001</v>
      </c>
    </row>
    <row r="237" spans="1:11" x14ac:dyDescent="0.25">
      <c r="A237" s="2" t="s">
        <v>126</v>
      </c>
      <c r="B237" s="6"/>
      <c r="C237" s="2"/>
      <c r="D237" s="2"/>
      <c r="E237" s="2">
        <f>SUM(E232:E236)</f>
        <v>273.89</v>
      </c>
      <c r="F237" s="2">
        <f>E237*1.08</f>
        <v>295.80119999999999</v>
      </c>
      <c r="G237" s="2">
        <v>122</v>
      </c>
      <c r="H237" s="5">
        <f>F237-G237</f>
        <v>173.80119999999999</v>
      </c>
    </row>
    <row r="238" spans="1:11" x14ac:dyDescent="0.25">
      <c r="A238" t="s">
        <v>81</v>
      </c>
      <c r="B238" s="8" t="s">
        <v>199</v>
      </c>
      <c r="C238">
        <v>139.19999999999999</v>
      </c>
      <c r="D238" s="2"/>
      <c r="E238">
        <v>139.19999999999999</v>
      </c>
      <c r="F238" s="2"/>
      <c r="G238" s="2"/>
      <c r="H238" s="5"/>
    </row>
    <row r="239" spans="1:11" x14ac:dyDescent="0.25">
      <c r="A239" t="s">
        <v>81</v>
      </c>
      <c r="B239" s="8" t="s">
        <v>200</v>
      </c>
      <c r="C239">
        <v>139.19999999999999</v>
      </c>
      <c r="E239">
        <v>139.19999999999999</v>
      </c>
    </row>
    <row r="240" spans="1:11" x14ac:dyDescent="0.25">
      <c r="A240" t="s">
        <v>81</v>
      </c>
      <c r="B240" s="7" t="s">
        <v>73</v>
      </c>
      <c r="C240">
        <v>300.48</v>
      </c>
      <c r="E240">
        <v>300.48</v>
      </c>
    </row>
    <row r="241" spans="1:11" x14ac:dyDescent="0.25">
      <c r="A241" t="s">
        <v>81</v>
      </c>
      <c r="B241" s="7" t="s">
        <v>74</v>
      </c>
      <c r="C241">
        <v>76.8</v>
      </c>
      <c r="D241">
        <v>2</v>
      </c>
      <c r="E241">
        <f>C241*D241</f>
        <v>153.6</v>
      </c>
    </row>
    <row r="242" spans="1:11" x14ac:dyDescent="0.25">
      <c r="A242" t="s">
        <v>81</v>
      </c>
      <c r="B242" s="7" t="s">
        <v>75</v>
      </c>
      <c r="C242">
        <v>148.80000000000001</v>
      </c>
      <c r="E242">
        <v>148.80000000000001</v>
      </c>
    </row>
    <row r="243" spans="1:11" x14ac:dyDescent="0.25">
      <c r="A243" t="s">
        <v>81</v>
      </c>
      <c r="B243" s="7" t="s">
        <v>76</v>
      </c>
      <c r="C243">
        <v>141.12</v>
      </c>
      <c r="E243">
        <v>141.12</v>
      </c>
    </row>
    <row r="244" spans="1:11" x14ac:dyDescent="0.25">
      <c r="A244" t="s">
        <v>81</v>
      </c>
      <c r="B244" s="7" t="s">
        <v>77</v>
      </c>
      <c r="C244">
        <v>265.92</v>
      </c>
      <c r="E244">
        <v>265.92</v>
      </c>
    </row>
    <row r="245" spans="1:11" x14ac:dyDescent="0.25">
      <c r="A245" t="s">
        <v>81</v>
      </c>
      <c r="B245" s="7" t="s">
        <v>78</v>
      </c>
      <c r="C245">
        <v>139.19999999999999</v>
      </c>
      <c r="E245">
        <v>139.19999999999999</v>
      </c>
    </row>
    <row r="246" spans="1:11" x14ac:dyDescent="0.25">
      <c r="A246" t="s">
        <v>81</v>
      </c>
      <c r="B246" s="7" t="s">
        <v>79</v>
      </c>
      <c r="C246">
        <v>139.19999999999999</v>
      </c>
      <c r="E246">
        <v>139.19999999999999</v>
      </c>
    </row>
    <row r="247" spans="1:11" x14ac:dyDescent="0.25">
      <c r="A247" t="s">
        <v>81</v>
      </c>
      <c r="B247" s="7" t="s">
        <v>80</v>
      </c>
      <c r="C247">
        <v>145.91999999999999</v>
      </c>
      <c r="E247">
        <v>145.91999999999999</v>
      </c>
    </row>
    <row r="248" spans="1:11" x14ac:dyDescent="0.25">
      <c r="A248" s="2" t="s">
        <v>81</v>
      </c>
      <c r="B248" s="6"/>
      <c r="C248" s="2"/>
      <c r="D248" s="2"/>
      <c r="E248" s="2">
        <f>SUM(E238:E247)</f>
        <v>1712.64</v>
      </c>
      <c r="F248" s="2">
        <f>E248*1.08</f>
        <v>1849.6512000000002</v>
      </c>
      <c r="G248" s="2">
        <f>1549+301</f>
        <v>1850</v>
      </c>
      <c r="H248" s="5">
        <f>F248-G248</f>
        <v>-0.34879999999975553</v>
      </c>
      <c r="I248" t="s">
        <v>264</v>
      </c>
    </row>
    <row r="249" spans="1:11" x14ac:dyDescent="0.25">
      <c r="A249" t="s">
        <v>196</v>
      </c>
      <c r="B249" s="8" t="s">
        <v>193</v>
      </c>
      <c r="C249">
        <v>0</v>
      </c>
      <c r="E249">
        <v>0</v>
      </c>
    </row>
    <row r="250" spans="1:11" x14ac:dyDescent="0.25">
      <c r="A250" t="s">
        <v>196</v>
      </c>
      <c r="B250" s="8" t="s">
        <v>194</v>
      </c>
      <c r="C250">
        <v>350.4</v>
      </c>
      <c r="E250">
        <v>350.4</v>
      </c>
      <c r="K250" s="2"/>
    </row>
    <row r="251" spans="1:11" x14ac:dyDescent="0.25">
      <c r="A251" t="s">
        <v>196</v>
      </c>
      <c r="B251" s="7" t="s">
        <v>195</v>
      </c>
    </row>
    <row r="252" spans="1:11" x14ac:dyDescent="0.25">
      <c r="A252" s="2" t="s">
        <v>196</v>
      </c>
      <c r="B252" s="2"/>
      <c r="C252" s="2"/>
      <c r="D252" s="2"/>
      <c r="E252" s="2">
        <f>SUM(E249:E251)</f>
        <v>350.4</v>
      </c>
      <c r="F252" s="2">
        <f>E252*1.08</f>
        <v>378.43200000000002</v>
      </c>
      <c r="G252" s="2">
        <v>0</v>
      </c>
      <c r="H252" s="5">
        <f>F252-G252</f>
        <v>378.43200000000002</v>
      </c>
      <c r="I252" s="2"/>
      <c r="J252" s="2"/>
    </row>
    <row r="253" spans="1:11" x14ac:dyDescent="0.25">
      <c r="A253" t="s">
        <v>206</v>
      </c>
      <c r="B253" s="10" t="s">
        <v>210</v>
      </c>
      <c r="C253">
        <v>495.36</v>
      </c>
      <c r="E253">
        <v>495.36</v>
      </c>
    </row>
    <row r="254" spans="1:11" x14ac:dyDescent="0.25">
      <c r="A254" t="s">
        <v>206</v>
      </c>
      <c r="B254" s="10" t="s">
        <v>205</v>
      </c>
      <c r="E254">
        <v>0</v>
      </c>
      <c r="K254" s="2"/>
    </row>
    <row r="255" spans="1:11" x14ac:dyDescent="0.25">
      <c r="A255" s="2" t="s">
        <v>206</v>
      </c>
      <c r="B255" s="2"/>
      <c r="C255" s="2"/>
      <c r="D255" s="2"/>
      <c r="E255" s="2">
        <f>SUM(E253:E254)</f>
        <v>495.36</v>
      </c>
      <c r="F255" s="2">
        <f>E255*1.08</f>
        <v>534.98880000000008</v>
      </c>
      <c r="G255" s="2">
        <v>0</v>
      </c>
      <c r="H255" s="5">
        <f>F255-G255</f>
        <v>534.98880000000008</v>
      </c>
      <c r="I255" s="2"/>
      <c r="J255" s="2"/>
    </row>
    <row r="256" spans="1:11" x14ac:dyDescent="0.25">
      <c r="A256" t="s">
        <v>63</v>
      </c>
      <c r="B256" s="7" t="s">
        <v>62</v>
      </c>
      <c r="C256">
        <v>234.24</v>
      </c>
      <c r="E256">
        <v>234.24</v>
      </c>
    </row>
    <row r="257" spans="1:10" x14ac:dyDescent="0.25">
      <c r="A257" s="2" t="s">
        <v>63</v>
      </c>
      <c r="B257" s="6"/>
      <c r="C257" s="2"/>
      <c r="D257" s="2"/>
      <c r="E257" s="2">
        <f>SUM(E256)</f>
        <v>234.24</v>
      </c>
      <c r="F257" s="2">
        <f>E257*1.08</f>
        <v>252.97920000000002</v>
      </c>
      <c r="G257" s="2">
        <v>253</v>
      </c>
      <c r="H257" s="5">
        <f>F257-G257</f>
        <v>-2.0799999999979946E-2</v>
      </c>
    </row>
    <row r="258" spans="1:10" s="2" customFormat="1" x14ac:dyDescent="0.25">
      <c r="A258" t="s">
        <v>261</v>
      </c>
      <c r="B258" s="7" t="s">
        <v>260</v>
      </c>
      <c r="C258"/>
      <c r="D258">
        <v>5</v>
      </c>
      <c r="E258">
        <v>194.4</v>
      </c>
      <c r="F258"/>
      <c r="G258"/>
      <c r="H258" s="4"/>
      <c r="I258"/>
      <c r="J258"/>
    </row>
    <row r="259" spans="1:10" x14ac:dyDescent="0.25">
      <c r="A259" s="2" t="s">
        <v>261</v>
      </c>
      <c r="B259" s="2"/>
      <c r="C259" s="2"/>
      <c r="D259" s="2"/>
      <c r="E259" s="2">
        <f>SUM(E258)</f>
        <v>194.4</v>
      </c>
      <c r="F259" s="2">
        <f>E259*1.08</f>
        <v>209.95200000000003</v>
      </c>
      <c r="G259" s="2">
        <v>0</v>
      </c>
      <c r="H259" s="5">
        <f>F259-G259</f>
        <v>209.95200000000003</v>
      </c>
      <c r="I259" s="2"/>
      <c r="J259" s="2"/>
    </row>
    <row r="262" spans="1:10" x14ac:dyDescent="0.25">
      <c r="A262" s="2"/>
      <c r="B262" s="2"/>
      <c r="C262" s="2"/>
    </row>
  </sheetData>
  <sortState ref="A2:K266">
    <sortCondition ref="A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2016-11-29T16:54:27Z</dcterms:modified>
</cp:coreProperties>
</file>