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I103" i="1" l="1"/>
  <c r="F103" i="1"/>
  <c r="E103" i="1"/>
  <c r="I99" i="1"/>
  <c r="G99" i="1"/>
  <c r="F99" i="1"/>
  <c r="E99" i="1"/>
  <c r="I89" i="1"/>
  <c r="G89" i="1"/>
  <c r="F89" i="1"/>
  <c r="E89" i="1"/>
  <c r="I83" i="1"/>
  <c r="F83" i="1"/>
  <c r="E83" i="1"/>
  <c r="I78" i="1"/>
  <c r="G78" i="1"/>
  <c r="F78" i="1"/>
  <c r="E78" i="1"/>
  <c r="I73" i="1"/>
  <c r="G73" i="1"/>
  <c r="F73" i="1"/>
  <c r="E73" i="1"/>
  <c r="I69" i="1"/>
  <c r="G69" i="1"/>
  <c r="F69" i="1"/>
  <c r="E69" i="1"/>
  <c r="E62" i="1"/>
  <c r="I59" i="1"/>
  <c r="G59" i="1"/>
  <c r="F59" i="1"/>
  <c r="E59" i="1"/>
  <c r="I54" i="1"/>
  <c r="G54" i="1"/>
  <c r="F54" i="1"/>
  <c r="E54" i="1"/>
  <c r="I49" i="1"/>
  <c r="G49" i="1"/>
  <c r="F49" i="1"/>
  <c r="E49" i="1"/>
  <c r="I39" i="1"/>
  <c r="F39" i="1"/>
  <c r="E39" i="1"/>
  <c r="G35" i="1"/>
  <c r="E35" i="1"/>
  <c r="F35" i="1" s="1"/>
  <c r="I35" i="1" s="1"/>
  <c r="I30" i="1"/>
  <c r="G30" i="1"/>
  <c r="F30" i="1"/>
  <c r="E30" i="1"/>
  <c r="E13" i="1"/>
  <c r="I9" i="1"/>
  <c r="F9" i="1"/>
  <c r="E9" i="1"/>
  <c r="E7" i="1"/>
  <c r="F7" i="1" s="1"/>
  <c r="I7" i="1" s="1"/>
  <c r="E50" i="1"/>
  <c r="E15" i="1"/>
  <c r="E70" i="1"/>
  <c r="E2" i="1"/>
  <c r="E4" i="1" s="1"/>
  <c r="F4" i="1" s="1"/>
  <c r="I4" i="1" s="1"/>
  <c r="E95" i="1"/>
  <c r="E94" i="1"/>
  <c r="E31" i="1"/>
  <c r="E47" i="1"/>
</calcChain>
</file>

<file path=xl/sharedStrings.xml><?xml version="1.0" encoding="utf-8"?>
<sst xmlns="http://schemas.openxmlformats.org/spreadsheetml/2006/main" count="199" uniqueCount="114">
  <si>
    <t>Пижама для мальчика (комплект) Артикул:420508 Производитель:Тигр р.92 215.0 р. </t>
  </si>
  <si>
    <t>Пижама ясельная (Черубино) Артикул:CAB5157 Производитель:Черубино (Cherubino) р.92/56 синий 192.0 р.</t>
  </si>
  <si>
    <t>ник</t>
  </si>
  <si>
    <t>наименование</t>
  </si>
  <si>
    <t>цена</t>
  </si>
  <si>
    <t>кол-во</t>
  </si>
  <si>
    <t>итого</t>
  </si>
  <si>
    <t>с огр%</t>
  </si>
  <si>
    <t>транспорт.</t>
  </si>
  <si>
    <t>МаМакса</t>
  </si>
  <si>
    <t>Maryasha</t>
  </si>
  <si>
    <t>Кальсоны для мальчиков DRAWERS (пеликан) Артикул: BD01 размер 6/7 - 2 шт. </t>
  </si>
  <si>
    <t>Трусы мужские (пеликан) Артикул: MB418 размер L - 1 шт. </t>
  </si>
  <si>
    <t>трусы для мальчика (черубино) Артикул:CAK1162 р-р р.110/60/116 - 1 шт. </t>
  </si>
  <si>
    <t>трусы-бокс. д/мал. (черубино) Артикул: CAK1163 р-р 110/60/116 - 1шт. </t>
  </si>
  <si>
    <t>комплект для мальчика (консалт) К1073 92р 105руб 2шт на замену любой подобный крокид</t>
  </si>
  <si>
    <t>комплект для мальчика (консалт) К1059 92р 108руб 1шт на замену любой подобный крокид</t>
  </si>
  <si>
    <t>джемпер для мальчика Артикул:СК3543нк54   Производитель:Консалт (Crockid) р.52/92 светло серый </t>
  </si>
  <si>
    <t>джемпер для мальчика    Артикул:CAB6740   Производитель:Черубино (Cherubino),цвет бирюзовый на замену изумрудный размер 92/56 </t>
  </si>
  <si>
    <t>Руся и Рома</t>
  </si>
  <si>
    <t>КисЮля(=*.*=)</t>
  </si>
  <si>
    <t>2. фуфайка для мальчика (консалт) СК3755к56 р.60/116      155.0 р.   1 шт. </t>
  </si>
  <si>
    <t>3. блузка для девочки (консалт) к3644к53  р.52/92      145.0 р. 1 шт. </t>
  </si>
  <si>
    <t>4. Платье для девочки (черубино) CSB6544 р.92/56   141.0 р 1 шт. цвет любой </t>
  </si>
  <si>
    <t>1.фуфайка для мальчика (консалт) СК3580-1к52 р.60/116      145.0 р 1 шт. </t>
  </si>
  <si>
    <t>трусы для девочки (черубино) CAK1245 р.92/52 40.0 р. 2шт. разных, на замену трусы для девочки (черубино) CAK1246 р.92/52 2шт. разных</t>
  </si>
  <si>
    <t>1.Майка для мальчика Артикул:К1068 Производитель:Консалт (Crockid) размер р.52/92, и размер.52/98-104 </t>
  </si>
  <si>
    <t>2.Майка для мальчика Артикул:К1069 Производитель:Консалт (Crockid) размерр.52/92 и размер 52/98-104 .(Всего получается 4 майки.)</t>
  </si>
  <si>
    <t>Кальсоны для мальчика К1078 р.52/98-104 - 2 шт; </t>
  </si>
  <si>
    <t>Трусы-боксеры для мальчика (тигр) 312-217704 р.98/104 - 1 шт; </t>
  </si>
  <si>
    <t>Трусы-боксеры для мальчика (Черубино) CAK1222 р.98/104/56 голубой - 1 шт.</t>
  </si>
  <si>
    <t>Юлия Гонштейн</t>
  </si>
  <si>
    <t>р.M Black 82.0 р. 77.9 р. 1</t>
  </si>
  <si>
    <t>Инесик</t>
  </si>
  <si>
    <t>Еяя</t>
  </si>
  <si>
    <t>Блузка для девочек (Пеликан) Артикул:GWJX4039 р.8 White 380.0 р. </t>
  </si>
  <si>
    <t>CSJ 7197 Юбка для девочек черный 140-72 Б 299р. </t>
  </si>
  <si>
    <t>CSJ 6450 Футболка для девочек ярко-розовый 134-68 Б 244р.</t>
  </si>
  <si>
    <t>nataliya2101</t>
  </si>
  <si>
    <t>CAK 7196 Бриджи для девочек ярко-розовый 122-64 Б </t>
  </si>
  <si>
    <t>CSK 6436 Футболка для девочек розовый/ярко-розовый 122-64 Б</t>
  </si>
  <si>
    <t>Футболка для девочки (Бамбино) Артикул:0692-TS Производитель:Бамбино - 86 - 2 шт </t>
  </si>
  <si>
    <t>lulka12</t>
  </si>
  <si>
    <t>пелёнка фланелев.(светлячок) арт. 0201(1) - 102р- 3шт </t>
  </si>
  <si>
    <t>пелёнка трикотажн. 90*110 (светлячок) арт. 1001к - 62р -2шт </t>
  </si>
  <si>
    <t>Полотенце купальн. с уголком+рукавица. (Бамбино) арт. 1304-002 - 292р -1 шт </t>
  </si>
  <si>
    <t>цвета нейтральные или для девочки</t>
  </si>
  <si>
    <t>yanakar</t>
  </si>
  <si>
    <t>Брюки ясельные:  Артикул:К4019   Производитель:Консалт (Crockid) р.56/92,голубой          </t>
  </si>
  <si>
    <t>2. Бриджи для мальчика: Артикул:CSB7242 Производитель:Черубино (Cherubino) р.98/56 цвет бирюзовый. </t>
  </si>
  <si>
    <t>3.Брюки детские: Артикул:СК4020Сн Производитель:Консалт (Crockid) р.56/92, цвет голубой</t>
  </si>
  <si>
    <t>Пижама для девочки (Пеликан), Артикул: GNVH403 (Распродажа 2012), 236 руб., р.9 </t>
  </si>
  <si>
    <t>Шорты мужские (пеликан), Артикул:MH01, 155,0 руб., р. М </t>
  </si>
  <si>
    <t>Трусы мужские (пеликан), Артикул: MH419, 155,0 руб., р. М</t>
  </si>
  <si>
    <t>Kitten75</t>
  </si>
  <si>
    <t>Бриджи ясельные для девочки (ф.ф) Артикул:4159 Производитель:Фил Фри р.86 91.0 р. </t>
  </si>
  <si>
    <t>Артикул:CAN7310 Производитель:Черубино р.80/52 коралловый 119.0 р. </t>
  </si>
  <si>
    <t>Полукомбинезон (овечка) д/нов.с дл.рукавом Артикул:TGR211-15008 Тигр р.9/12 фуксия 114.0 р. </t>
  </si>
  <si>
    <t>Футболка для девочки (черуб)Артикул:CSB6470 Черубино р.80/52 т.синяя полоска 109.0 р. </t>
  </si>
  <si>
    <t>Ползунки б/с (футер) (Мелонс) Артикул:1210ползунки без сл. Производитель:Мелонс р.52/80 65.0 р. </t>
  </si>
  <si>
    <t>туника 5836  (Feel Free) цвет желательно - синий горох, размер 104, 136 руб</t>
  </si>
  <si>
    <t>болеро Артикул: 1311  (Feel Free), размер 104 (замена 110), 134 руб </t>
  </si>
  <si>
    <t>Astafeva</t>
  </si>
  <si>
    <t>Лидия К.</t>
  </si>
  <si>
    <t>Комбинезон (интерлок) (Мелонс) Артикул: 1706комбинезон р.52/80 190.0 р. - 1 шт. </t>
  </si>
  <si>
    <t>2. Комбинезон ясельный (черубино) Артикул: CAN9184 р.80/52   розовый   134.0 р.- 1 шт. </t>
  </si>
  <si>
    <t>3. Комбинезон ясельный (Черубино) Артикул: CAN9265 р.80/52   св.бирюзовый157.0 р. - 1 шт. </t>
  </si>
  <si>
    <t>4. Комбинезон детский (тигр) Артикул: 312-317104 р.9/12      193.0 р.- 1 шт. </t>
  </si>
  <si>
    <t>5. ползунки ясел. (консалт) Артикул: С411-2 р.52/80      55.0 р. - 2 шт. </t>
  </si>
  <si>
    <t>6. Футболка для девочки (Бамбино) Артикул: 0692-TS р.80      62.0 р. - 1 шт. </t>
  </si>
  <si>
    <t>7. Брюки ясельные (черубино) Артикул: CSN7201 р.80/52   розовый   68.0 р. - 2 шт. </t>
  </si>
  <si>
    <t>8. кофточка ясельная (черубино) Артикул: CAN6454 р.80/52   розовый   89.0 р. - 1 шт.</t>
  </si>
  <si>
    <t>Все на девочку:</t>
  </si>
  <si>
    <t>Skipina-Helga</t>
  </si>
  <si>
    <t>Брюки дет.(евразия) Артикул:08-261-001 размер р.68/134 цена 147.0 р 1 шт.</t>
  </si>
  <si>
    <t>AVasilina</t>
  </si>
  <si>
    <t>4. Трусы мужские (Джаст), Артикул JBM3527-001, р. 52, цена 145 р. </t>
  </si>
  <si>
    <t>5. Мужские трусы (Якс), Артикул: YBM3628-001, р. 52, цена 149 </t>
  </si>
  <si>
    <t>1. Комбинезон (ф.з.) И5.50.4*, р.68/44, цена 223 р. На девочку </t>
  </si>
  <si>
    <t>2. Комбинезон ясельный (Черубино),CWN9285, р.68/44, цвет персиковый, цена 179 р. </t>
  </si>
  <si>
    <t>3. Комбинезон ясельный (черубино), CAN9184, р.68/44, на девочеу цена 134 руб. </t>
  </si>
  <si>
    <t>Никуляша</t>
  </si>
  <si>
    <t>3. трусы шорты д/дев (черубино) CAJ1137р.110/60/116 св.розовый/розовый цена 56.0 р. - 2шт.</t>
  </si>
  <si>
    <t>1. трусы для девочки (консалт) К1924 р.56-60/110-116 цена 46.0 р. - 2шт. </t>
  </si>
  <si>
    <t>2. Трусы для девочки (в.т.) 1411 р.30 цена 25.0 р. - 2шт. </t>
  </si>
  <si>
    <t>Пижама для девочек (Пеликан) Артикул:GNTP432 р.7 Pink и</t>
  </si>
  <si>
    <t xml:space="preserve"> Пижама для девочек (Пеликан) Артикул:GNML435 р.7 Teal</t>
  </si>
  <si>
    <t>Водолазка для девочки ясельная (Черубино) CAN6707 р.80/52 бирюзовый 119.0 р. </t>
  </si>
  <si>
    <t>я</t>
  </si>
  <si>
    <t>Боди дл.рукав (рибана с ажуром) (Мелонс) 1222Боди дл.рукав р.36/56</t>
  </si>
  <si>
    <t>Брюки для мальчика (Черубино) CWK7191 р.116/60</t>
  </si>
  <si>
    <t>Брюки для мальчика (черубино) CWK7294 р.116/60</t>
  </si>
  <si>
    <t>Кальсоны для мальчиков DRAWERS (пеликан) BD01 р.6/7</t>
  </si>
  <si>
    <t>Кальсоны для мальчика (черубино) CWK1070 р.116/60</t>
  </si>
  <si>
    <t>Мафеста</t>
  </si>
  <si>
    <t>пижама детская (консалт) СК1512нр. для мальчика р.52/98 1 шт. и р.52/104</t>
  </si>
  <si>
    <t>Anastasia2812</t>
  </si>
  <si>
    <t>Колготки детские (консалт)Артикул:К9004-1 р.80-86/52/10 105.0 р. </t>
  </si>
  <si>
    <t>Колготки детские. х/б+эл. (алсу) Артикул:2фс70 р.11/12 76.5 р. (на девочку) </t>
  </si>
  <si>
    <t>футболка детская Junior (евразия) Артикул:441-018П р.5/110 104.0 р. </t>
  </si>
  <si>
    <t>замена пижама дет.(консалт) СК1044 р.52/98-104 одинаковые!</t>
  </si>
  <si>
    <t>носки р.25</t>
  </si>
  <si>
    <t>Футболка для девочки ясельная (Черубино)CAN6677 р.80/52 серый меланж/розовый 92.0 р. -1 шт</t>
  </si>
  <si>
    <t>джемпер для мальчика   Артикул:К3197к34   р.56/92    </t>
  </si>
  <si>
    <t>джемпер для мальчика   Артикул:BJR325  р.2</t>
  </si>
  <si>
    <t>замена футболка для мальчика (черубино) CSK6778 р.116/60 187.0 р. цвет любой, кроме коричневого. </t>
  </si>
  <si>
    <t xml:space="preserve">брюки женские (пеликан) FB520 р.L Khaki 82.0 р. 77.9 р. 1 </t>
  </si>
  <si>
    <t>Футболка длинный рукав (интерлок с начесом) 1260футболка дл.рукав :Мелонс р.56/86 100.0 р.  </t>
  </si>
  <si>
    <t>фуфайка детская baby (евразия)Артикул:445-018В р.18/86 130.0 р. </t>
  </si>
  <si>
    <t>фуфайка детская baby (евразия)Артикул:445-018В р.12/80 130.0 р. </t>
  </si>
  <si>
    <t>Футболка для девочки ясельная (Черубино) CAN6677 р.80/52 серый меланж/розовый 92.0 р. </t>
  </si>
  <si>
    <t xml:space="preserve">Шорты для мальчика (ф.ф)Артикул:4142 р.110/30 152.0 р. </t>
  </si>
  <si>
    <t>оплачено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</si>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</sst>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J1" sqref="J1"/>
    </sheetView>
  </sheetViews>
  <sheetFormatPr defaultRowHeight="15" x14ac:dyDescent="0.25"/>
  <cols>
    <col min="1" max="1" width="27.28515625" customWidth="1"/>
    <col min="2" max="2" width="55.28515625" customWidth="1"/>
    <col min="9" max="9" width="9.140625" style="5"/>
  </cols>
  <sheetData>
    <row r="1" spans="1:11" s="1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112</v>
      </c>
      <c r="I1" s="4" t="s">
        <v>113</v>
      </c>
    </row>
    <row r="2" spans="1:11" x14ac:dyDescent="0.25">
      <c r="A2" t="s">
        <v>96</v>
      </c>
      <c r="B2" t="s">
        <v>95</v>
      </c>
      <c r="C2">
        <v>255</v>
      </c>
      <c r="D2">
        <v>2</v>
      </c>
      <c r="E2">
        <f>C2*2</f>
        <v>510</v>
      </c>
      <c r="G2">
        <v>4</v>
      </c>
    </row>
    <row r="3" spans="1:11" x14ac:dyDescent="0.25">
      <c r="A3" t="s">
        <v>96</v>
      </c>
      <c r="B3" t="s">
        <v>100</v>
      </c>
      <c r="C3">
        <v>0</v>
      </c>
      <c r="E3">
        <v>0</v>
      </c>
    </row>
    <row r="4" spans="1:11" s="2" customFormat="1" x14ac:dyDescent="0.25">
      <c r="A4" s="2" t="s">
        <v>96</v>
      </c>
      <c r="E4" s="2">
        <f>SUM(E2:E3)</f>
        <v>510</v>
      </c>
      <c r="F4" s="2">
        <f>E4*1.13</f>
        <v>576.29999999999995</v>
      </c>
      <c r="G4" s="2">
        <v>4</v>
      </c>
      <c r="H4" s="2">
        <v>0</v>
      </c>
      <c r="I4" s="6">
        <f>F4+G4-H4</f>
        <v>580.29999999999995</v>
      </c>
    </row>
    <row r="5" spans="1:11" x14ac:dyDescent="0.25">
      <c r="A5" t="s">
        <v>62</v>
      </c>
      <c r="B5" t="s">
        <v>61</v>
      </c>
      <c r="C5">
        <v>0</v>
      </c>
      <c r="E5">
        <v>0</v>
      </c>
    </row>
    <row r="6" spans="1:11" x14ac:dyDescent="0.25">
      <c r="A6" t="s">
        <v>62</v>
      </c>
      <c r="B6" t="s">
        <v>60</v>
      </c>
      <c r="C6">
        <v>136</v>
      </c>
      <c r="E6">
        <v>136</v>
      </c>
      <c r="G6">
        <v>2</v>
      </c>
    </row>
    <row r="7" spans="1:11" s="2" customFormat="1" x14ac:dyDescent="0.25">
      <c r="A7" s="2" t="s">
        <v>62</v>
      </c>
      <c r="E7" s="2">
        <f>SUM(E5:E6)</f>
        <v>136</v>
      </c>
      <c r="F7" s="2">
        <f>E7*1.13</f>
        <v>153.67999999999998</v>
      </c>
      <c r="G7" s="2">
        <v>2</v>
      </c>
      <c r="H7" s="2">
        <v>0</v>
      </c>
      <c r="I7" s="6">
        <f>F7+G7-H7</f>
        <v>155.67999999999998</v>
      </c>
    </row>
    <row r="8" spans="1:11" x14ac:dyDescent="0.25">
      <c r="A8" t="s">
        <v>75</v>
      </c>
      <c r="B8" t="s">
        <v>74</v>
      </c>
      <c r="C8">
        <v>147</v>
      </c>
      <c r="E8">
        <v>147</v>
      </c>
      <c r="G8">
        <v>2</v>
      </c>
    </row>
    <row r="9" spans="1:11" s="2" customFormat="1" x14ac:dyDescent="0.25">
      <c r="A9" s="2" t="s">
        <v>75</v>
      </c>
      <c r="E9" s="2">
        <f>SUM(E8)</f>
        <v>147</v>
      </c>
      <c r="F9" s="2">
        <f>E9*1.13</f>
        <v>166.10999999999999</v>
      </c>
      <c r="G9" s="2">
        <v>2</v>
      </c>
      <c r="H9" s="2">
        <v>0</v>
      </c>
      <c r="I9" s="6">
        <f>F9+G9-H9</f>
        <v>168.10999999999999</v>
      </c>
    </row>
    <row r="10" spans="1:11" x14ac:dyDescent="0.25">
      <c r="A10" t="s">
        <v>54</v>
      </c>
      <c r="B10" t="s">
        <v>51</v>
      </c>
      <c r="C10">
        <v>0</v>
      </c>
      <c r="E10">
        <v>0</v>
      </c>
    </row>
    <row r="11" spans="1:11" x14ac:dyDescent="0.25">
      <c r="A11" t="s">
        <v>54</v>
      </c>
      <c r="B11" t="s">
        <v>52</v>
      </c>
      <c r="C11">
        <v>0</v>
      </c>
      <c r="E11">
        <v>0</v>
      </c>
    </row>
    <row r="12" spans="1:11" s="2" customFormat="1" x14ac:dyDescent="0.25">
      <c r="A12" t="s">
        <v>54</v>
      </c>
      <c r="B12" t="s">
        <v>53</v>
      </c>
      <c r="C12">
        <v>0</v>
      </c>
      <c r="D12"/>
      <c r="E12">
        <v>0</v>
      </c>
      <c r="F12"/>
      <c r="G12"/>
      <c r="H12"/>
      <c r="I12" s="5"/>
      <c r="J12"/>
      <c r="K12"/>
    </row>
    <row r="13" spans="1:11" x14ac:dyDescent="0.25">
      <c r="A13" s="2" t="s">
        <v>54</v>
      </c>
      <c r="B13" s="2"/>
      <c r="C13" s="2"/>
      <c r="D13" s="2"/>
      <c r="E13" s="2">
        <f>SUM(E10:E12)</f>
        <v>0</v>
      </c>
      <c r="F13" s="2">
        <v>0</v>
      </c>
      <c r="G13" s="2">
        <v>0</v>
      </c>
      <c r="H13" s="2">
        <v>0</v>
      </c>
      <c r="I13" s="6">
        <v>0</v>
      </c>
      <c r="J13" s="2"/>
      <c r="K13" s="2"/>
    </row>
    <row r="14" spans="1:11" x14ac:dyDescent="0.25">
      <c r="A14" t="s">
        <v>42</v>
      </c>
      <c r="B14" t="s">
        <v>87</v>
      </c>
      <c r="C14">
        <v>119</v>
      </c>
      <c r="E14">
        <v>119</v>
      </c>
      <c r="G14">
        <v>2</v>
      </c>
    </row>
    <row r="15" spans="1:11" x14ac:dyDescent="0.25">
      <c r="A15" t="s">
        <v>42</v>
      </c>
      <c r="B15" t="s">
        <v>41</v>
      </c>
      <c r="C15">
        <v>62</v>
      </c>
      <c r="D15">
        <v>2</v>
      </c>
      <c r="E15">
        <f>C15*D15</f>
        <v>124</v>
      </c>
      <c r="G15">
        <v>4</v>
      </c>
    </row>
    <row r="16" spans="1:11" x14ac:dyDescent="0.25">
      <c r="A16" t="s">
        <v>42</v>
      </c>
      <c r="B16" t="s">
        <v>102</v>
      </c>
      <c r="C16">
        <v>92</v>
      </c>
      <c r="E16">
        <v>92</v>
      </c>
      <c r="G16">
        <v>2</v>
      </c>
    </row>
    <row r="17" spans="1:11" x14ac:dyDescent="0.25">
      <c r="A17" t="s">
        <v>42</v>
      </c>
      <c r="B17" t="s">
        <v>55</v>
      </c>
      <c r="C17">
        <v>0</v>
      </c>
      <c r="E17">
        <v>0</v>
      </c>
    </row>
    <row r="18" spans="1:11" x14ac:dyDescent="0.25">
      <c r="A18" t="s">
        <v>42</v>
      </c>
      <c r="B18" t="s">
        <v>56</v>
      </c>
      <c r="C18">
        <v>119</v>
      </c>
      <c r="E18">
        <v>119</v>
      </c>
      <c r="G18">
        <v>2</v>
      </c>
    </row>
    <row r="19" spans="1:11" x14ac:dyDescent="0.25">
      <c r="A19" t="s">
        <v>42</v>
      </c>
      <c r="B19" t="s">
        <v>57</v>
      </c>
      <c r="C19">
        <v>0</v>
      </c>
      <c r="E19">
        <v>0</v>
      </c>
    </row>
    <row r="20" spans="1:11" x14ac:dyDescent="0.25">
      <c r="A20" t="s">
        <v>42</v>
      </c>
      <c r="B20" t="s">
        <v>107</v>
      </c>
      <c r="C20">
        <v>100</v>
      </c>
      <c r="E20">
        <v>100</v>
      </c>
      <c r="G20">
        <v>2</v>
      </c>
    </row>
    <row r="21" spans="1:11" x14ac:dyDescent="0.25">
      <c r="A21" t="s">
        <v>42</v>
      </c>
      <c r="B21" t="s">
        <v>58</v>
      </c>
      <c r="C21">
        <v>0</v>
      </c>
      <c r="E21">
        <v>0</v>
      </c>
    </row>
    <row r="22" spans="1:11" x14ac:dyDescent="0.25">
      <c r="A22" t="s">
        <v>42</v>
      </c>
      <c r="B22" t="s">
        <v>108</v>
      </c>
      <c r="C22">
        <v>0</v>
      </c>
      <c r="E22">
        <v>0</v>
      </c>
    </row>
    <row r="23" spans="1:11" x14ac:dyDescent="0.25">
      <c r="A23" t="s">
        <v>42</v>
      </c>
      <c r="B23" t="s">
        <v>109</v>
      </c>
      <c r="C23">
        <v>130</v>
      </c>
      <c r="E23">
        <v>130</v>
      </c>
      <c r="G23">
        <v>2</v>
      </c>
    </row>
    <row r="24" spans="1:11" x14ac:dyDescent="0.25">
      <c r="A24" t="s">
        <v>42</v>
      </c>
      <c r="B24" t="s">
        <v>110</v>
      </c>
      <c r="C24">
        <v>92</v>
      </c>
      <c r="E24">
        <v>92</v>
      </c>
      <c r="G24">
        <v>2</v>
      </c>
    </row>
    <row r="25" spans="1:11" x14ac:dyDescent="0.25">
      <c r="A25" t="s">
        <v>42</v>
      </c>
      <c r="B25" t="s">
        <v>59</v>
      </c>
      <c r="C25">
        <v>0</v>
      </c>
      <c r="E25">
        <v>0</v>
      </c>
    </row>
    <row r="26" spans="1:11" x14ac:dyDescent="0.25">
      <c r="A26" t="s">
        <v>42</v>
      </c>
      <c r="B26" t="s">
        <v>111</v>
      </c>
      <c r="C26">
        <v>152</v>
      </c>
      <c r="E26">
        <v>152</v>
      </c>
      <c r="G26">
        <v>2</v>
      </c>
    </row>
    <row r="27" spans="1:11" x14ac:dyDescent="0.25">
      <c r="A27" t="s">
        <v>42</v>
      </c>
      <c r="B27" t="s">
        <v>97</v>
      </c>
      <c r="C27">
        <v>105</v>
      </c>
      <c r="E27">
        <v>105</v>
      </c>
      <c r="G27">
        <v>2</v>
      </c>
    </row>
    <row r="28" spans="1:11" x14ac:dyDescent="0.25">
      <c r="A28" t="s">
        <v>42</v>
      </c>
      <c r="B28" t="s">
        <v>98</v>
      </c>
      <c r="C28">
        <v>76.5</v>
      </c>
      <c r="E28">
        <v>76.5</v>
      </c>
      <c r="G28">
        <v>2</v>
      </c>
    </row>
    <row r="29" spans="1:11" s="2" customFormat="1" x14ac:dyDescent="0.25">
      <c r="A29" t="s">
        <v>42</v>
      </c>
      <c r="B29" t="s">
        <v>99</v>
      </c>
      <c r="C29">
        <v>104</v>
      </c>
      <c r="D29"/>
      <c r="E29">
        <v>104</v>
      </c>
      <c r="F29"/>
      <c r="G29">
        <v>2</v>
      </c>
      <c r="H29"/>
      <c r="I29" s="5"/>
      <c r="J29"/>
      <c r="K29"/>
    </row>
    <row r="30" spans="1:11" x14ac:dyDescent="0.25">
      <c r="A30" s="2" t="s">
        <v>42</v>
      </c>
      <c r="B30" s="2"/>
      <c r="C30" s="2"/>
      <c r="D30" s="2"/>
      <c r="E30" s="2">
        <f>SUM(E14:E29)</f>
        <v>1213.5</v>
      </c>
      <c r="F30" s="2">
        <f>E30*1.13</f>
        <v>1371.2549999999999</v>
      </c>
      <c r="G30" s="2">
        <f>SUM(G14:G29)</f>
        <v>24</v>
      </c>
      <c r="H30" s="2">
        <v>0</v>
      </c>
      <c r="I30" s="6">
        <f>F30+G30-H30</f>
        <v>1395.2549999999999</v>
      </c>
      <c r="J30" s="2"/>
      <c r="K30" s="2"/>
    </row>
    <row r="31" spans="1:11" x14ac:dyDescent="0.25">
      <c r="A31" t="s">
        <v>10</v>
      </c>
      <c r="B31" t="s">
        <v>11</v>
      </c>
      <c r="C31">
        <v>116</v>
      </c>
      <c r="D31">
        <v>2</v>
      </c>
      <c r="E31">
        <f>C31*D31</f>
        <v>232</v>
      </c>
      <c r="G31">
        <v>4</v>
      </c>
    </row>
    <row r="32" spans="1:11" x14ac:dyDescent="0.25">
      <c r="A32" t="s">
        <v>10</v>
      </c>
      <c r="B32" t="s">
        <v>12</v>
      </c>
      <c r="C32">
        <v>0</v>
      </c>
      <c r="E32">
        <v>0</v>
      </c>
    </row>
    <row r="33" spans="1:11" x14ac:dyDescent="0.25">
      <c r="A33" t="s">
        <v>10</v>
      </c>
      <c r="B33" t="s">
        <v>13</v>
      </c>
      <c r="C33">
        <v>48</v>
      </c>
      <c r="E33">
        <v>48</v>
      </c>
      <c r="G33">
        <v>1</v>
      </c>
    </row>
    <row r="34" spans="1:11" s="2" customFormat="1" x14ac:dyDescent="0.25">
      <c r="A34" t="s">
        <v>10</v>
      </c>
      <c r="B34" t="s">
        <v>14</v>
      </c>
      <c r="C34">
        <v>58</v>
      </c>
      <c r="D34"/>
      <c r="E34">
        <v>58</v>
      </c>
      <c r="F34"/>
      <c r="G34"/>
      <c r="H34"/>
      <c r="I34" s="5"/>
      <c r="J34"/>
      <c r="K34"/>
    </row>
    <row r="35" spans="1:11" s="2" customFormat="1" x14ac:dyDescent="0.25">
      <c r="A35" s="2" t="s">
        <v>10</v>
      </c>
      <c r="E35" s="2">
        <f>SUM(E31:E34)</f>
        <v>338</v>
      </c>
      <c r="F35" s="2">
        <f>E35*1.1</f>
        <v>371.8</v>
      </c>
      <c r="G35" s="2">
        <f>SUM(G31:G34)</f>
        <v>5</v>
      </c>
      <c r="H35" s="2">
        <v>0</v>
      </c>
      <c r="I35" s="6">
        <f>F35+G35-H35</f>
        <v>376.8</v>
      </c>
    </row>
    <row r="36" spans="1:11" x14ac:dyDescent="0.25">
      <c r="A36" t="s">
        <v>38</v>
      </c>
      <c r="B36" t="s">
        <v>35</v>
      </c>
      <c r="C36">
        <v>380</v>
      </c>
      <c r="E36">
        <v>380</v>
      </c>
      <c r="G36">
        <v>2</v>
      </c>
    </row>
    <row r="37" spans="1:11" x14ac:dyDescent="0.25">
      <c r="A37" t="s">
        <v>38</v>
      </c>
      <c r="B37" t="s">
        <v>36</v>
      </c>
      <c r="C37">
        <v>0</v>
      </c>
      <c r="E37">
        <v>0</v>
      </c>
    </row>
    <row r="38" spans="1:11" s="2" customFormat="1" x14ac:dyDescent="0.25">
      <c r="A38" t="s">
        <v>38</v>
      </c>
      <c r="B38" t="s">
        <v>37</v>
      </c>
      <c r="C38">
        <v>0</v>
      </c>
      <c r="D38"/>
      <c r="E38">
        <v>0</v>
      </c>
      <c r="F38"/>
      <c r="G38"/>
      <c r="H38"/>
      <c r="I38" s="5"/>
      <c r="J38"/>
      <c r="K38"/>
    </row>
    <row r="39" spans="1:11" x14ac:dyDescent="0.25">
      <c r="A39" s="2" t="s">
        <v>38</v>
      </c>
      <c r="B39" s="2"/>
      <c r="C39" s="2"/>
      <c r="D39" s="2"/>
      <c r="E39" s="2">
        <f>SUM(E36:E38)</f>
        <v>380</v>
      </c>
      <c r="F39" s="2">
        <f>E39*1.1</f>
        <v>418.00000000000006</v>
      </c>
      <c r="G39" s="2">
        <v>2</v>
      </c>
      <c r="H39" s="2">
        <v>0</v>
      </c>
      <c r="I39" s="6">
        <f>F39+G39-H39</f>
        <v>420.00000000000006</v>
      </c>
      <c r="J39" s="2"/>
      <c r="K39" s="2"/>
    </row>
    <row r="40" spans="1:11" x14ac:dyDescent="0.25">
      <c r="A40" t="s">
        <v>73</v>
      </c>
      <c r="B40" t="s">
        <v>72</v>
      </c>
    </row>
    <row r="41" spans="1:11" x14ac:dyDescent="0.25">
      <c r="A41" t="s">
        <v>73</v>
      </c>
      <c r="B41" t="s">
        <v>64</v>
      </c>
      <c r="C41">
        <v>190</v>
      </c>
      <c r="E41">
        <v>190</v>
      </c>
      <c r="G41">
        <v>2</v>
      </c>
    </row>
    <row r="42" spans="1:11" x14ac:dyDescent="0.25">
      <c r="A42" t="s">
        <v>73</v>
      </c>
      <c r="B42" t="s">
        <v>65</v>
      </c>
      <c r="C42">
        <v>134</v>
      </c>
      <c r="E42">
        <v>134</v>
      </c>
      <c r="G42">
        <v>2</v>
      </c>
    </row>
    <row r="43" spans="1:11" x14ac:dyDescent="0.25">
      <c r="A43" t="s">
        <v>73</v>
      </c>
      <c r="B43" t="s">
        <v>66</v>
      </c>
      <c r="C43">
        <v>157</v>
      </c>
      <c r="E43">
        <v>157</v>
      </c>
      <c r="G43">
        <v>2</v>
      </c>
    </row>
    <row r="44" spans="1:11" x14ac:dyDescent="0.25">
      <c r="A44" t="s">
        <v>73</v>
      </c>
      <c r="B44" t="s">
        <v>67</v>
      </c>
      <c r="C44">
        <v>0</v>
      </c>
      <c r="E44">
        <v>0</v>
      </c>
    </row>
    <row r="45" spans="1:11" x14ac:dyDescent="0.25">
      <c r="A45" t="s">
        <v>73</v>
      </c>
      <c r="B45" t="s">
        <v>68</v>
      </c>
      <c r="C45">
        <v>55</v>
      </c>
      <c r="D45">
        <v>2</v>
      </c>
      <c r="E45">
        <v>110</v>
      </c>
      <c r="G45">
        <v>4</v>
      </c>
    </row>
    <row r="46" spans="1:11" x14ac:dyDescent="0.25">
      <c r="A46" t="s">
        <v>73</v>
      </c>
      <c r="B46" t="s">
        <v>69</v>
      </c>
      <c r="C46">
        <v>62</v>
      </c>
      <c r="E46">
        <v>62</v>
      </c>
      <c r="G46">
        <v>2</v>
      </c>
    </row>
    <row r="47" spans="1:11" x14ac:dyDescent="0.25">
      <c r="A47" t="s">
        <v>73</v>
      </c>
      <c r="B47" t="s">
        <v>70</v>
      </c>
      <c r="C47">
        <v>68</v>
      </c>
      <c r="D47">
        <v>2</v>
      </c>
      <c r="E47">
        <f>C47*D47</f>
        <v>136</v>
      </c>
      <c r="G47">
        <v>4</v>
      </c>
    </row>
    <row r="48" spans="1:11" s="2" customFormat="1" x14ac:dyDescent="0.25">
      <c r="A48" t="s">
        <v>73</v>
      </c>
      <c r="B48" t="s">
        <v>71</v>
      </c>
      <c r="C48">
        <v>89</v>
      </c>
      <c r="D48"/>
      <c r="E48">
        <v>89</v>
      </c>
      <c r="F48"/>
      <c r="G48">
        <v>2</v>
      </c>
      <c r="H48"/>
      <c r="I48" s="5"/>
      <c r="J48"/>
      <c r="K48"/>
    </row>
    <row r="49" spans="1:11" x14ac:dyDescent="0.25">
      <c r="A49" s="2" t="s">
        <v>73</v>
      </c>
      <c r="B49" s="2"/>
      <c r="C49" s="2"/>
      <c r="D49" s="2"/>
      <c r="E49" s="2">
        <f>SUM(E41:E48)</f>
        <v>878</v>
      </c>
      <c r="F49" s="2">
        <f>E49*1.13</f>
        <v>992.13999999999987</v>
      </c>
      <c r="G49" s="2">
        <f>SUM(G41:G48)</f>
        <v>18</v>
      </c>
      <c r="H49" s="2">
        <v>0</v>
      </c>
      <c r="I49" s="6">
        <f>F49+G49-H49</f>
        <v>1010.1399999999999</v>
      </c>
      <c r="J49" s="2"/>
      <c r="K49" s="2"/>
    </row>
    <row r="50" spans="1:11" x14ac:dyDescent="0.25">
      <c r="A50" t="s">
        <v>47</v>
      </c>
      <c r="B50" t="s">
        <v>43</v>
      </c>
      <c r="C50">
        <v>107</v>
      </c>
      <c r="D50">
        <v>3</v>
      </c>
      <c r="E50">
        <f>C50*D50</f>
        <v>321</v>
      </c>
      <c r="G50">
        <v>6</v>
      </c>
    </row>
    <row r="51" spans="1:11" x14ac:dyDescent="0.25">
      <c r="A51" t="s">
        <v>47</v>
      </c>
      <c r="B51" t="s">
        <v>44</v>
      </c>
      <c r="C51">
        <v>0</v>
      </c>
      <c r="E51">
        <v>0</v>
      </c>
    </row>
    <row r="52" spans="1:11" x14ac:dyDescent="0.25">
      <c r="A52" t="s">
        <v>47</v>
      </c>
      <c r="B52" s="3" t="s">
        <v>45</v>
      </c>
      <c r="C52">
        <v>0</v>
      </c>
      <c r="E52">
        <v>0</v>
      </c>
    </row>
    <row r="53" spans="1:11" s="2" customFormat="1" x14ac:dyDescent="0.25">
      <c r="A53" t="s">
        <v>47</v>
      </c>
      <c r="B53" t="s">
        <v>46</v>
      </c>
      <c r="C53"/>
      <c r="D53"/>
      <c r="E53"/>
      <c r="F53"/>
      <c r="G53"/>
      <c r="H53"/>
      <c r="I53" s="5"/>
      <c r="J53"/>
      <c r="K53"/>
    </row>
    <row r="54" spans="1:11" x14ac:dyDescent="0.25">
      <c r="A54" s="2" t="s">
        <v>47</v>
      </c>
      <c r="B54" s="2"/>
      <c r="C54" s="2"/>
      <c r="D54" s="2"/>
      <c r="E54" s="2">
        <f>SUM(E50:E53)</f>
        <v>321</v>
      </c>
      <c r="F54" s="2">
        <f>E54*1.13</f>
        <v>362.72999999999996</v>
      </c>
      <c r="G54" s="2">
        <f>SUM(G50:G53)</f>
        <v>6</v>
      </c>
      <c r="H54" s="2">
        <v>0</v>
      </c>
      <c r="I54" s="6">
        <f>F54+G54-H54</f>
        <v>368.72999999999996</v>
      </c>
      <c r="J54" s="2"/>
      <c r="K54" s="2"/>
    </row>
    <row r="55" spans="1:11" x14ac:dyDescent="0.25">
      <c r="A55" t="s">
        <v>34</v>
      </c>
      <c r="B55" t="s">
        <v>85</v>
      </c>
      <c r="C55">
        <v>304</v>
      </c>
      <c r="E55">
        <v>304</v>
      </c>
      <c r="G55">
        <v>2</v>
      </c>
    </row>
    <row r="56" spans="1:11" x14ac:dyDescent="0.25">
      <c r="A56" t="s">
        <v>34</v>
      </c>
      <c r="B56" t="s">
        <v>86</v>
      </c>
      <c r="C56">
        <v>281</v>
      </c>
      <c r="E56">
        <v>281</v>
      </c>
      <c r="G56">
        <v>2</v>
      </c>
    </row>
    <row r="57" spans="1:11" x14ac:dyDescent="0.25">
      <c r="A57" t="s">
        <v>34</v>
      </c>
      <c r="B57" s="3" t="s">
        <v>39</v>
      </c>
      <c r="C57">
        <v>0</v>
      </c>
      <c r="E57">
        <v>0</v>
      </c>
    </row>
    <row r="58" spans="1:11" s="2" customFormat="1" x14ac:dyDescent="0.25">
      <c r="A58" t="s">
        <v>34</v>
      </c>
      <c r="B58" t="s">
        <v>40</v>
      </c>
      <c r="C58">
        <v>0</v>
      </c>
      <c r="D58"/>
      <c r="E58">
        <v>0</v>
      </c>
      <c r="F58"/>
      <c r="G58"/>
      <c r="H58"/>
      <c r="I58" s="5"/>
      <c r="J58"/>
      <c r="K58"/>
    </row>
    <row r="59" spans="1:11" x14ac:dyDescent="0.25">
      <c r="A59" s="2" t="s">
        <v>34</v>
      </c>
      <c r="B59" s="2"/>
      <c r="C59" s="2"/>
      <c r="D59" s="2"/>
      <c r="E59" s="2">
        <f>SUM(E55:E58)</f>
        <v>585</v>
      </c>
      <c r="F59" s="2">
        <f>E59*1.1</f>
        <v>643.5</v>
      </c>
      <c r="G59" s="2">
        <f>SUM(G55:G58)</f>
        <v>4</v>
      </c>
      <c r="H59" s="2">
        <v>0</v>
      </c>
      <c r="I59" s="6">
        <f>F59+G59-H59</f>
        <v>647.5</v>
      </c>
      <c r="J59" s="2"/>
      <c r="K59" s="2"/>
    </row>
    <row r="60" spans="1:11" x14ac:dyDescent="0.25">
      <c r="A60" t="s">
        <v>33</v>
      </c>
      <c r="B60" t="s">
        <v>106</v>
      </c>
      <c r="C60">
        <v>0</v>
      </c>
      <c r="E60">
        <v>0</v>
      </c>
    </row>
    <row r="61" spans="1:11" s="2" customFormat="1" x14ac:dyDescent="0.25">
      <c r="A61" t="s">
        <v>33</v>
      </c>
      <c r="B61" s="3" t="s">
        <v>32</v>
      </c>
      <c r="C61">
        <v>0</v>
      </c>
      <c r="D61"/>
      <c r="E61">
        <v>0</v>
      </c>
      <c r="F61"/>
      <c r="G61"/>
      <c r="H61"/>
      <c r="I61" s="5"/>
      <c r="J61"/>
      <c r="K61"/>
    </row>
    <row r="62" spans="1:11" x14ac:dyDescent="0.25">
      <c r="A62" s="2" t="s">
        <v>33</v>
      </c>
      <c r="B62" s="2"/>
      <c r="C62" s="2"/>
      <c r="D62" s="2"/>
      <c r="E62" s="2">
        <f>SUM(E60:E61)</f>
        <v>0</v>
      </c>
      <c r="F62" s="2">
        <v>0</v>
      </c>
      <c r="G62" s="2">
        <v>0</v>
      </c>
      <c r="H62" s="2">
        <v>0</v>
      </c>
      <c r="I62" s="6">
        <v>0</v>
      </c>
      <c r="J62" s="2"/>
      <c r="K62" s="2"/>
    </row>
    <row r="63" spans="1:11" x14ac:dyDescent="0.25">
      <c r="A63" t="s">
        <v>20</v>
      </c>
      <c r="B63" t="s">
        <v>24</v>
      </c>
      <c r="C63">
        <v>145</v>
      </c>
      <c r="E63">
        <v>145</v>
      </c>
      <c r="G63">
        <v>2</v>
      </c>
    </row>
    <row r="64" spans="1:11" x14ac:dyDescent="0.25">
      <c r="A64" t="s">
        <v>20</v>
      </c>
      <c r="B64" t="s">
        <v>21</v>
      </c>
      <c r="C64">
        <v>155</v>
      </c>
      <c r="E64">
        <v>155</v>
      </c>
      <c r="G64">
        <v>2</v>
      </c>
    </row>
    <row r="65" spans="1:11" x14ac:dyDescent="0.25">
      <c r="A65" t="s">
        <v>20</v>
      </c>
      <c r="B65" t="s">
        <v>105</v>
      </c>
      <c r="C65">
        <v>0</v>
      </c>
      <c r="E65">
        <v>0</v>
      </c>
    </row>
    <row r="66" spans="1:11" x14ac:dyDescent="0.25">
      <c r="A66" t="s">
        <v>20</v>
      </c>
      <c r="B66" t="s">
        <v>22</v>
      </c>
      <c r="C66">
        <v>145</v>
      </c>
      <c r="E66">
        <v>145</v>
      </c>
      <c r="G66">
        <v>2</v>
      </c>
    </row>
    <row r="67" spans="1:11" x14ac:dyDescent="0.25">
      <c r="A67" t="s">
        <v>20</v>
      </c>
      <c r="B67" t="s">
        <v>23</v>
      </c>
      <c r="C67">
        <v>141</v>
      </c>
      <c r="E67">
        <v>141</v>
      </c>
      <c r="G67">
        <v>2</v>
      </c>
    </row>
    <row r="68" spans="1:11" s="2" customFormat="1" x14ac:dyDescent="0.25">
      <c r="A68" t="s">
        <v>20</v>
      </c>
      <c r="B68" t="s">
        <v>25</v>
      </c>
      <c r="C68">
        <v>40</v>
      </c>
      <c r="D68">
        <v>2</v>
      </c>
      <c r="E68">
        <v>80</v>
      </c>
      <c r="F68"/>
      <c r="G68">
        <v>2</v>
      </c>
      <c r="H68"/>
      <c r="I68" s="5"/>
      <c r="J68"/>
      <c r="K68"/>
    </row>
    <row r="69" spans="1:11" x14ac:dyDescent="0.25">
      <c r="A69" s="2" t="s">
        <v>20</v>
      </c>
      <c r="B69" s="2"/>
      <c r="C69" s="2"/>
      <c r="D69" s="2"/>
      <c r="E69" s="2">
        <f>SUM(E63:E68)</f>
        <v>666</v>
      </c>
      <c r="F69" s="2">
        <f>E69*1.13</f>
        <v>752.57999999999993</v>
      </c>
      <c r="G69" s="2">
        <f>SUM(G63:G68)</f>
        <v>10</v>
      </c>
      <c r="H69" s="2">
        <v>0</v>
      </c>
      <c r="I69" s="6">
        <f>F69+G69-H69</f>
        <v>762.57999999999993</v>
      </c>
      <c r="J69" s="2"/>
      <c r="K69" s="2"/>
    </row>
    <row r="70" spans="1:11" x14ac:dyDescent="0.25">
      <c r="A70" t="s">
        <v>63</v>
      </c>
      <c r="B70" t="s">
        <v>83</v>
      </c>
      <c r="C70">
        <v>46</v>
      </c>
      <c r="D70">
        <v>2</v>
      </c>
      <c r="E70">
        <f>C70*D70</f>
        <v>92</v>
      </c>
      <c r="G70">
        <v>2</v>
      </c>
    </row>
    <row r="71" spans="1:11" x14ac:dyDescent="0.25">
      <c r="A71" t="s">
        <v>63</v>
      </c>
      <c r="B71" t="s">
        <v>84</v>
      </c>
      <c r="C71">
        <v>25</v>
      </c>
      <c r="D71">
        <v>2</v>
      </c>
      <c r="E71">
        <v>50</v>
      </c>
      <c r="G71">
        <v>2</v>
      </c>
    </row>
    <row r="72" spans="1:11" s="2" customFormat="1" x14ac:dyDescent="0.25">
      <c r="A72" t="s">
        <v>63</v>
      </c>
      <c r="B72" t="s">
        <v>82</v>
      </c>
      <c r="C72">
        <v>56</v>
      </c>
      <c r="D72">
        <v>2</v>
      </c>
      <c r="E72">
        <v>112</v>
      </c>
      <c r="F72"/>
      <c r="G72">
        <v>2</v>
      </c>
      <c r="H72"/>
      <c r="I72" s="5"/>
      <c r="J72"/>
      <c r="K72"/>
    </row>
    <row r="73" spans="1:11" x14ac:dyDescent="0.25">
      <c r="A73" s="2" t="s">
        <v>63</v>
      </c>
      <c r="B73" s="2"/>
      <c r="C73" s="2"/>
      <c r="D73" s="2"/>
      <c r="E73" s="2">
        <f>SUM(E70:E72)</f>
        <v>254</v>
      </c>
      <c r="F73" s="2">
        <f>E73*1.13</f>
        <v>287.02</v>
      </c>
      <c r="G73" s="2">
        <f>SUM(G70:G72)</f>
        <v>6</v>
      </c>
      <c r="H73" s="2">
        <v>0</v>
      </c>
      <c r="I73" s="6">
        <f>F73+G73-H73</f>
        <v>293.02</v>
      </c>
      <c r="J73" s="2"/>
      <c r="K73" s="2"/>
    </row>
    <row r="74" spans="1:11" x14ac:dyDescent="0.25">
      <c r="A74" t="s">
        <v>9</v>
      </c>
      <c r="B74" t="s">
        <v>15</v>
      </c>
      <c r="C74">
        <v>0</v>
      </c>
      <c r="E74">
        <v>0</v>
      </c>
    </row>
    <row r="75" spans="1:11" x14ac:dyDescent="0.25">
      <c r="A75" t="s">
        <v>9</v>
      </c>
      <c r="B75" t="s">
        <v>16</v>
      </c>
      <c r="C75">
        <v>108</v>
      </c>
      <c r="D75">
        <v>3</v>
      </c>
      <c r="E75">
        <v>324</v>
      </c>
      <c r="G75">
        <v>6</v>
      </c>
    </row>
    <row r="76" spans="1:11" x14ac:dyDescent="0.25">
      <c r="A76" t="s">
        <v>9</v>
      </c>
      <c r="B76" s="3" t="s">
        <v>0</v>
      </c>
      <c r="C76">
        <v>0</v>
      </c>
      <c r="E76">
        <v>0</v>
      </c>
    </row>
    <row r="77" spans="1:11" s="2" customFormat="1" x14ac:dyDescent="0.25">
      <c r="A77" t="s">
        <v>9</v>
      </c>
      <c r="B77" s="3" t="s">
        <v>1</v>
      </c>
      <c r="C77">
        <v>0</v>
      </c>
      <c r="D77"/>
      <c r="E77">
        <v>0</v>
      </c>
      <c r="F77"/>
      <c r="G77"/>
      <c r="H77"/>
      <c r="I77" s="5"/>
      <c r="J77"/>
      <c r="K77"/>
    </row>
    <row r="78" spans="1:11" x14ac:dyDescent="0.25">
      <c r="A78" s="2" t="s">
        <v>9</v>
      </c>
      <c r="B78" s="2"/>
      <c r="C78" s="2"/>
      <c r="D78" s="2"/>
      <c r="E78" s="2">
        <f>SUM(E74:E77)</f>
        <v>324</v>
      </c>
      <c r="F78" s="2">
        <f>E78*1.13</f>
        <v>366.11999999999995</v>
      </c>
      <c r="G78" s="2">
        <f>SUM(G74:G77)</f>
        <v>6</v>
      </c>
      <c r="H78" s="2">
        <v>0</v>
      </c>
      <c r="I78" s="6">
        <f>F78+G78-H78</f>
        <v>372.11999999999995</v>
      </c>
      <c r="J78" s="2"/>
      <c r="K78" s="2"/>
    </row>
    <row r="79" spans="1:11" x14ac:dyDescent="0.25">
      <c r="A79" t="s">
        <v>94</v>
      </c>
      <c r="B79" t="s">
        <v>90</v>
      </c>
      <c r="C79">
        <v>0</v>
      </c>
      <c r="E79">
        <v>0</v>
      </c>
    </row>
    <row r="80" spans="1:11" x14ac:dyDescent="0.25">
      <c r="A80" t="s">
        <v>94</v>
      </c>
      <c r="B80" t="s">
        <v>91</v>
      </c>
      <c r="C80">
        <v>0</v>
      </c>
      <c r="E80">
        <v>0</v>
      </c>
    </row>
    <row r="81" spans="1:11" x14ac:dyDescent="0.25">
      <c r="A81" t="s">
        <v>94</v>
      </c>
      <c r="B81" t="s">
        <v>92</v>
      </c>
      <c r="C81">
        <v>116</v>
      </c>
      <c r="E81">
        <v>116</v>
      </c>
      <c r="G81">
        <v>2</v>
      </c>
    </row>
    <row r="82" spans="1:11" s="2" customFormat="1" x14ac:dyDescent="0.25">
      <c r="A82" t="s">
        <v>94</v>
      </c>
      <c r="B82" t="s">
        <v>93</v>
      </c>
      <c r="C82">
        <v>0</v>
      </c>
      <c r="D82"/>
      <c r="E82">
        <v>0</v>
      </c>
      <c r="F82"/>
      <c r="G82"/>
      <c r="H82"/>
      <c r="I82" s="5"/>
      <c r="J82"/>
      <c r="K82"/>
    </row>
    <row r="83" spans="1:11" x14ac:dyDescent="0.25">
      <c r="A83" s="2" t="s">
        <v>94</v>
      </c>
      <c r="B83" s="2"/>
      <c r="C83" s="2"/>
      <c r="D83" s="2"/>
      <c r="E83" s="2">
        <f>SUM(E79:E82)</f>
        <v>116</v>
      </c>
      <c r="F83" s="2">
        <f>E83*1.1</f>
        <v>127.60000000000001</v>
      </c>
      <c r="G83" s="2">
        <v>2</v>
      </c>
      <c r="H83" s="2">
        <v>0</v>
      </c>
      <c r="I83" s="6">
        <f>F83+G83-H83</f>
        <v>129.60000000000002</v>
      </c>
      <c r="J83" s="2"/>
      <c r="K83" s="2"/>
    </row>
    <row r="84" spans="1:11" x14ac:dyDescent="0.25">
      <c r="A84" t="s">
        <v>81</v>
      </c>
      <c r="B84" t="s">
        <v>78</v>
      </c>
      <c r="C84">
        <v>0</v>
      </c>
      <c r="E84">
        <v>0</v>
      </c>
    </row>
    <row r="85" spans="1:11" x14ac:dyDescent="0.25">
      <c r="A85" t="s">
        <v>81</v>
      </c>
      <c r="B85" t="s">
        <v>79</v>
      </c>
      <c r="C85">
        <v>179</v>
      </c>
      <c r="E85">
        <v>179</v>
      </c>
      <c r="G85">
        <v>2</v>
      </c>
    </row>
    <row r="86" spans="1:11" x14ac:dyDescent="0.25">
      <c r="A86" t="s">
        <v>81</v>
      </c>
      <c r="B86" t="s">
        <v>80</v>
      </c>
      <c r="C86">
        <v>0</v>
      </c>
      <c r="E86">
        <v>0</v>
      </c>
    </row>
    <row r="87" spans="1:11" x14ac:dyDescent="0.25">
      <c r="A87" t="s">
        <v>81</v>
      </c>
      <c r="B87" t="s">
        <v>76</v>
      </c>
      <c r="C87">
        <v>145</v>
      </c>
      <c r="E87">
        <v>145</v>
      </c>
      <c r="G87">
        <v>2</v>
      </c>
    </row>
    <row r="88" spans="1:11" s="2" customFormat="1" x14ac:dyDescent="0.25">
      <c r="A88" t="s">
        <v>81</v>
      </c>
      <c r="B88" t="s">
        <v>77</v>
      </c>
      <c r="C88">
        <v>149</v>
      </c>
      <c r="D88"/>
      <c r="E88">
        <v>149</v>
      </c>
      <c r="F88"/>
      <c r="G88">
        <v>2</v>
      </c>
      <c r="H88"/>
      <c r="I88" s="5"/>
      <c r="J88"/>
      <c r="K88"/>
    </row>
    <row r="89" spans="1:11" x14ac:dyDescent="0.25">
      <c r="A89" s="2" t="s">
        <v>81</v>
      </c>
      <c r="B89" s="2"/>
      <c r="C89" s="2"/>
      <c r="D89" s="2"/>
      <c r="E89" s="2">
        <f>SUM(E84:E88)</f>
        <v>473</v>
      </c>
      <c r="F89" s="2">
        <f>E89*1.13</f>
        <v>534.4899999999999</v>
      </c>
      <c r="G89" s="2">
        <f>SUM(G85:G88)</f>
        <v>6</v>
      </c>
      <c r="H89" s="2">
        <v>0</v>
      </c>
      <c r="I89" s="6">
        <f>F89+G89-H89</f>
        <v>540.4899999999999</v>
      </c>
      <c r="J89" s="2"/>
      <c r="K89" s="2"/>
    </row>
    <row r="90" spans="1:11" x14ac:dyDescent="0.25">
      <c r="A90" t="s">
        <v>19</v>
      </c>
      <c r="B90" t="s">
        <v>103</v>
      </c>
      <c r="C90">
        <v>0</v>
      </c>
      <c r="E90">
        <v>0</v>
      </c>
    </row>
    <row r="91" spans="1:11" x14ac:dyDescent="0.25">
      <c r="A91" t="s">
        <v>19</v>
      </c>
      <c r="B91" t="s">
        <v>17</v>
      </c>
      <c r="C91">
        <v>165</v>
      </c>
      <c r="E91">
        <v>165</v>
      </c>
      <c r="G91">
        <v>2</v>
      </c>
    </row>
    <row r="92" spans="1:11" x14ac:dyDescent="0.25">
      <c r="A92" t="s">
        <v>19</v>
      </c>
      <c r="B92" t="s">
        <v>18</v>
      </c>
      <c r="C92">
        <v>125</v>
      </c>
      <c r="E92">
        <v>125</v>
      </c>
      <c r="G92">
        <v>2</v>
      </c>
    </row>
    <row r="93" spans="1:11" x14ac:dyDescent="0.25">
      <c r="A93" t="s">
        <v>19</v>
      </c>
      <c r="B93" t="s">
        <v>104</v>
      </c>
      <c r="C93">
        <v>0</v>
      </c>
      <c r="E93">
        <v>0</v>
      </c>
    </row>
    <row r="94" spans="1:11" x14ac:dyDescent="0.25">
      <c r="A94" t="s">
        <v>19</v>
      </c>
      <c r="B94" t="s">
        <v>26</v>
      </c>
      <c r="C94">
        <v>65</v>
      </c>
      <c r="D94">
        <v>2</v>
      </c>
      <c r="E94">
        <f>C94*2</f>
        <v>130</v>
      </c>
      <c r="G94">
        <v>4</v>
      </c>
    </row>
    <row r="95" spans="1:11" x14ac:dyDescent="0.25">
      <c r="A95" t="s">
        <v>19</v>
      </c>
      <c r="B95" t="s">
        <v>27</v>
      </c>
      <c r="C95">
        <v>61</v>
      </c>
      <c r="D95">
        <v>2</v>
      </c>
      <c r="E95">
        <f>C95*D95</f>
        <v>122</v>
      </c>
      <c r="G95">
        <v>4</v>
      </c>
    </row>
    <row r="96" spans="1:11" x14ac:dyDescent="0.25">
      <c r="A96" t="s">
        <v>19</v>
      </c>
      <c r="B96" t="s">
        <v>48</v>
      </c>
      <c r="C96">
        <v>0</v>
      </c>
      <c r="E96">
        <v>0</v>
      </c>
    </row>
    <row r="97" spans="1:11" x14ac:dyDescent="0.25">
      <c r="A97" t="s">
        <v>19</v>
      </c>
      <c r="B97" t="s">
        <v>49</v>
      </c>
      <c r="C97">
        <v>0</v>
      </c>
      <c r="E97">
        <v>0</v>
      </c>
    </row>
    <row r="98" spans="1:11" s="2" customFormat="1" x14ac:dyDescent="0.25">
      <c r="A98" t="s">
        <v>19</v>
      </c>
      <c r="B98" t="s">
        <v>50</v>
      </c>
      <c r="C98">
        <v>0</v>
      </c>
      <c r="D98"/>
      <c r="E98">
        <v>0</v>
      </c>
      <c r="F98"/>
      <c r="G98"/>
      <c r="H98"/>
      <c r="I98" s="5"/>
      <c r="J98"/>
      <c r="K98"/>
    </row>
    <row r="99" spans="1:11" x14ac:dyDescent="0.25">
      <c r="A99" s="2" t="s">
        <v>19</v>
      </c>
      <c r="B99" s="2"/>
      <c r="C99" s="2"/>
      <c r="D99" s="2"/>
      <c r="E99" s="2">
        <f>SUM(E90:E98)</f>
        <v>542</v>
      </c>
      <c r="F99" s="2">
        <f>E99*1.13</f>
        <v>612.45999999999992</v>
      </c>
      <c r="G99" s="2">
        <f>SUM(G90:G98)</f>
        <v>12</v>
      </c>
      <c r="H99" s="2">
        <v>0</v>
      </c>
      <c r="I99" s="6">
        <f>F99+G99-H99</f>
        <v>624.45999999999992</v>
      </c>
      <c r="J99" s="2"/>
      <c r="K99" s="2"/>
    </row>
    <row r="100" spans="1:11" x14ac:dyDescent="0.25">
      <c r="A100" t="s">
        <v>31</v>
      </c>
      <c r="B100" t="s">
        <v>28</v>
      </c>
      <c r="C100">
        <v>127</v>
      </c>
      <c r="D100">
        <v>2</v>
      </c>
      <c r="E100">
        <v>254</v>
      </c>
      <c r="G100">
        <v>4</v>
      </c>
    </row>
    <row r="101" spans="1:11" x14ac:dyDescent="0.25">
      <c r="A101" t="s">
        <v>31</v>
      </c>
      <c r="B101" t="s">
        <v>29</v>
      </c>
      <c r="C101">
        <v>0</v>
      </c>
      <c r="E101">
        <v>0</v>
      </c>
    </row>
    <row r="102" spans="1:11" s="2" customFormat="1" x14ac:dyDescent="0.25">
      <c r="A102" t="s">
        <v>31</v>
      </c>
      <c r="B102" s="3" t="s">
        <v>30</v>
      </c>
      <c r="C102">
        <v>0</v>
      </c>
      <c r="D102"/>
      <c r="E102">
        <v>0</v>
      </c>
      <c r="F102"/>
      <c r="G102"/>
      <c r="H102"/>
      <c r="I102" s="5"/>
      <c r="J102"/>
      <c r="K102"/>
    </row>
    <row r="103" spans="1:11" x14ac:dyDescent="0.25">
      <c r="A103" s="2" t="s">
        <v>31</v>
      </c>
      <c r="B103" s="2"/>
      <c r="C103" s="2"/>
      <c r="D103" s="2"/>
      <c r="E103" s="2">
        <f>SUM(E100:E102)</f>
        <v>254</v>
      </c>
      <c r="F103" s="2">
        <f>E103*1.13</f>
        <v>287.02</v>
      </c>
      <c r="G103" s="2">
        <v>4</v>
      </c>
      <c r="H103" s="2">
        <v>0</v>
      </c>
      <c r="I103" s="6">
        <f>F103+G103-H103</f>
        <v>291.02</v>
      </c>
      <c r="J103" s="2"/>
      <c r="K103" s="2"/>
    </row>
    <row r="104" spans="1:11" x14ac:dyDescent="0.25">
      <c r="A104" t="s">
        <v>88</v>
      </c>
      <c r="B104" t="s">
        <v>89</v>
      </c>
      <c r="C104">
        <v>125</v>
      </c>
    </row>
    <row r="105" spans="1:11" x14ac:dyDescent="0.25">
      <c r="A105" t="s">
        <v>88</v>
      </c>
      <c r="B105" t="s">
        <v>101</v>
      </c>
      <c r="D105">
        <v>5</v>
      </c>
      <c r="E105">
        <v>146</v>
      </c>
    </row>
  </sheetData>
  <sortState ref="A2:J132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2013-12-11T19:28:21Z</dcterms:modified>
</cp:coreProperties>
</file>