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9" i="1" l="1"/>
  <c r="E152" i="1"/>
  <c r="F152" i="1"/>
  <c r="H128" i="1"/>
  <c r="H15" i="1"/>
  <c r="I180" i="1"/>
  <c r="G180" i="1"/>
  <c r="F180" i="1"/>
  <c r="E180" i="1"/>
  <c r="G168" i="1"/>
  <c r="E168" i="1"/>
  <c r="F168" i="1" s="1"/>
  <c r="I168" i="1" s="1"/>
  <c r="G163" i="1"/>
  <c r="E163" i="1"/>
  <c r="F163" i="1" s="1"/>
  <c r="I163" i="1" s="1"/>
  <c r="G154" i="1"/>
  <c r="E154" i="1"/>
  <c r="F154" i="1" s="1"/>
  <c r="I154" i="1" s="1"/>
  <c r="G150" i="1"/>
  <c r="E150" i="1"/>
  <c r="F150" i="1" s="1"/>
  <c r="I150" i="1" s="1"/>
  <c r="G138" i="1"/>
  <c r="E138" i="1"/>
  <c r="F138" i="1" s="1"/>
  <c r="I138" i="1" s="1"/>
  <c r="G131" i="1"/>
  <c r="E131" i="1"/>
  <c r="F131" i="1" s="1"/>
  <c r="I131" i="1" s="1"/>
  <c r="G128" i="1"/>
  <c r="E128" i="1"/>
  <c r="F128" i="1" s="1"/>
  <c r="I128" i="1" s="1"/>
  <c r="G120" i="1"/>
  <c r="E120" i="1"/>
  <c r="F120" i="1" s="1"/>
  <c r="I120" i="1" s="1"/>
  <c r="E117" i="1"/>
  <c r="F117" i="1" s="1"/>
  <c r="I117" i="1" s="1"/>
  <c r="E112" i="1"/>
  <c r="F112" i="1" s="1"/>
  <c r="I112" i="1" s="1"/>
  <c r="G94" i="1"/>
  <c r="E94" i="1"/>
  <c r="F94" i="1" s="1"/>
  <c r="G89" i="1"/>
  <c r="E84" i="1"/>
  <c r="F84" i="1" s="1"/>
  <c r="I84" i="1" s="1"/>
  <c r="G84" i="1"/>
  <c r="E76" i="1"/>
  <c r="F76" i="1" s="1"/>
  <c r="I76" i="1" s="1"/>
  <c r="G74" i="1"/>
  <c r="E74" i="1"/>
  <c r="F74" i="1" s="1"/>
  <c r="I74" i="1" s="1"/>
  <c r="E71" i="1"/>
  <c r="F71" i="1" s="1"/>
  <c r="I71" i="1" s="1"/>
  <c r="E69" i="1"/>
  <c r="G63" i="1"/>
  <c r="E63" i="1"/>
  <c r="F63" i="1" s="1"/>
  <c r="G60" i="1"/>
  <c r="E60" i="1"/>
  <c r="F60" i="1" s="1"/>
  <c r="G55" i="1"/>
  <c r="E55" i="1"/>
  <c r="F55" i="1" s="1"/>
  <c r="I55" i="1" s="1"/>
  <c r="E51" i="1"/>
  <c r="F51" i="1" s="1"/>
  <c r="I51" i="1" s="1"/>
  <c r="G25" i="1"/>
  <c r="E25" i="1"/>
  <c r="F25" i="1" s="1"/>
  <c r="G22" i="1"/>
  <c r="E22" i="1"/>
  <c r="F22" i="1" s="1"/>
  <c r="G15" i="1"/>
  <c r="E15" i="1"/>
  <c r="F15" i="1" s="1"/>
  <c r="E87" i="1"/>
  <c r="E89" i="1" s="1"/>
  <c r="F89" i="1" s="1"/>
  <c r="I89" i="1" s="1"/>
  <c r="E169" i="1"/>
  <c r="I94" i="1" l="1"/>
  <c r="I15" i="1"/>
  <c r="I22" i="1"/>
  <c r="I25" i="1"/>
  <c r="I60" i="1"/>
  <c r="I63" i="1"/>
  <c r="E86" i="1"/>
  <c r="F86" i="1" s="1"/>
  <c r="I86" i="1" s="1"/>
  <c r="H104" i="1"/>
  <c r="E106" i="1"/>
  <c r="F106" i="1" s="1"/>
  <c r="I106" i="1" s="1"/>
  <c r="G146" i="1"/>
  <c r="E146" i="1"/>
  <c r="F146" i="1" s="1"/>
  <c r="E122" i="1"/>
  <c r="F122" i="1" s="1"/>
  <c r="I122" i="1" s="1"/>
  <c r="G115" i="1"/>
  <c r="E115" i="1"/>
  <c r="F115" i="1" s="1"/>
  <c r="G110" i="1"/>
  <c r="E110" i="1"/>
  <c r="F110" i="1" s="1"/>
  <c r="G104" i="1"/>
  <c r="E104" i="1"/>
  <c r="F104" i="1" s="1"/>
  <c r="G97" i="1"/>
  <c r="E95" i="1"/>
  <c r="E97" i="1" s="1"/>
  <c r="F97" i="1" s="1"/>
  <c r="G69" i="1"/>
  <c r="F69" i="1"/>
  <c r="G49" i="1"/>
  <c r="E34" i="1"/>
  <c r="G33" i="1"/>
  <c r="E33" i="1"/>
  <c r="F33" i="1" s="1"/>
  <c r="E18" i="1"/>
  <c r="F18" i="1" s="1"/>
  <c r="I18" i="1" s="1"/>
  <c r="E41" i="1"/>
  <c r="I33" i="1" l="1"/>
  <c r="I97" i="1"/>
  <c r="I146" i="1"/>
  <c r="I104" i="1"/>
  <c r="I110" i="1"/>
  <c r="I115" i="1"/>
  <c r="E49" i="1"/>
  <c r="F49" i="1" s="1"/>
  <c r="I49" i="1" s="1"/>
  <c r="I69" i="1"/>
</calcChain>
</file>

<file path=xl/sharedStrings.xml><?xml version="1.0" encoding="utf-8"?>
<sst xmlns="http://schemas.openxmlformats.org/spreadsheetml/2006/main" count="375" uniqueCount="215">
  <si>
    <t>ник</t>
  </si>
  <si>
    <t>наименование</t>
  </si>
  <si>
    <t>цена</t>
  </si>
  <si>
    <t>кол-во</t>
  </si>
  <si>
    <t>трансп.</t>
  </si>
  <si>
    <t>сдано</t>
  </si>
  <si>
    <t>долг</t>
  </si>
  <si>
    <t>MamaNataSha</t>
  </si>
  <si>
    <t>BD01 кальсоны для мальчиков 6/7, Black 116 - 1 шт </t>
  </si>
  <si>
    <t>BD01 кальсоны для мальчиков 8/9, Black 116 - 1 шт </t>
  </si>
  <si>
    <t>BD02 кальсоны для мальчиков 10/11, Black 163 - 1 шт </t>
  </si>
  <si>
    <t xml:space="preserve">майка детская (евразия) 04-041-008 р.7/122 47.0 р. - 1 шт </t>
  </si>
  <si>
    <t>майка детская (евразия) 04-041-008 р.9/134 47.0 р. - 2 шт</t>
  </si>
  <si>
    <t>BD01 кальсоны для мальчиков 4/5, Black 1шт </t>
  </si>
  <si>
    <t>MD04 кальсоны XXL, Black 1 шт</t>
  </si>
  <si>
    <t>lyuda-kindt</t>
  </si>
  <si>
    <t>3135 Платье для девочки (ф.ф.) р.110 (30) 302.0 р. </t>
  </si>
  <si>
    <t>2462 сарафан для девочки (ф.ф.) р.30/110 292.0 р. </t>
  </si>
  <si>
    <t>13-508-018 платье детское kids (евразия) р.5/110 289.0 р. </t>
  </si>
  <si>
    <t>4101 Платье для девочки (ф.ф) р.110/30 150.0 р. </t>
  </si>
  <si>
    <t>GATS318 Комплект для девочки (пеликан) р.5 399.0 р. </t>
  </si>
  <si>
    <t>CAK3188 Комплект для девочки (майка, трусы) (черубино) р.110-116/60 99.0 р. </t>
  </si>
  <si>
    <t>13-355-017П комплект детский Kids (евразия) р.5/110 129.0 р. </t>
  </si>
  <si>
    <t>VA510-2 Платье кулирка (ватага) р.60/110-116 294.0 р </t>
  </si>
  <si>
    <t>GWD3028 Сарафан для девочек (пеликан) р.5 409.0 р. </t>
  </si>
  <si>
    <t>HYG1010 Сарафан джинсовый (Овас) р.110/116 504.0 р. </t>
  </si>
  <si>
    <t>CSK6496 Сарафан для девочки (черубино) р.110/60 150.0 р. </t>
  </si>
  <si>
    <t>CAK6716 футболка для девочки (черубино) р.110/60 106.0 р. - 2 шт, разного цвета </t>
  </si>
  <si>
    <t>GTR303 футболка для девочек (пеликан) р.5 154.0 р. </t>
  </si>
  <si>
    <t>0692-TS Футболка для девочки (Бамбино) р.74 62.0 р. - 3 шт. разного цвета для девочки </t>
  </si>
  <si>
    <t>CSN6539 Футболка ясельная (Черубино) р.74/48 102.0 р. - 2 шт. разного цвета для девочки</t>
  </si>
  <si>
    <t>El_mira</t>
  </si>
  <si>
    <t>кальсоны MD01 р М 1 шт</t>
  </si>
  <si>
    <t>кальсоны MD01 р XL 4 шт</t>
  </si>
  <si>
    <t>юсенька</t>
  </si>
  <si>
    <t>MD02 кальсоны муж. Black размер XL 241 р. </t>
  </si>
  <si>
    <t>BD01 кальсоны для мальчиков 4/5 116р.</t>
  </si>
  <si>
    <t>ИринаS22</t>
  </si>
  <si>
    <t>yuyu008</t>
  </si>
  <si>
    <t>MD01 кальсоны XXL, Black-1шт </t>
  </si>
  <si>
    <t>MD02 кальсоны XXL, Black-1шт </t>
  </si>
  <si>
    <t>BD02 кальсоны для мальчиков 12/13, Black-1шт </t>
  </si>
  <si>
    <t>BD02 кальсоны для мальчиков 14/15, Black-1шт</t>
  </si>
  <si>
    <t>BD02 кальсоны для мальчиков 14/15, Black</t>
  </si>
  <si>
    <t>Нюшенция</t>
  </si>
  <si>
    <t>Ёяя</t>
  </si>
  <si>
    <t>Кальсоны мужские (пеликан) MD03 ХL (на замену любой др. арт пеликан)</t>
  </si>
  <si>
    <t>BD01 кальсоны для мальчиков 4/5, Black   116 2шт. </t>
  </si>
  <si>
    <t>BD02 кальсоны для мальчиков 14/15, Black   163 1 шт.</t>
  </si>
  <si>
    <t>Viksya</t>
  </si>
  <si>
    <t>BD02 кальсоны для мальчиков 10/11, Black 163 </t>
  </si>
  <si>
    <t>Olivya</t>
  </si>
  <si>
    <t>пеликан MD02 кальсоны L, Black 241р </t>
  </si>
  <si>
    <t>Носки муж. (орел) с489ор р.27/29 56 р. 5пар </t>
  </si>
  <si>
    <t>Носки муж. п/ш (орел) с91 ор р.27 37.2 р. 5пар </t>
  </si>
  <si>
    <t>Колготки жен. п/ш (орел) с131 р.170,96-100 125.9 р. 1шт</t>
  </si>
  <si>
    <t>pyuli</t>
  </si>
  <si>
    <t>MD03 кальсоны L , Black 202</t>
  </si>
  <si>
    <t>лераТ</t>
  </si>
  <si>
    <t>BD01 кальсоны для мальчиков 8/9, Black   116 1 шт </t>
  </si>
  <si>
    <t>BD02 кальсоны для мальчиков 10/11, Black   163 1 шт </t>
  </si>
  <si>
    <t>BD02 кальсоны для мальчиков 12/13, Black   163 1 шт </t>
  </si>
  <si>
    <t>Мята Перечная</t>
  </si>
  <si>
    <t>куртка д/дев. (консалт) К3461 размер 64 красный</t>
  </si>
  <si>
    <t>куртка детская д/мальчика (консалт) К3457 размер 64 синий</t>
  </si>
  <si>
    <t>Еяя</t>
  </si>
  <si>
    <t>Колготки дет. махр(алсу) пфс78 р-р 16-17 2 шт цвета на девочку на замену пфс77 р-р 16-17 2 шт на девочку</t>
  </si>
  <si>
    <t>Ната987</t>
  </si>
  <si>
    <t>CWB 9286 (28) Комплект для мальчика (куртка,брюки) жёлтый/т.бежевый (092)-56 У (замёна цв. красный/т.синий) - 1шт, 461р </t>
  </si>
  <si>
    <t>CWB 6687 (29) Водолазка для мальчика бежевый (098)-56 У (замёна цв.-красный) - 1шт, 179р </t>
  </si>
  <si>
    <t>CWB 7291 (28) Брюки для мальчика т.синий (098)-56 У (замёна цв.серый меланж)  - 1шт, 176р</t>
  </si>
  <si>
    <t>Пижама для мальчика (Черубино), р.92 CAB5130 - 1шт, 182р </t>
  </si>
  <si>
    <t>Пижама для мальчика (Черубино), р.98/56 CWB5134 -1 шт, 255р </t>
  </si>
  <si>
    <t>Пижама для мальчика (Черубино),р.98/56 CAB5131 - 1шт, 252р </t>
  </si>
  <si>
    <t>АрсиБусинка</t>
  </si>
  <si>
    <t>Болеро для девочки (ф.ф.), арт 1311, р. 98 (замена 104), 134 руб </t>
  </si>
  <si>
    <t>Комплект для девочки Артикул: GATS321, р 3, 249 руб</t>
  </si>
  <si>
    <t>Astafeva</t>
  </si>
  <si>
    <t>CWK 6725 (35) Туника для девочки лиловый (104)-56 У 294 р</t>
  </si>
  <si>
    <t>Cемиsветик</t>
  </si>
  <si>
    <t>CAJ 5153 Пижама для мальчика бежевый/бирюзовый (134)-68 У- 335 руб 1 шт </t>
  </si>
  <si>
    <t>CWJ 5155 Пижама для мальчика св.серый/синий (134)-68 У -358 руб-1 шт </t>
  </si>
  <si>
    <t>КарОмелька</t>
  </si>
  <si>
    <t>Кальсоны мужские Артикул: 504TMC, Производитель:Виз-А-Ви (Vis-A-Vis), р-р 82</t>
  </si>
  <si>
    <t>Каля-баля</t>
  </si>
  <si>
    <t>CWB 5134 Пижама для мальчика голубой/т.синий (098)-56 У </t>
  </si>
  <si>
    <t>Svettta</t>
  </si>
  <si>
    <t>Кальсоны для мальчика (черубино) Артикул: CWJ1041 р.128/64    149.0 р </t>
  </si>
  <si>
    <t>Кальсоны для мальчика (черубино) Артикул:CWJ1129 р.128/64         125.0 р </t>
  </si>
  <si>
    <t>Пижама для мальчика (Черубино) Артикул:CAK5144 р.122/64           225.0 р. </t>
  </si>
  <si>
    <t>(на замену пижама д/мальчика (визави) Артикул:KP11-02  р.L   235.0 р. </t>
  </si>
  <si>
    <t> или Артикул: KP11-23 р.L   235.0 р)</t>
  </si>
  <si>
    <t>Anastasia2812</t>
  </si>
  <si>
    <t>CAJ 5154 Пижама для мальчика св.бежевый/бежевый (128)-64 У 282 </t>
  </si>
  <si>
    <t>CAB 5130 Пижама для мальчика салатовый/бирюзовый (098)-56 У 182 </t>
  </si>
  <si>
    <t>CWB 7291 (28) Брюки для мальчика серый меланж (098)-56 У 176 </t>
  </si>
  <si>
    <t>CWB 6683 (28) Джемпер для мальчика т.синий (098)-56 У 157 </t>
  </si>
  <si>
    <t>Маруsка</t>
  </si>
  <si>
    <t>Артикул:MLH401 р.XL </t>
  </si>
  <si>
    <t>Галина Лазарева</t>
  </si>
  <si>
    <t>Трусы женские классик (Якс) Артикул: YBW3323-006 р.46</t>
  </si>
  <si>
    <t>Трусы женские бикини (Якс) Артикул:YBW3313-011 р.46-2 шт</t>
  </si>
  <si>
    <t>Трусы женские классик (Якс) Артикул: YBW3323-010 р.48</t>
  </si>
  <si>
    <t>футболка для девочки (черубино) Артикул: CAJ6611 р.134/68 121.0 р. цвет только черный.</t>
  </si>
  <si>
    <t>Марина 777</t>
  </si>
  <si>
    <t>пижама детская К1045, р. 52/104, 195 р. (на сайте) цвет на девочку </t>
  </si>
  <si>
    <t>пижама на девочку CAK5136, р. 56/104, 231 р (на сайте) </t>
  </si>
  <si>
    <t>пижама на девочку CWK5140, р. 56/104, 269 р. (на сайте). </t>
  </si>
  <si>
    <t>майка для девочки К1082, р.52/98-104, 64.0 р. (на сайте) </t>
  </si>
  <si>
    <t>майка для девочки К1082н, р.52/98-104, 69.0 р (на сайте) </t>
  </si>
  <si>
    <t>купальник гимнастический CAK4079, р.110/60 115.0 р. (на сайте), цвет черный или розовый. </t>
  </si>
  <si>
    <t>Носки дет махр.+эластан (орел) с303 р.18/20 36.2 р. 5пар на девочку</t>
  </si>
  <si>
    <t>Анюта2</t>
  </si>
  <si>
    <t>Муж. трусы-боксеры  Cherubino MC1040 2XL 146 руб. 2 шт. </t>
  </si>
  <si>
    <t>Муж. трусы-боксеры  Cherubino MC1048 2XL 125 руб. 1 шт.</t>
  </si>
  <si>
    <t>BD02 кальсоны для мальчиков 12/13, Black 163</t>
  </si>
  <si>
    <t>ЛераТ</t>
  </si>
  <si>
    <t>БАЛАНЮЧКА</t>
  </si>
  <si>
    <t>Колготки дет. махр(алсу) пфС70,р 19-20(цвет потемнее на мальчика)-1шт</t>
  </si>
  <si>
    <t>кофточка ясельная (черубино) CAN6654 р.74/48</t>
  </si>
  <si>
    <t>кофточка ясельная (черубино) CAN6654 р.74/48 101 руб. на девочку</t>
  </si>
  <si>
    <t>кофточка ясельная (черубино) CSN6465 р.74/48 100 руб. на девочку</t>
  </si>
  <si>
    <t>кофточка ясельная (черубино) CSN6530 р.74/48 106 руб. на девочку</t>
  </si>
  <si>
    <t>я</t>
  </si>
  <si>
    <t>колготки детские (орел) С805 р.17-18 на девочку светлые - молочные, розовые. Желтые, голубые, красные, зеленые НЕ надо!</t>
  </si>
  <si>
    <t>Колготки дет. (алсу) КД1 р.17-18  2 шт. на девочку светлые - молочные, розовые, белые. Желтые, голубые, красные, зеленые НЕ надо!</t>
  </si>
  <si>
    <t>CSN7201 Брюки ясельные (черубино) (голубой, р.62/40)</t>
  </si>
  <si>
    <t>CSN7201 Брюки ясельные (черубино) (голубой, р.68)</t>
  </si>
  <si>
    <t>13-355-017П комплект детский Kids (евразия) р.4/104 129.0 р. </t>
  </si>
  <si>
    <t>CAK3187 Комплект для девочки (майка, трусы) (черубино) (р.98-104/56, розовый)</t>
  </si>
  <si>
    <t>0-7 Кофточка ажур (Лаки Чайлд) (р.18(56-62))</t>
  </si>
  <si>
    <t>1-16Мф Кофточка из футера (Лаки Чайлд) (р.20(62-68))</t>
  </si>
  <si>
    <t>25-03Кофточка с лампасами  (ёмаё) (серый меланж, р.40/62-68)</t>
  </si>
  <si>
    <t>GM11-020-1 Майка для дев.(визави) (DREAM BLUE, р.M)</t>
  </si>
  <si>
    <t>К1076 майка для девочки (консалт) (р.52/98-104)</t>
  </si>
  <si>
    <t>К1082 майка для девочки (консалт) (р.52/98-104)</t>
  </si>
  <si>
    <t>К1082 майка для девочки (консалт) (р.110-116)</t>
  </si>
  <si>
    <t>CAJ5154 Пижама для мальч.(Черубино) (р.128/64, св.бежевый/бежевый)</t>
  </si>
  <si>
    <t>1-4Мф  Ползунки с лампас.из футера д/мал.(Лаки Чайлд) (р.20(62-68))</t>
  </si>
  <si>
    <t>CWN9272 Ползунки ясельные (черубино) (р.62/40, синий)</t>
  </si>
  <si>
    <t>1-7М Распашонка "я люблю маму" (Лаки Чайлд) (р.20(62-68))</t>
  </si>
  <si>
    <t>1-7Пф Распашонка "я люблю папу" (Лаки Чайлд) (р.20(62-68))</t>
  </si>
  <si>
    <t>23-307 Распашонка (ёмаё) (белый, р.40/62-68)</t>
  </si>
  <si>
    <t>1-8Мф Распашонка (Лаки Чайлд) (р.20(62-68))</t>
  </si>
  <si>
    <t>13-624-018П Распашонка Baby (евразия) (р.4/62)</t>
  </si>
  <si>
    <t>0-8 Распашонка ажур. (Лаки Чайлд) (р.18(56-62))</t>
  </si>
  <si>
    <t>1-8М Распашонка для мальчика (Лаки Чайлд) (р.20(62-68))</t>
  </si>
  <si>
    <t>0-11 Ползунки ажур. (Лаки Чайлд) (р.20(62-68))</t>
  </si>
  <si>
    <t>трусы женские (пеликан) Артикул:LMB145 р М </t>
  </si>
  <si>
    <t>трусы женские (пеликан) Артикул:LMM227 р.2XL </t>
  </si>
  <si>
    <t>Трусы женские (черубино) Артикул:FS1053 р М </t>
  </si>
  <si>
    <t>Трусы женские коррекция (визави) Артикул: DU1001 р.   2XL </t>
  </si>
  <si>
    <t>Трусы женские (Якс) Артикул: YBW3314-003 р 46 </t>
  </si>
  <si>
    <t>Трусы мужские (черубино) Артикул:     MC1043 р.XL</t>
  </si>
  <si>
    <t xml:space="preserve">итого </t>
  </si>
  <si>
    <t>с орг%</t>
  </si>
  <si>
    <t>BD01 кальсоны для мальчиков 6/7, Black   116   3 шт </t>
  </si>
  <si>
    <t>MD04 кальсоны   XL, Black   210   1 шт </t>
  </si>
  <si>
    <t>CWK 7294 (32) Брюки для мальчика джинсовый (122)-64 У, 227руб-1шт </t>
  </si>
  <si>
    <t>CWK 7294 (32) Брюки для мальчика т.серый (122)-64 У, 227 руб-1шт </t>
  </si>
  <si>
    <t>CWK 9290 (32) Комплект для мальчика (куртка,брюки) серый меланж/графит (122)-64 У, 560 руб-1 шт</t>
  </si>
  <si>
    <t>Олеся 30</t>
  </si>
  <si>
    <t>CAK 5143 Пижама для мальчика жёлтый (122)-64 У 242 руб </t>
  </si>
  <si>
    <t>18+1195</t>
  </si>
  <si>
    <t>футболка для девочки (черубино) р.140 CAJ6611 черная</t>
  </si>
  <si>
    <t>BD01 кальсоны для мальчиков 8/9, Black 116 р. 1 шт. </t>
  </si>
  <si>
    <t>MD01 кальсоны XL, Black 228 р. 1 шт. </t>
  </si>
  <si>
    <t>MD03 кальсоны XL, Black 202 р. 1 шт.</t>
  </si>
  <si>
    <t>Пиковая Дама</t>
  </si>
  <si>
    <t>BD01 кальсоны для мальчиков 6/7, Black,116 руб-1 шт</t>
  </si>
  <si>
    <t>MD03 кальсоны  ХL, Black   202 1 шт </t>
  </si>
  <si>
    <t>MD04 кальсоны M, Black 210 </t>
  </si>
  <si>
    <t>MD01 кальсоны L, Black 228</t>
  </si>
  <si>
    <t>Blum37</t>
  </si>
  <si>
    <t>Футболка ясельная (Черубино) Артикул:CSN6534 р.80/52 103.0 р.</t>
  </si>
  <si>
    <t xml:space="preserve">Боди ажур (Лаки Чайлд) 0-6 р.22(68-74) 159.0 р. Цвет только белый </t>
  </si>
  <si>
    <t xml:space="preserve">0-30 Боди-футболка "ажур" (Лаки Чайлд) р.24(74-80) 169.0 р. цвет только белый </t>
  </si>
  <si>
    <t>lulka12</t>
  </si>
  <si>
    <t>Кальсоны по акции на мальчика 8-9 лет 2 шт 116 рублей </t>
  </si>
  <si>
    <t>водолазку CAB6711 размер 92/56 цвет розовый</t>
  </si>
  <si>
    <t>Liliya_sh3</t>
  </si>
  <si>
    <t xml:space="preserve">носки муж. (кр.в.) с317  р.27 цена 31,20р. 5 пар </t>
  </si>
  <si>
    <t>KaldinaM</t>
  </si>
  <si>
    <t>Бриджи д/дев. (черубино) CAK7271   р.122/64   65.0 р.</t>
  </si>
  <si>
    <t>Marrika</t>
  </si>
  <si>
    <t>Платье для девочки (ф.ф.) Артикул:3138 р.98 (28) 170.0 р. </t>
  </si>
  <si>
    <t>носки детские (к.в) Артикл:с741 р.16 21.9 р. 3 пары белые </t>
  </si>
  <si>
    <t>Колготки дет. махр(алсу) Артикул:пфС70 р.16/17 114.0 р. на девочку</t>
  </si>
  <si>
    <t>колготки детские (орел) С811 р.18/19 130.3 р. 1шт на девочку (белые, голубые) </t>
  </si>
  <si>
    <t>Колготки дет. х/б+эл.(алсу) 2фс73 р.18/19 95.0 р. 1шт на девочку(голубые, белые)</t>
  </si>
  <si>
    <t>MD01 кальсоны   L, Black    </t>
  </si>
  <si>
    <t>MD02 кальсоны   L, Black</t>
  </si>
  <si>
    <t>Bondarinka</t>
  </si>
  <si>
    <t>BD01 кальсоны для мальчиков 8/9, Black - 1 шт. - 116 руб </t>
  </si>
  <si>
    <t>MD04 кальсоны XL, Black - 1 штука - 210 руб.</t>
  </si>
  <si>
    <t>CAB5130 пижама на мальчика р 98/56.Цвет желательно голубой.</t>
  </si>
  <si>
    <t>Кальсоны пеликан: мужские MDO3 размер L</t>
  </si>
  <si>
    <t>Кальсоны пеликан на мальчика BDO2 р 12/13</t>
  </si>
  <si>
    <t>Руся и Рома</t>
  </si>
  <si>
    <t>CAB5130 пижама на мальчика р 92/56.Цвет желательно голубой.</t>
  </si>
  <si>
    <t>Miss Grol</t>
  </si>
  <si>
    <t>горная лаванда</t>
  </si>
  <si>
    <t>кофточка ясельная (черубино) CAN6451 р.80/52</t>
  </si>
  <si>
    <t xml:space="preserve">кофточка ясельная (черубино) CAN6454 р.80/52 </t>
  </si>
  <si>
    <t>кофточка ясельная (черубино) CAN6675 р.74/48</t>
  </si>
  <si>
    <t>кофточка ясельная (черубино) CSN6465 74/48</t>
  </si>
  <si>
    <t>кофточка ясельная (черубино) CSN6530 р.80/52</t>
  </si>
  <si>
    <t>кальсоны пеликан BD01 кальсоны для мальчиков 4/5, Black 2 шт,</t>
  </si>
  <si>
    <t>МД02 кальсоны L</t>
  </si>
  <si>
    <t>кальсоны мд02 , 1 шт, р-рM</t>
  </si>
  <si>
    <t xml:space="preserve"> мд04 кальсоны пеликан на рост 183 черные L</t>
  </si>
  <si>
    <t xml:space="preserve"> белые майки на девочек на рост 140см 2 шт. </t>
  </si>
  <si>
    <t>241+268</t>
  </si>
  <si>
    <t>317+237</t>
  </si>
  <si>
    <t>164+442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</si>
</sst>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1" fontId="1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1" fontId="8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tabSelected="1" workbookViewId="0">
      <selection activeCell="K2" sqref="K2"/>
    </sheetView>
  </sheetViews>
  <sheetFormatPr defaultRowHeight="15" x14ac:dyDescent="0.25"/>
  <cols>
    <col min="1" max="1" width="24.140625" customWidth="1"/>
    <col min="2" max="2" width="45.7109375" style="3" customWidth="1"/>
    <col min="9" max="9" width="9.140625" style="10"/>
  </cols>
  <sheetData>
    <row r="1" spans="1:13" s="1" customFormat="1" x14ac:dyDescent="0.25">
      <c r="A1" s="1" t="s">
        <v>0</v>
      </c>
      <c r="B1" s="5" t="s">
        <v>1</v>
      </c>
      <c r="C1" s="1" t="s">
        <v>2</v>
      </c>
      <c r="D1" s="1" t="s">
        <v>3</v>
      </c>
      <c r="E1" s="1" t="s">
        <v>154</v>
      </c>
      <c r="F1" s="1" t="s">
        <v>155</v>
      </c>
      <c r="G1" s="1" t="s">
        <v>4</v>
      </c>
      <c r="H1" s="1" t="s">
        <v>5</v>
      </c>
      <c r="I1" s="9" t="s">
        <v>6</v>
      </c>
    </row>
    <row r="2" spans="1:13" x14ac:dyDescent="0.25">
      <c r="A2" t="s">
        <v>92</v>
      </c>
      <c r="B2" s="3" t="s">
        <v>91</v>
      </c>
      <c r="C2">
        <v>0</v>
      </c>
      <c r="E2">
        <v>0</v>
      </c>
    </row>
    <row r="3" spans="1:13" x14ac:dyDescent="0.25">
      <c r="A3" t="s">
        <v>92</v>
      </c>
      <c r="B3" s="3" t="s">
        <v>90</v>
      </c>
      <c r="C3">
        <v>0</v>
      </c>
      <c r="E3">
        <v>0</v>
      </c>
    </row>
    <row r="4" spans="1:13" x14ac:dyDescent="0.25">
      <c r="A4" t="s">
        <v>92</v>
      </c>
      <c r="B4" s="3" t="s">
        <v>94</v>
      </c>
      <c r="C4">
        <v>180.18</v>
      </c>
      <c r="E4">
        <v>180.18</v>
      </c>
      <c r="G4">
        <v>2</v>
      </c>
    </row>
    <row r="5" spans="1:13" x14ac:dyDescent="0.25">
      <c r="A5" t="s">
        <v>92</v>
      </c>
      <c r="B5" s="3" t="s">
        <v>93</v>
      </c>
      <c r="C5">
        <v>0</v>
      </c>
      <c r="E5">
        <v>0</v>
      </c>
    </row>
    <row r="6" spans="1:13" x14ac:dyDescent="0.25">
      <c r="A6" t="s">
        <v>92</v>
      </c>
      <c r="B6" s="3" t="s">
        <v>96</v>
      </c>
      <c r="C6">
        <v>155.43</v>
      </c>
      <c r="E6">
        <v>155.43</v>
      </c>
      <c r="G6">
        <v>2</v>
      </c>
    </row>
    <row r="7" spans="1:13" x14ac:dyDescent="0.25">
      <c r="A7" t="s">
        <v>92</v>
      </c>
      <c r="B7" s="3" t="s">
        <v>95</v>
      </c>
      <c r="C7">
        <v>0</v>
      </c>
      <c r="E7">
        <v>0</v>
      </c>
    </row>
    <row r="8" spans="1:13" x14ac:dyDescent="0.25">
      <c r="A8" t="s">
        <v>92</v>
      </c>
      <c r="B8" s="3" t="s">
        <v>87</v>
      </c>
      <c r="C8">
        <v>0</v>
      </c>
      <c r="E8">
        <v>0</v>
      </c>
    </row>
    <row r="9" spans="1:13" x14ac:dyDescent="0.25">
      <c r="A9" t="s">
        <v>92</v>
      </c>
      <c r="B9" s="3" t="s">
        <v>88</v>
      </c>
      <c r="C9">
        <v>0</v>
      </c>
      <c r="E9">
        <v>0</v>
      </c>
    </row>
    <row r="10" spans="1:13" x14ac:dyDescent="0.25">
      <c r="A10" t="s">
        <v>92</v>
      </c>
      <c r="B10" s="3" t="s">
        <v>89</v>
      </c>
      <c r="C10">
        <v>0</v>
      </c>
      <c r="E10">
        <v>0</v>
      </c>
    </row>
    <row r="11" spans="1:13" s="6" customFormat="1" x14ac:dyDescent="0.25">
      <c r="A11" t="s">
        <v>92</v>
      </c>
      <c r="B11" s="3" t="s">
        <v>156</v>
      </c>
      <c r="C11">
        <v>0</v>
      </c>
      <c r="D11"/>
      <c r="E11">
        <v>0</v>
      </c>
      <c r="F11"/>
      <c r="G11"/>
      <c r="H11"/>
      <c r="I11" s="10"/>
      <c r="J11"/>
      <c r="K11"/>
      <c r="L11"/>
      <c r="M11"/>
    </row>
    <row r="12" spans="1:13" x14ac:dyDescent="0.25">
      <c r="A12" t="s">
        <v>92</v>
      </c>
      <c r="B12" s="3" t="s">
        <v>162</v>
      </c>
      <c r="C12">
        <v>0</v>
      </c>
      <c r="E12">
        <v>0</v>
      </c>
    </row>
    <row r="13" spans="1:13" x14ac:dyDescent="0.25">
      <c r="A13" t="s">
        <v>92</v>
      </c>
      <c r="B13" s="3" t="s">
        <v>170</v>
      </c>
      <c r="C13">
        <v>199.98</v>
      </c>
      <c r="E13">
        <v>199.98</v>
      </c>
      <c r="G13">
        <v>2</v>
      </c>
      <c r="M13" s="6"/>
    </row>
    <row r="14" spans="1:13" s="6" customFormat="1" x14ac:dyDescent="0.25">
      <c r="A14" t="s">
        <v>92</v>
      </c>
      <c r="B14" s="3" t="s">
        <v>157</v>
      </c>
      <c r="C14">
        <v>207.9</v>
      </c>
      <c r="D14"/>
      <c r="E14">
        <v>207.9</v>
      </c>
      <c r="F14"/>
      <c r="G14">
        <v>2</v>
      </c>
      <c r="H14"/>
      <c r="I14" s="10"/>
      <c r="J14"/>
      <c r="K14"/>
      <c r="L14"/>
      <c r="M14"/>
    </row>
    <row r="15" spans="1:13" s="6" customFormat="1" x14ac:dyDescent="0.25">
      <c r="A15" s="6" t="s">
        <v>92</v>
      </c>
      <c r="B15" s="5"/>
      <c r="E15" s="6">
        <f>SUM(E2:E14)</f>
        <v>743.49</v>
      </c>
      <c r="F15" s="6">
        <f>E15*1.13</f>
        <v>840.14369999999997</v>
      </c>
      <c r="G15" s="6">
        <f>SUM(G4:G14)</f>
        <v>8</v>
      </c>
      <c r="H15" s="6">
        <f>380+468</f>
        <v>848</v>
      </c>
      <c r="I15" s="11">
        <f>F15+G15-H15</f>
        <v>0.14369999999996708</v>
      </c>
    </row>
    <row r="16" spans="1:13" x14ac:dyDescent="0.25">
      <c r="A16" t="s">
        <v>77</v>
      </c>
      <c r="B16" s="3" t="s">
        <v>75</v>
      </c>
      <c r="C16">
        <v>132.66</v>
      </c>
      <c r="E16">
        <v>132.66</v>
      </c>
      <c r="G16">
        <v>2</v>
      </c>
    </row>
    <row r="17" spans="1:12" x14ac:dyDescent="0.25">
      <c r="A17" t="s">
        <v>77</v>
      </c>
      <c r="B17" s="3" t="s">
        <v>76</v>
      </c>
      <c r="C17">
        <v>0</v>
      </c>
      <c r="E17">
        <v>0</v>
      </c>
    </row>
    <row r="18" spans="1:12" x14ac:dyDescent="0.25">
      <c r="A18" s="6" t="s">
        <v>77</v>
      </c>
      <c r="B18" s="5"/>
      <c r="C18" s="6"/>
      <c r="D18" s="6"/>
      <c r="E18" s="6">
        <f>SUM(E16:E17)</f>
        <v>132.66</v>
      </c>
      <c r="F18" s="6">
        <f>E18*1.13</f>
        <v>149.90579999999997</v>
      </c>
      <c r="G18" s="6">
        <v>2</v>
      </c>
      <c r="H18" s="6">
        <v>152</v>
      </c>
      <c r="I18" s="11">
        <f>F18+G18-H18</f>
        <v>-9.4200000000029149E-2</v>
      </c>
      <c r="J18" s="6"/>
      <c r="K18" s="6"/>
      <c r="L18" s="6"/>
    </row>
    <row r="20" spans="1:12" x14ac:dyDescent="0.25">
      <c r="A20" t="s">
        <v>173</v>
      </c>
      <c r="B20" s="3" t="s">
        <v>172</v>
      </c>
      <c r="C20">
        <v>225.72</v>
      </c>
      <c r="E20">
        <v>225.72</v>
      </c>
      <c r="G20">
        <v>2</v>
      </c>
    </row>
    <row r="21" spans="1:12" x14ac:dyDescent="0.25">
      <c r="A21" t="s">
        <v>173</v>
      </c>
      <c r="B21" s="3" t="s">
        <v>171</v>
      </c>
      <c r="C21">
        <v>207.9</v>
      </c>
      <c r="E21">
        <v>207.9</v>
      </c>
      <c r="G21">
        <v>2</v>
      </c>
    </row>
    <row r="22" spans="1:12" s="6" customFormat="1" x14ac:dyDescent="0.25">
      <c r="A22" s="6" t="s">
        <v>173</v>
      </c>
      <c r="B22" s="5"/>
      <c r="E22" s="6">
        <f>SUM(E20:E21)</f>
        <v>433.62</v>
      </c>
      <c r="F22" s="6">
        <f>E22*1.13</f>
        <v>489.99059999999997</v>
      </c>
      <c r="G22" s="6">
        <f>SUM(G20:G21)</f>
        <v>4</v>
      </c>
      <c r="H22" s="6">
        <v>490</v>
      </c>
      <c r="I22" s="11">
        <f>F22+G22-H22</f>
        <v>3.9905999999999722</v>
      </c>
    </row>
    <row r="23" spans="1:12" x14ac:dyDescent="0.25">
      <c r="A23" t="s">
        <v>192</v>
      </c>
      <c r="B23" s="3" t="s">
        <v>190</v>
      </c>
      <c r="C23">
        <v>225.72</v>
      </c>
      <c r="E23">
        <v>225.72</v>
      </c>
      <c r="G23">
        <v>2</v>
      </c>
    </row>
    <row r="24" spans="1:12" x14ac:dyDescent="0.25">
      <c r="A24" t="s">
        <v>192</v>
      </c>
      <c r="B24" s="3" t="s">
        <v>191</v>
      </c>
      <c r="C24">
        <v>238.59</v>
      </c>
      <c r="E24">
        <v>238.59</v>
      </c>
      <c r="G24">
        <v>2</v>
      </c>
    </row>
    <row r="25" spans="1:12" s="6" customFormat="1" x14ac:dyDescent="0.25">
      <c r="A25" s="6" t="s">
        <v>192</v>
      </c>
      <c r="B25" s="5"/>
      <c r="E25" s="6">
        <f>SUM(E23:E24)</f>
        <v>464.31</v>
      </c>
      <c r="F25" s="6">
        <f>E25*1.13</f>
        <v>524.6703</v>
      </c>
      <c r="G25" s="6">
        <f>SUM(G23:G24)</f>
        <v>4</v>
      </c>
      <c r="H25" s="6">
        <v>529</v>
      </c>
      <c r="I25" s="11">
        <f>F25+G25-H25</f>
        <v>-0.32970000000000255</v>
      </c>
    </row>
    <row r="26" spans="1:12" x14ac:dyDescent="0.25">
      <c r="A26" t="s">
        <v>79</v>
      </c>
      <c r="B26" s="3" t="s">
        <v>78</v>
      </c>
      <c r="C26">
        <v>0</v>
      </c>
      <c r="E26">
        <v>0</v>
      </c>
    </row>
    <row r="27" spans="1:12" x14ac:dyDescent="0.25">
      <c r="A27" t="s">
        <v>79</v>
      </c>
      <c r="B27" s="3" t="s">
        <v>110</v>
      </c>
      <c r="C27">
        <v>0</v>
      </c>
      <c r="E27">
        <v>0</v>
      </c>
    </row>
    <row r="28" spans="1:12" x14ac:dyDescent="0.25">
      <c r="A28" t="s">
        <v>79</v>
      </c>
      <c r="B28" s="3" t="s">
        <v>108</v>
      </c>
      <c r="C28">
        <v>63.36</v>
      </c>
      <c r="E28">
        <v>63.36</v>
      </c>
      <c r="G28">
        <v>2</v>
      </c>
    </row>
    <row r="29" spans="1:12" x14ac:dyDescent="0.25">
      <c r="A29" t="s">
        <v>79</v>
      </c>
      <c r="B29" s="3" t="s">
        <v>109</v>
      </c>
      <c r="C29">
        <v>0</v>
      </c>
      <c r="E29">
        <v>0</v>
      </c>
    </row>
    <row r="30" spans="1:12" x14ac:dyDescent="0.25">
      <c r="A30" t="s">
        <v>79</v>
      </c>
      <c r="B30" s="3" t="s">
        <v>105</v>
      </c>
      <c r="C30">
        <v>0</v>
      </c>
      <c r="E30">
        <v>0</v>
      </c>
    </row>
    <row r="31" spans="1:12" x14ac:dyDescent="0.25">
      <c r="A31" t="s">
        <v>79</v>
      </c>
      <c r="B31" s="3" t="s">
        <v>106</v>
      </c>
      <c r="C31">
        <v>228.69</v>
      </c>
      <c r="E31">
        <v>228.69</v>
      </c>
      <c r="G31">
        <v>2</v>
      </c>
    </row>
    <row r="32" spans="1:12" x14ac:dyDescent="0.25">
      <c r="A32" t="s">
        <v>79</v>
      </c>
      <c r="B32" s="3" t="s">
        <v>107</v>
      </c>
      <c r="C32">
        <v>0</v>
      </c>
      <c r="E32">
        <v>0</v>
      </c>
    </row>
    <row r="33" spans="1:12" x14ac:dyDescent="0.25">
      <c r="A33" s="6" t="s">
        <v>79</v>
      </c>
      <c r="B33" s="5"/>
      <c r="C33" s="6"/>
      <c r="D33" s="6"/>
      <c r="E33" s="6">
        <f>SUM(E26:E32)</f>
        <v>292.05</v>
      </c>
      <c r="F33" s="6">
        <f>E33*1.13</f>
        <v>330.01650000000001</v>
      </c>
      <c r="G33" s="6">
        <f>SUM(G26:G32)</f>
        <v>4</v>
      </c>
      <c r="H33" s="6">
        <v>331</v>
      </c>
      <c r="I33" s="11">
        <f>F33+G33-H33</f>
        <v>3.0165000000000077</v>
      </c>
      <c r="J33" s="6"/>
      <c r="K33" s="6"/>
      <c r="L33" s="6"/>
    </row>
    <row r="34" spans="1:12" x14ac:dyDescent="0.25">
      <c r="A34" t="s">
        <v>31</v>
      </c>
      <c r="B34" s="2" t="s">
        <v>29</v>
      </c>
      <c r="C34">
        <v>61.38</v>
      </c>
      <c r="D34">
        <v>3</v>
      </c>
      <c r="E34">
        <f>C34*D34</f>
        <v>184.14000000000001</v>
      </c>
      <c r="G34">
        <v>6</v>
      </c>
    </row>
    <row r="35" spans="1:12" x14ac:dyDescent="0.25">
      <c r="A35" t="s">
        <v>31</v>
      </c>
      <c r="B35" s="3" t="s">
        <v>22</v>
      </c>
      <c r="C35">
        <v>127.71</v>
      </c>
      <c r="E35">
        <v>127.71</v>
      </c>
      <c r="G35">
        <v>2</v>
      </c>
    </row>
    <row r="36" spans="1:12" x14ac:dyDescent="0.25">
      <c r="A36" t="s">
        <v>31</v>
      </c>
      <c r="B36" s="3" t="s">
        <v>18</v>
      </c>
      <c r="C36">
        <v>286.11</v>
      </c>
      <c r="E36">
        <v>286.11</v>
      </c>
      <c r="G36">
        <v>2</v>
      </c>
    </row>
    <row r="37" spans="1:12" x14ac:dyDescent="0.25">
      <c r="A37" t="s">
        <v>31</v>
      </c>
      <c r="B37" s="3" t="s">
        <v>17</v>
      </c>
      <c r="C37">
        <v>289.08</v>
      </c>
      <c r="E37">
        <v>289.08</v>
      </c>
      <c r="G37">
        <v>2</v>
      </c>
    </row>
    <row r="38" spans="1:12" s="6" customFormat="1" x14ac:dyDescent="0.25">
      <c r="A38" t="s">
        <v>31</v>
      </c>
      <c r="B38" s="3" t="s">
        <v>16</v>
      </c>
      <c r="C38">
        <v>298.98</v>
      </c>
      <c r="D38"/>
      <c r="E38">
        <v>298.98</v>
      </c>
      <c r="F38"/>
      <c r="G38">
        <v>2</v>
      </c>
      <c r="H38"/>
      <c r="I38" s="10"/>
      <c r="J38"/>
      <c r="K38"/>
      <c r="L38"/>
    </row>
    <row r="39" spans="1:12" x14ac:dyDescent="0.25">
      <c r="A39" t="s">
        <v>31</v>
      </c>
      <c r="B39" s="3" t="s">
        <v>19</v>
      </c>
      <c r="C39">
        <v>0</v>
      </c>
      <c r="E39">
        <v>0</v>
      </c>
      <c r="G39">
        <v>0</v>
      </c>
    </row>
    <row r="40" spans="1:12" x14ac:dyDescent="0.25">
      <c r="A40" t="s">
        <v>31</v>
      </c>
      <c r="B40" s="3" t="s">
        <v>21</v>
      </c>
      <c r="C40">
        <v>98.01</v>
      </c>
      <c r="E40">
        <v>98.01</v>
      </c>
      <c r="G40">
        <v>2</v>
      </c>
    </row>
    <row r="41" spans="1:12" s="6" customFormat="1" x14ac:dyDescent="0.25">
      <c r="A41" t="s">
        <v>31</v>
      </c>
      <c r="B41" s="3" t="s">
        <v>27</v>
      </c>
      <c r="C41">
        <v>104.94</v>
      </c>
      <c r="D41">
        <v>2</v>
      </c>
      <c r="E41">
        <f>C41*D41</f>
        <v>209.88</v>
      </c>
      <c r="F41"/>
      <c r="G41">
        <v>4</v>
      </c>
      <c r="H41"/>
      <c r="I41" s="10"/>
      <c r="J41"/>
      <c r="K41"/>
      <c r="L41"/>
    </row>
    <row r="42" spans="1:12" x14ac:dyDescent="0.25">
      <c r="A42" t="s">
        <v>31</v>
      </c>
      <c r="B42" s="3" t="s">
        <v>26</v>
      </c>
      <c r="C42">
        <v>0</v>
      </c>
      <c r="E42">
        <v>0</v>
      </c>
      <c r="G42">
        <v>0</v>
      </c>
    </row>
    <row r="43" spans="1:12" x14ac:dyDescent="0.25">
      <c r="A43" t="s">
        <v>31</v>
      </c>
      <c r="B43" s="3" t="s">
        <v>30</v>
      </c>
      <c r="D43">
        <v>2</v>
      </c>
      <c r="E43">
        <v>201.96</v>
      </c>
      <c r="G43">
        <v>4</v>
      </c>
    </row>
    <row r="44" spans="1:12" x14ac:dyDescent="0.25">
      <c r="A44" t="s">
        <v>31</v>
      </c>
      <c r="B44" s="3" t="s">
        <v>20</v>
      </c>
      <c r="C44">
        <v>0</v>
      </c>
      <c r="E44">
        <v>0</v>
      </c>
      <c r="G44">
        <v>0</v>
      </c>
    </row>
    <row r="45" spans="1:12" x14ac:dyDescent="0.25">
      <c r="A45" t="s">
        <v>31</v>
      </c>
      <c r="B45" s="3" t="s">
        <v>28</v>
      </c>
      <c r="C45">
        <v>0</v>
      </c>
      <c r="E45">
        <v>0</v>
      </c>
      <c r="G45">
        <v>0</v>
      </c>
    </row>
    <row r="46" spans="1:12" x14ac:dyDescent="0.25">
      <c r="A46" t="s">
        <v>31</v>
      </c>
      <c r="B46" s="3" t="s">
        <v>24</v>
      </c>
      <c r="C46">
        <v>0</v>
      </c>
      <c r="E46">
        <v>0</v>
      </c>
      <c r="G46">
        <v>0</v>
      </c>
    </row>
    <row r="47" spans="1:12" s="6" customFormat="1" x14ac:dyDescent="0.25">
      <c r="A47" t="s">
        <v>31</v>
      </c>
      <c r="B47" s="3" t="s">
        <v>25</v>
      </c>
      <c r="C47">
        <v>498.96</v>
      </c>
      <c r="D47"/>
      <c r="E47">
        <v>498.96</v>
      </c>
      <c r="F47"/>
      <c r="G47">
        <v>2</v>
      </c>
      <c r="H47"/>
      <c r="I47" s="10"/>
      <c r="J47"/>
      <c r="K47"/>
      <c r="L47"/>
    </row>
    <row r="48" spans="1:12" x14ac:dyDescent="0.25">
      <c r="A48" t="s">
        <v>31</v>
      </c>
      <c r="B48" s="3" t="s">
        <v>23</v>
      </c>
      <c r="C48">
        <v>0</v>
      </c>
      <c r="E48">
        <v>0</v>
      </c>
      <c r="G48">
        <v>0</v>
      </c>
    </row>
    <row r="49" spans="1:12" s="6" customFormat="1" x14ac:dyDescent="0.25">
      <c r="A49" s="6" t="s">
        <v>31</v>
      </c>
      <c r="B49" s="5"/>
      <c r="E49" s="6">
        <f>SUM(E34:E48)</f>
        <v>2194.83</v>
      </c>
      <c r="F49" s="6">
        <f>E49*1.13</f>
        <v>2480.1578999999997</v>
      </c>
      <c r="G49" s="6">
        <f>SUM(G34:G48)</f>
        <v>26</v>
      </c>
      <c r="H49" s="6">
        <v>2506</v>
      </c>
      <c r="I49" s="11">
        <f>F49+G49-H49</f>
        <v>0.1578999999996995</v>
      </c>
    </row>
    <row r="50" spans="1:12" x14ac:dyDescent="0.25">
      <c r="A50" t="s">
        <v>182</v>
      </c>
      <c r="B50" s="3" t="s">
        <v>181</v>
      </c>
      <c r="D50">
        <v>5</v>
      </c>
      <c r="E50">
        <v>154.44</v>
      </c>
      <c r="G50">
        <v>5</v>
      </c>
    </row>
    <row r="51" spans="1:12" s="6" customFormat="1" x14ac:dyDescent="0.25">
      <c r="A51" s="6" t="s">
        <v>182</v>
      </c>
      <c r="B51" s="5"/>
      <c r="E51" s="6">
        <f>SUM(E50)</f>
        <v>154.44</v>
      </c>
      <c r="F51" s="6">
        <f>E51*1.13</f>
        <v>174.51719999999997</v>
      </c>
      <c r="G51" s="6">
        <v>5</v>
      </c>
      <c r="H51" s="6">
        <v>180</v>
      </c>
      <c r="I51" s="11">
        <f>F51+G51-H51</f>
        <v>-0.48280000000002588</v>
      </c>
    </row>
    <row r="52" spans="1:12" x14ac:dyDescent="0.25">
      <c r="A52" t="s">
        <v>180</v>
      </c>
      <c r="B52" s="3" t="s">
        <v>179</v>
      </c>
      <c r="C52">
        <v>0</v>
      </c>
      <c r="E52">
        <v>0</v>
      </c>
    </row>
    <row r="53" spans="1:12" x14ac:dyDescent="0.25">
      <c r="A53" t="s">
        <v>180</v>
      </c>
      <c r="B53" s="3" t="s">
        <v>207</v>
      </c>
      <c r="C53">
        <v>114.84</v>
      </c>
      <c r="E53">
        <v>114.84</v>
      </c>
      <c r="G53" s="6">
        <v>2</v>
      </c>
    </row>
    <row r="54" spans="1:12" x14ac:dyDescent="0.25">
      <c r="A54" t="s">
        <v>180</v>
      </c>
      <c r="B54" s="3" t="s">
        <v>178</v>
      </c>
      <c r="C54">
        <v>0</v>
      </c>
      <c r="E54">
        <v>0</v>
      </c>
    </row>
    <row r="55" spans="1:12" s="6" customFormat="1" x14ac:dyDescent="0.25">
      <c r="A55" s="6" t="s">
        <v>180</v>
      </c>
      <c r="B55" s="5"/>
      <c r="E55" s="6">
        <f>SUM(E52:E54)</f>
        <v>114.84</v>
      </c>
      <c r="F55" s="6">
        <f>E55*1.13</f>
        <v>129.76919999999998</v>
      </c>
      <c r="G55" s="6">
        <f>SUM(G52:G54)</f>
        <v>2</v>
      </c>
      <c r="H55" s="6">
        <v>132</v>
      </c>
      <c r="I55" s="11">
        <f>F55+G55-H55</f>
        <v>-0.23080000000001633</v>
      </c>
    </row>
    <row r="57" spans="1:12" s="6" customFormat="1" x14ac:dyDescent="0.25">
      <c r="A57" t="s">
        <v>177</v>
      </c>
      <c r="B57" s="3" t="s">
        <v>176</v>
      </c>
      <c r="C57">
        <v>167.31</v>
      </c>
      <c r="D57"/>
      <c r="E57">
        <v>167.31</v>
      </c>
      <c r="F57"/>
      <c r="G57">
        <v>2</v>
      </c>
      <c r="H57"/>
      <c r="I57" s="10"/>
      <c r="J57"/>
      <c r="K57"/>
      <c r="L57"/>
    </row>
    <row r="58" spans="1:12" x14ac:dyDescent="0.25">
      <c r="A58" t="s">
        <v>177</v>
      </c>
      <c r="B58" s="3" t="s">
        <v>175</v>
      </c>
      <c r="C58">
        <v>157.41</v>
      </c>
      <c r="E58">
        <v>157.41</v>
      </c>
      <c r="G58">
        <v>2</v>
      </c>
    </row>
    <row r="59" spans="1:12" s="6" customFormat="1" x14ac:dyDescent="0.25">
      <c r="A59" t="s">
        <v>177</v>
      </c>
      <c r="B59" s="3" t="s">
        <v>174</v>
      </c>
      <c r="C59">
        <v>101.97</v>
      </c>
      <c r="D59"/>
      <c r="E59">
        <v>101.97</v>
      </c>
      <c r="F59"/>
      <c r="G59">
        <v>2</v>
      </c>
      <c r="H59"/>
      <c r="I59" s="10"/>
      <c r="J59"/>
      <c r="K59"/>
      <c r="L59"/>
    </row>
    <row r="60" spans="1:12" s="6" customFormat="1" x14ac:dyDescent="0.25">
      <c r="A60" s="6" t="s">
        <v>177</v>
      </c>
      <c r="B60" s="5"/>
      <c r="E60" s="6">
        <f>SUM(E57:E59)</f>
        <v>426.69000000000005</v>
      </c>
      <c r="F60" s="6">
        <f>E60*1.13</f>
        <v>482.15970000000004</v>
      </c>
      <c r="G60" s="6">
        <f>SUM(G57:G59)</f>
        <v>6</v>
      </c>
      <c r="H60" s="6">
        <v>488</v>
      </c>
      <c r="I60" s="11">
        <f>F60+G60-H60</f>
        <v>0.15970000000004347</v>
      </c>
    </row>
    <row r="61" spans="1:12" x14ac:dyDescent="0.25">
      <c r="A61" t="s">
        <v>15</v>
      </c>
      <c r="B61" s="3" t="s">
        <v>13</v>
      </c>
      <c r="C61">
        <v>114.84</v>
      </c>
      <c r="E61">
        <v>114.84</v>
      </c>
      <c r="G61">
        <v>2</v>
      </c>
    </row>
    <row r="62" spans="1:12" x14ac:dyDescent="0.25">
      <c r="A62" t="s">
        <v>15</v>
      </c>
      <c r="B62" s="3" t="s">
        <v>14</v>
      </c>
      <c r="C62">
        <v>207.9</v>
      </c>
      <c r="E62">
        <v>207.9</v>
      </c>
      <c r="G62">
        <v>2</v>
      </c>
    </row>
    <row r="63" spans="1:12" x14ac:dyDescent="0.25">
      <c r="A63" s="6" t="s">
        <v>15</v>
      </c>
      <c r="B63" s="5"/>
      <c r="C63" s="6"/>
      <c r="D63" s="6"/>
      <c r="E63" s="6">
        <f>SUM(E61:E62)</f>
        <v>322.74</v>
      </c>
      <c r="F63" s="6">
        <f>E63*1.13</f>
        <v>364.69619999999998</v>
      </c>
      <c r="G63" s="6">
        <f>SUM(G61:G62)</f>
        <v>4</v>
      </c>
      <c r="H63" s="6">
        <v>369</v>
      </c>
      <c r="I63" s="11">
        <f>F63+G63-H63</f>
        <v>-0.30380000000002383</v>
      </c>
      <c r="J63" s="6"/>
      <c r="K63" s="6"/>
      <c r="L63" s="6"/>
    </row>
    <row r="64" spans="1:12" s="6" customFormat="1" x14ac:dyDescent="0.25">
      <c r="A64" t="s">
        <v>7</v>
      </c>
      <c r="B64" s="3" t="s">
        <v>8</v>
      </c>
      <c r="C64">
        <v>114.84</v>
      </c>
      <c r="D64"/>
      <c r="E64">
        <v>114.84</v>
      </c>
      <c r="F64"/>
      <c r="G64"/>
      <c r="H64"/>
      <c r="I64" s="10"/>
      <c r="J64"/>
      <c r="K64"/>
      <c r="L64"/>
    </row>
    <row r="65" spans="1:12" x14ac:dyDescent="0.25">
      <c r="A65" t="s">
        <v>7</v>
      </c>
      <c r="B65" s="3" t="s">
        <v>9</v>
      </c>
      <c r="C65">
        <v>114.84</v>
      </c>
      <c r="E65">
        <v>114.84</v>
      </c>
    </row>
    <row r="66" spans="1:12" x14ac:dyDescent="0.25">
      <c r="A66" t="s">
        <v>7</v>
      </c>
      <c r="B66" s="3" t="s">
        <v>10</v>
      </c>
      <c r="C66">
        <v>161.37</v>
      </c>
      <c r="E66">
        <v>161.37</v>
      </c>
    </row>
    <row r="67" spans="1:12" s="8" customFormat="1" x14ac:dyDescent="0.25">
      <c r="A67" t="s">
        <v>7</v>
      </c>
      <c r="B67" s="3" t="s">
        <v>11</v>
      </c>
      <c r="C67">
        <v>46.53</v>
      </c>
      <c r="D67"/>
      <c r="E67">
        <v>46.53</v>
      </c>
      <c r="F67"/>
      <c r="G67">
        <v>2</v>
      </c>
      <c r="H67"/>
      <c r="I67" s="10"/>
      <c r="J67"/>
      <c r="K67"/>
      <c r="L67"/>
    </row>
    <row r="68" spans="1:12" x14ac:dyDescent="0.25">
      <c r="A68" t="s">
        <v>7</v>
      </c>
      <c r="B68" s="3" t="s">
        <v>12</v>
      </c>
      <c r="C68">
        <v>46.53</v>
      </c>
      <c r="D68">
        <v>2</v>
      </c>
      <c r="E68">
        <v>93.06</v>
      </c>
      <c r="G68">
        <v>4</v>
      </c>
    </row>
    <row r="69" spans="1:12" x14ac:dyDescent="0.25">
      <c r="A69" s="6" t="s">
        <v>7</v>
      </c>
      <c r="B69" s="5"/>
      <c r="C69" s="6"/>
      <c r="D69" s="6"/>
      <c r="E69" s="6">
        <f>SUM(E64:E68)</f>
        <v>530.6400000000001</v>
      </c>
      <c r="F69" s="6">
        <f>E69*1.13</f>
        <v>599.62320000000011</v>
      </c>
      <c r="G69" s="6">
        <f>SUM(G67:G68)</f>
        <v>6</v>
      </c>
      <c r="H69" s="6">
        <f>164+442</f>
        <v>606</v>
      </c>
      <c r="I69" s="11">
        <f>F69+G69-H69</f>
        <v>-0.37679999999988922</v>
      </c>
      <c r="J69" s="6" t="s">
        <v>214</v>
      </c>
      <c r="K69" s="6"/>
      <c r="L69" s="6"/>
    </row>
    <row r="70" spans="1:12" x14ac:dyDescent="0.25">
      <c r="A70" t="s">
        <v>184</v>
      </c>
      <c r="B70" s="3" t="s">
        <v>183</v>
      </c>
      <c r="C70">
        <v>64.349999999999994</v>
      </c>
      <c r="E70">
        <v>64.349999999999994</v>
      </c>
      <c r="G70">
        <v>2</v>
      </c>
    </row>
    <row r="71" spans="1:12" s="6" customFormat="1" x14ac:dyDescent="0.25">
      <c r="A71" s="6" t="s">
        <v>184</v>
      </c>
      <c r="B71" s="5"/>
      <c r="E71" s="6">
        <f>SUM(E70)</f>
        <v>64.349999999999994</v>
      </c>
      <c r="F71" s="6">
        <f>E71*1.13</f>
        <v>72.715499999999992</v>
      </c>
      <c r="G71" s="6">
        <v>2</v>
      </c>
      <c r="H71" s="6">
        <v>75</v>
      </c>
      <c r="I71" s="11">
        <f>F71+G71-H71</f>
        <v>-0.28450000000000841</v>
      </c>
    </row>
    <row r="72" spans="1:12" x14ac:dyDescent="0.25">
      <c r="A72" t="s">
        <v>200</v>
      </c>
      <c r="B72" s="3" t="s">
        <v>208</v>
      </c>
      <c r="C72">
        <v>238.59</v>
      </c>
      <c r="E72">
        <v>238.59</v>
      </c>
      <c r="G72">
        <v>2</v>
      </c>
    </row>
    <row r="73" spans="1:12" x14ac:dyDescent="0.25">
      <c r="A73" t="s">
        <v>200</v>
      </c>
      <c r="B73" s="3" t="s">
        <v>210</v>
      </c>
      <c r="C73">
        <v>207.9</v>
      </c>
      <c r="E73">
        <v>207.9</v>
      </c>
      <c r="G73" s="6">
        <v>2</v>
      </c>
    </row>
    <row r="74" spans="1:12" s="6" customFormat="1" x14ac:dyDescent="0.25">
      <c r="A74" s="6" t="s">
        <v>200</v>
      </c>
      <c r="B74" s="5"/>
      <c r="E74" s="6">
        <f>SUM(E72:E73)</f>
        <v>446.49</v>
      </c>
      <c r="F74" s="6">
        <f>E74*1.13</f>
        <v>504.53369999999995</v>
      </c>
      <c r="G74" s="6">
        <f>SUM(G72:G73)</f>
        <v>4</v>
      </c>
      <c r="H74" s="6">
        <v>509</v>
      </c>
      <c r="I74" s="11">
        <f>F74+G74-H74</f>
        <v>-0.46630000000004657</v>
      </c>
      <c r="J74" s="6" t="s">
        <v>212</v>
      </c>
    </row>
    <row r="75" spans="1:12" x14ac:dyDescent="0.25">
      <c r="A75" t="s">
        <v>51</v>
      </c>
      <c r="B75" s="3" t="s">
        <v>50</v>
      </c>
      <c r="C75">
        <v>161.37</v>
      </c>
      <c r="E75">
        <v>161.37</v>
      </c>
      <c r="G75" s="6">
        <v>2</v>
      </c>
      <c r="L75" s="6"/>
    </row>
    <row r="76" spans="1:12" s="6" customFormat="1" x14ac:dyDescent="0.25">
      <c r="A76" s="6" t="s">
        <v>51</v>
      </c>
      <c r="B76" s="5"/>
      <c r="E76" s="6">
        <f>SUM(E75)</f>
        <v>161.37</v>
      </c>
      <c r="F76" s="6">
        <f>E76*1.13</f>
        <v>182.34809999999999</v>
      </c>
      <c r="G76" s="6">
        <v>2</v>
      </c>
      <c r="H76" s="6">
        <v>185</v>
      </c>
      <c r="I76" s="11">
        <f>F76+G76-H76</f>
        <v>-0.65190000000001191</v>
      </c>
      <c r="L76"/>
    </row>
    <row r="77" spans="1:12" x14ac:dyDescent="0.25">
      <c r="A77" t="s">
        <v>56</v>
      </c>
      <c r="B77" s="3" t="s">
        <v>55</v>
      </c>
      <c r="C77">
        <v>0</v>
      </c>
      <c r="E77">
        <v>0</v>
      </c>
    </row>
    <row r="78" spans="1:12" x14ac:dyDescent="0.25">
      <c r="A78" t="s">
        <v>56</v>
      </c>
      <c r="B78" s="3" t="s">
        <v>111</v>
      </c>
      <c r="D78">
        <v>5</v>
      </c>
      <c r="E78">
        <v>179.19</v>
      </c>
      <c r="G78">
        <v>5</v>
      </c>
    </row>
    <row r="79" spans="1:12" x14ac:dyDescent="0.25">
      <c r="A79" t="s">
        <v>56</v>
      </c>
      <c r="B79" s="3" t="s">
        <v>53</v>
      </c>
      <c r="C79">
        <v>0</v>
      </c>
      <c r="E79">
        <v>0</v>
      </c>
    </row>
    <row r="80" spans="1:12" s="6" customFormat="1" x14ac:dyDescent="0.25">
      <c r="A80" t="s">
        <v>56</v>
      </c>
      <c r="B80" s="3" t="s">
        <v>54</v>
      </c>
      <c r="C80"/>
      <c r="D80">
        <v>5</v>
      </c>
      <c r="E80">
        <v>184.14</v>
      </c>
      <c r="F80"/>
      <c r="G80">
        <v>5</v>
      </c>
      <c r="H80"/>
      <c r="I80" s="10"/>
      <c r="J80"/>
      <c r="K80"/>
      <c r="L80"/>
    </row>
    <row r="81" spans="1:12" x14ac:dyDescent="0.25">
      <c r="A81" t="s">
        <v>56</v>
      </c>
      <c r="B81" s="3" t="s">
        <v>52</v>
      </c>
      <c r="C81">
        <v>238.59</v>
      </c>
      <c r="E81">
        <v>238.59</v>
      </c>
      <c r="G81">
        <v>2</v>
      </c>
      <c r="L81" s="6"/>
    </row>
    <row r="82" spans="1:12" x14ac:dyDescent="0.25">
      <c r="A82" t="s">
        <v>56</v>
      </c>
      <c r="B82" s="3" t="s">
        <v>189</v>
      </c>
      <c r="C82">
        <v>94.05</v>
      </c>
      <c r="E82">
        <v>94.05</v>
      </c>
      <c r="G82">
        <v>2</v>
      </c>
    </row>
    <row r="83" spans="1:12" s="6" customFormat="1" x14ac:dyDescent="0.25">
      <c r="A83" t="s">
        <v>56</v>
      </c>
      <c r="B83" s="3" t="s">
        <v>188</v>
      </c>
      <c r="C83">
        <v>129</v>
      </c>
      <c r="D83"/>
      <c r="E83">
        <v>129</v>
      </c>
      <c r="F83"/>
      <c r="G83">
        <v>2</v>
      </c>
      <c r="H83"/>
      <c r="I83" s="10"/>
      <c r="J83"/>
      <c r="K83"/>
      <c r="L83"/>
    </row>
    <row r="84" spans="1:12" s="6" customFormat="1" x14ac:dyDescent="0.25">
      <c r="A84" s="6" t="s">
        <v>56</v>
      </c>
      <c r="B84" s="5"/>
      <c r="E84" s="6">
        <f>SUM(E77:E83)</f>
        <v>824.96999999999991</v>
      </c>
      <c r="F84" s="6">
        <f>E84*1.13</f>
        <v>932.21609999999987</v>
      </c>
      <c r="G84" s="6">
        <f>SUM(G78:G83)</f>
        <v>16</v>
      </c>
      <c r="H84" s="6">
        <v>948</v>
      </c>
      <c r="I84" s="11">
        <f>F84+G84-H84</f>
        <v>0.2160999999998694</v>
      </c>
    </row>
    <row r="85" spans="1:12" s="6" customFormat="1" x14ac:dyDescent="0.25">
      <c r="A85" t="s">
        <v>86</v>
      </c>
      <c r="B85" s="3" t="s">
        <v>85</v>
      </c>
      <c r="C85">
        <v>252.45</v>
      </c>
      <c r="D85"/>
      <c r="E85">
        <v>252.45</v>
      </c>
      <c r="F85"/>
      <c r="G85">
        <v>2</v>
      </c>
      <c r="H85"/>
      <c r="I85" s="10"/>
      <c r="J85"/>
      <c r="K85"/>
    </row>
    <row r="86" spans="1:12" x14ac:dyDescent="0.25">
      <c r="A86" s="6" t="s">
        <v>86</v>
      </c>
      <c r="B86" s="5"/>
      <c r="C86" s="6"/>
      <c r="D86" s="6"/>
      <c r="E86" s="6">
        <f>SUM(E85)</f>
        <v>252.45</v>
      </c>
      <c r="F86" s="6">
        <f>E86*1.13</f>
        <v>285.26849999999996</v>
      </c>
      <c r="G86" s="6">
        <v>2</v>
      </c>
      <c r="H86" s="6">
        <v>255</v>
      </c>
      <c r="I86" s="11">
        <f>F86+G86-H86</f>
        <v>32.26849999999996</v>
      </c>
      <c r="J86" s="6"/>
      <c r="K86" s="6"/>
    </row>
    <row r="87" spans="1:12" x14ac:dyDescent="0.25">
      <c r="A87" t="s">
        <v>49</v>
      </c>
      <c r="B87" s="3" t="s">
        <v>47</v>
      </c>
      <c r="C87">
        <v>114.84</v>
      </c>
      <c r="D87">
        <v>2</v>
      </c>
      <c r="E87">
        <f>C87*D87</f>
        <v>229.68</v>
      </c>
      <c r="G87">
        <v>4</v>
      </c>
    </row>
    <row r="88" spans="1:12" s="6" customFormat="1" x14ac:dyDescent="0.25">
      <c r="A88" t="s">
        <v>49</v>
      </c>
      <c r="B88" s="3" t="s">
        <v>48</v>
      </c>
      <c r="C88">
        <v>161.37</v>
      </c>
      <c r="D88"/>
      <c r="E88">
        <v>161.37</v>
      </c>
      <c r="F88"/>
      <c r="G88" s="6">
        <v>2</v>
      </c>
      <c r="H88"/>
      <c r="I88" s="10"/>
      <c r="J88"/>
      <c r="K88"/>
    </row>
    <row r="89" spans="1:12" x14ac:dyDescent="0.25">
      <c r="A89" s="6" t="s">
        <v>49</v>
      </c>
      <c r="B89" s="5"/>
      <c r="C89" s="6"/>
      <c r="D89" s="6"/>
      <c r="E89" s="6">
        <f>SUM(E87:E88)</f>
        <v>391.05</v>
      </c>
      <c r="F89" s="6">
        <f>E89*1.13</f>
        <v>441.88649999999996</v>
      </c>
      <c r="G89" s="6">
        <f>SUM(G87:G88)</f>
        <v>6</v>
      </c>
      <c r="H89" s="6">
        <v>448</v>
      </c>
      <c r="I89" s="11">
        <f>F89+G89-H89</f>
        <v>-0.11350000000004457</v>
      </c>
      <c r="J89" s="6"/>
      <c r="K89" s="6"/>
    </row>
    <row r="90" spans="1:12" s="6" customFormat="1" x14ac:dyDescent="0.25">
      <c r="A90" t="s">
        <v>38</v>
      </c>
      <c r="B90" s="3" t="s">
        <v>41</v>
      </c>
      <c r="C90">
        <v>161.37</v>
      </c>
      <c r="D90"/>
      <c r="E90">
        <v>161.37</v>
      </c>
      <c r="F90"/>
      <c r="G90" s="6">
        <v>2</v>
      </c>
      <c r="H90"/>
      <c r="I90" s="10"/>
      <c r="J90"/>
      <c r="K90"/>
      <c r="L90"/>
    </row>
    <row r="91" spans="1:12" x14ac:dyDescent="0.25">
      <c r="A91" t="s">
        <v>38</v>
      </c>
      <c r="B91" s="3" t="s">
        <v>42</v>
      </c>
      <c r="C91">
        <v>161.37</v>
      </c>
      <c r="E91">
        <v>161.37</v>
      </c>
      <c r="G91" s="6">
        <v>2</v>
      </c>
    </row>
    <row r="92" spans="1:12" x14ac:dyDescent="0.25">
      <c r="A92" t="s">
        <v>38</v>
      </c>
      <c r="B92" s="3" t="s">
        <v>39</v>
      </c>
      <c r="C92">
        <v>225.72</v>
      </c>
      <c r="E92">
        <v>225.72</v>
      </c>
      <c r="G92" s="6">
        <v>2</v>
      </c>
    </row>
    <row r="93" spans="1:12" x14ac:dyDescent="0.25">
      <c r="A93" t="s">
        <v>38</v>
      </c>
      <c r="B93" s="3" t="s">
        <v>40</v>
      </c>
      <c r="C93">
        <v>238.59</v>
      </c>
      <c r="E93">
        <v>238.59</v>
      </c>
      <c r="G93" s="6">
        <v>2</v>
      </c>
      <c r="L93" s="6"/>
    </row>
    <row r="94" spans="1:12" s="6" customFormat="1" x14ac:dyDescent="0.25">
      <c r="A94" s="6" t="s">
        <v>38</v>
      </c>
      <c r="B94" s="5"/>
      <c r="E94" s="6">
        <f>SUM(E90:E93)</f>
        <v>787.05000000000007</v>
      </c>
      <c r="F94" s="6">
        <f>E94*1.13</f>
        <v>889.36649999999997</v>
      </c>
      <c r="G94" s="6">
        <f>SUM(G90:G93)</f>
        <v>8</v>
      </c>
      <c r="H94" s="6">
        <v>897</v>
      </c>
      <c r="I94" s="11">
        <f>F94+G94-H94</f>
        <v>0.36649999999997362</v>
      </c>
      <c r="L94"/>
    </row>
    <row r="95" spans="1:12" x14ac:dyDescent="0.25">
      <c r="A95" t="s">
        <v>112</v>
      </c>
      <c r="B95" s="4" t="s">
        <v>113</v>
      </c>
      <c r="C95">
        <v>144.54</v>
      </c>
      <c r="D95">
        <v>2</v>
      </c>
      <c r="E95">
        <f>C95*D95</f>
        <v>289.08</v>
      </c>
      <c r="G95">
        <v>4</v>
      </c>
    </row>
    <row r="96" spans="1:12" x14ac:dyDescent="0.25">
      <c r="A96" t="s">
        <v>112</v>
      </c>
      <c r="B96" s="4" t="s">
        <v>114</v>
      </c>
      <c r="C96">
        <v>123.75</v>
      </c>
      <c r="E96">
        <v>123.75</v>
      </c>
      <c r="G96">
        <v>2</v>
      </c>
      <c r="L96" s="8"/>
    </row>
    <row r="97" spans="1:12" s="6" customFormat="1" x14ac:dyDescent="0.25">
      <c r="A97" s="8" t="s">
        <v>112</v>
      </c>
      <c r="B97" s="7"/>
      <c r="C97" s="8"/>
      <c r="D97" s="8"/>
      <c r="E97" s="8">
        <f>SUM(E95:E96)</f>
        <v>412.83</v>
      </c>
      <c r="F97" s="8">
        <f>E97*1.13</f>
        <v>466.49789999999996</v>
      </c>
      <c r="G97" s="8">
        <f>SUM(G95:G96)</f>
        <v>6</v>
      </c>
      <c r="H97" s="8">
        <v>472</v>
      </c>
      <c r="I97" s="12">
        <f>F97+G97-H97</f>
        <v>0.49789999999995871</v>
      </c>
      <c r="J97" s="8"/>
      <c r="K97" s="8"/>
      <c r="L97"/>
    </row>
    <row r="98" spans="1:12" x14ac:dyDescent="0.25">
      <c r="A98" t="s">
        <v>74</v>
      </c>
      <c r="B98" s="3" t="s">
        <v>69</v>
      </c>
      <c r="C98">
        <v>177.2</v>
      </c>
      <c r="E98">
        <v>177.2</v>
      </c>
      <c r="G98">
        <v>2</v>
      </c>
    </row>
    <row r="99" spans="1:12" s="6" customFormat="1" x14ac:dyDescent="0.25">
      <c r="A99" t="s">
        <v>74</v>
      </c>
      <c r="B99" s="3" t="s">
        <v>70</v>
      </c>
      <c r="C99">
        <v>0</v>
      </c>
      <c r="D99"/>
      <c r="E99">
        <v>0</v>
      </c>
      <c r="F99"/>
      <c r="G99"/>
      <c r="H99"/>
      <c r="I99" s="10"/>
      <c r="J99"/>
      <c r="K99"/>
      <c r="L99"/>
    </row>
    <row r="100" spans="1:12" x14ac:dyDescent="0.25">
      <c r="A100" t="s">
        <v>74</v>
      </c>
      <c r="B100" s="3" t="s">
        <v>68</v>
      </c>
      <c r="C100">
        <v>456.39</v>
      </c>
      <c r="E100">
        <v>456.39</v>
      </c>
      <c r="G100">
        <v>2</v>
      </c>
    </row>
    <row r="101" spans="1:12" x14ac:dyDescent="0.25">
      <c r="A101" t="s">
        <v>74</v>
      </c>
      <c r="B101" s="3" t="s">
        <v>71</v>
      </c>
      <c r="C101">
        <v>180.18</v>
      </c>
      <c r="E101">
        <v>180.18</v>
      </c>
      <c r="G101">
        <v>2</v>
      </c>
    </row>
    <row r="102" spans="1:12" x14ac:dyDescent="0.25">
      <c r="A102" t="s">
        <v>74</v>
      </c>
      <c r="B102" s="3" t="s">
        <v>72</v>
      </c>
      <c r="C102">
        <v>252.45</v>
      </c>
      <c r="E102">
        <v>252.45</v>
      </c>
      <c r="G102">
        <v>2</v>
      </c>
    </row>
    <row r="103" spans="1:12" x14ac:dyDescent="0.25">
      <c r="A103" t="s">
        <v>74</v>
      </c>
      <c r="B103" s="3" t="s">
        <v>73</v>
      </c>
      <c r="C103">
        <v>0</v>
      </c>
      <c r="E103">
        <v>0</v>
      </c>
      <c r="L103" s="6"/>
    </row>
    <row r="104" spans="1:12" x14ac:dyDescent="0.25">
      <c r="A104" s="6" t="s">
        <v>74</v>
      </c>
      <c r="B104" s="5"/>
      <c r="C104" s="6"/>
      <c r="D104" s="6"/>
      <c r="E104" s="6">
        <f>SUM(E98:E103)</f>
        <v>1066.22</v>
      </c>
      <c r="F104" s="6">
        <f>E104*1.13</f>
        <v>1204.8285999999998</v>
      </c>
      <c r="G104" s="6">
        <f>SUM(G98:G103)</f>
        <v>8</v>
      </c>
      <c r="H104" s="6">
        <f>1195+18</f>
        <v>1213</v>
      </c>
      <c r="I104" s="11">
        <f>F104+G104-H104</f>
        <v>-0.17140000000017608</v>
      </c>
      <c r="J104" s="6" t="s">
        <v>163</v>
      </c>
      <c r="K104" s="6"/>
    </row>
    <row r="105" spans="1:12" x14ac:dyDescent="0.25">
      <c r="A105" t="s">
        <v>117</v>
      </c>
      <c r="B105" s="3" t="s">
        <v>118</v>
      </c>
      <c r="C105">
        <v>138.6</v>
      </c>
      <c r="E105">
        <v>138.6</v>
      </c>
      <c r="G105">
        <v>2</v>
      </c>
      <c r="L105" s="6"/>
    </row>
    <row r="106" spans="1:12" x14ac:dyDescent="0.25">
      <c r="A106" s="6" t="s">
        <v>117</v>
      </c>
      <c r="B106" s="5"/>
      <c r="C106" s="6"/>
      <c r="D106" s="6"/>
      <c r="E106" s="6">
        <f>SUM(E105)</f>
        <v>138.6</v>
      </c>
      <c r="F106" s="6">
        <f>E106*1.13</f>
        <v>156.61799999999997</v>
      </c>
      <c r="G106" s="6">
        <v>2</v>
      </c>
      <c r="H106" s="6">
        <v>159</v>
      </c>
      <c r="I106" s="11">
        <f>F106+G106-H106</f>
        <v>-0.38200000000003342</v>
      </c>
      <c r="J106" s="6"/>
      <c r="K106" s="6"/>
    </row>
    <row r="107" spans="1:12" s="6" customFormat="1" x14ac:dyDescent="0.25">
      <c r="A107" t="s">
        <v>99</v>
      </c>
      <c r="B107" s="3" t="s">
        <v>101</v>
      </c>
      <c r="C107"/>
      <c r="D107">
        <v>2</v>
      </c>
      <c r="E107">
        <v>148.5</v>
      </c>
      <c r="F107"/>
      <c r="G107">
        <v>4</v>
      </c>
      <c r="H107"/>
      <c r="I107" s="10"/>
      <c r="J107"/>
      <c r="K107"/>
      <c r="L107"/>
    </row>
    <row r="108" spans="1:12" x14ac:dyDescent="0.25">
      <c r="A108" t="s">
        <v>99</v>
      </c>
      <c r="B108" s="3" t="s">
        <v>100</v>
      </c>
      <c r="C108">
        <v>69.3</v>
      </c>
      <c r="E108">
        <v>69.3</v>
      </c>
      <c r="G108">
        <v>2</v>
      </c>
    </row>
    <row r="109" spans="1:12" x14ac:dyDescent="0.25">
      <c r="A109" t="s">
        <v>99</v>
      </c>
      <c r="B109" s="3" t="s">
        <v>102</v>
      </c>
      <c r="C109">
        <v>69.3</v>
      </c>
      <c r="E109">
        <v>69.3</v>
      </c>
      <c r="G109">
        <v>2</v>
      </c>
      <c r="L109" s="6"/>
    </row>
    <row r="110" spans="1:12" x14ac:dyDescent="0.25">
      <c r="A110" s="6" t="s">
        <v>99</v>
      </c>
      <c r="B110" s="5"/>
      <c r="C110" s="6"/>
      <c r="D110" s="6"/>
      <c r="E110" s="6">
        <f>SUM(E107:E109)</f>
        <v>287.10000000000002</v>
      </c>
      <c r="F110" s="6">
        <f>E110*1.13</f>
        <v>324.423</v>
      </c>
      <c r="G110" s="6">
        <f>SUM(G107:G109)</f>
        <v>8</v>
      </c>
      <c r="H110" s="6">
        <v>332</v>
      </c>
      <c r="I110" s="11">
        <f>F110+G110-H110</f>
        <v>0.42300000000000182</v>
      </c>
      <c r="J110" s="6"/>
      <c r="K110" s="6"/>
    </row>
    <row r="111" spans="1:12" s="6" customFormat="1" x14ac:dyDescent="0.25">
      <c r="A111" t="s">
        <v>201</v>
      </c>
      <c r="B111" s="3" t="s">
        <v>209</v>
      </c>
      <c r="C111">
        <v>238.59</v>
      </c>
      <c r="D111"/>
      <c r="E111">
        <v>238.59</v>
      </c>
      <c r="F111"/>
      <c r="G111">
        <v>2</v>
      </c>
      <c r="H111"/>
      <c r="I111" s="10"/>
      <c r="J111"/>
      <c r="K111"/>
      <c r="L111"/>
    </row>
    <row r="112" spans="1:12" s="6" customFormat="1" x14ac:dyDescent="0.25">
      <c r="A112" s="6" t="s">
        <v>201</v>
      </c>
      <c r="B112" s="5"/>
      <c r="E112" s="6">
        <f>SUM(E111)</f>
        <v>238.59</v>
      </c>
      <c r="F112" s="6">
        <f>E112*1.13</f>
        <v>269.60669999999999</v>
      </c>
      <c r="G112" s="6">
        <v>2</v>
      </c>
      <c r="H112" s="6">
        <v>272</v>
      </c>
      <c r="I112" s="11">
        <f>F112+G112-H112</f>
        <v>-0.39330000000001064</v>
      </c>
    </row>
    <row r="113" spans="1:13" s="6" customFormat="1" x14ac:dyDescent="0.25">
      <c r="A113" t="s">
        <v>65</v>
      </c>
      <c r="B113" s="3" t="s">
        <v>63</v>
      </c>
      <c r="C113">
        <v>1435.5</v>
      </c>
      <c r="D113"/>
      <c r="E113">
        <v>1435.5</v>
      </c>
      <c r="F113"/>
      <c r="G113">
        <v>4</v>
      </c>
      <c r="H113"/>
      <c r="I113" s="10"/>
      <c r="J113"/>
      <c r="K113"/>
      <c r="L113"/>
      <c r="M113"/>
    </row>
    <row r="114" spans="1:13" x14ac:dyDescent="0.25">
      <c r="A114" t="s">
        <v>65</v>
      </c>
      <c r="B114" s="3" t="s">
        <v>64</v>
      </c>
      <c r="C114">
        <v>1336.5</v>
      </c>
      <c r="E114">
        <v>1336.5</v>
      </c>
      <c r="G114">
        <v>4</v>
      </c>
      <c r="L114" s="6"/>
      <c r="M114" s="6"/>
    </row>
    <row r="115" spans="1:13" s="6" customFormat="1" x14ac:dyDescent="0.25">
      <c r="A115" s="6" t="s">
        <v>65</v>
      </c>
      <c r="B115" s="5"/>
      <c r="E115" s="6">
        <f>SUM(E113:E114)</f>
        <v>2772</v>
      </c>
      <c r="F115" s="6">
        <f>E115*1.13</f>
        <v>3132.3599999999997</v>
      </c>
      <c r="G115" s="6">
        <f>SUM(G113:G114)</f>
        <v>8</v>
      </c>
      <c r="H115" s="6">
        <v>3140</v>
      </c>
      <c r="I115" s="11">
        <f>F115+G115-H115</f>
        <v>0.35999999999967258</v>
      </c>
      <c r="L115"/>
      <c r="M115"/>
    </row>
    <row r="116" spans="1:13" x14ac:dyDescent="0.25">
      <c r="A116" t="s">
        <v>45</v>
      </c>
      <c r="B116" s="3" t="s">
        <v>46</v>
      </c>
      <c r="C116">
        <v>199.98</v>
      </c>
      <c r="E116">
        <v>199.98</v>
      </c>
      <c r="G116">
        <v>2</v>
      </c>
      <c r="L116" s="6"/>
      <c r="M116" s="6"/>
    </row>
    <row r="117" spans="1:13" x14ac:dyDescent="0.25">
      <c r="A117" s="6" t="s">
        <v>45</v>
      </c>
      <c r="B117" s="5"/>
      <c r="C117" s="6"/>
      <c r="D117" s="6"/>
      <c r="E117" s="6">
        <f>SUM(E116)</f>
        <v>199.98</v>
      </c>
      <c r="F117" s="6">
        <f>E117*1.13</f>
        <v>225.97739999999996</v>
      </c>
      <c r="G117" s="6">
        <v>2</v>
      </c>
      <c r="H117" s="6">
        <v>228</v>
      </c>
      <c r="I117" s="11">
        <f>F117+G117-H117</f>
        <v>-2.2600000000039699E-2</v>
      </c>
      <c r="J117" s="6"/>
      <c r="K117" s="6"/>
    </row>
    <row r="118" spans="1:13" x14ac:dyDescent="0.25">
      <c r="A118" t="s">
        <v>37</v>
      </c>
      <c r="B118" s="3" t="s">
        <v>36</v>
      </c>
      <c r="C118">
        <v>114.84</v>
      </c>
      <c r="E118">
        <v>114.84</v>
      </c>
      <c r="G118">
        <v>2</v>
      </c>
    </row>
    <row r="119" spans="1:13" x14ac:dyDescent="0.25">
      <c r="A119" t="s">
        <v>37</v>
      </c>
      <c r="B119" s="3" t="s">
        <v>35</v>
      </c>
      <c r="C119">
        <v>238.59</v>
      </c>
      <c r="E119">
        <v>238.59</v>
      </c>
      <c r="G119" s="6">
        <v>2</v>
      </c>
      <c r="L119" s="6"/>
    </row>
    <row r="120" spans="1:13" x14ac:dyDescent="0.25">
      <c r="A120" s="6" t="s">
        <v>37</v>
      </c>
      <c r="B120" s="5"/>
      <c r="C120" s="6"/>
      <c r="D120" s="6"/>
      <c r="E120" s="6">
        <f>SUM(E118:E119)</f>
        <v>353.43</v>
      </c>
      <c r="F120" s="6">
        <f>E120*1.13</f>
        <v>399.37589999999994</v>
      </c>
      <c r="G120" s="6">
        <f>SUM(G118:G119)</f>
        <v>4</v>
      </c>
      <c r="H120" s="6">
        <v>403</v>
      </c>
      <c r="I120" s="11">
        <f>F120+G120-H120</f>
        <v>0.37589999999994461</v>
      </c>
      <c r="J120" s="6"/>
      <c r="K120" s="6"/>
    </row>
    <row r="121" spans="1:13" s="6" customFormat="1" x14ac:dyDescent="0.25">
      <c r="A121" t="s">
        <v>84</v>
      </c>
      <c r="B121" s="3" t="s">
        <v>83</v>
      </c>
      <c r="C121">
        <v>341.55</v>
      </c>
      <c r="D121"/>
      <c r="E121">
        <v>341.55</v>
      </c>
      <c r="F121"/>
      <c r="G121">
        <v>2</v>
      </c>
      <c r="H121"/>
      <c r="I121" s="10"/>
      <c r="J121"/>
      <c r="K121"/>
      <c r="M121"/>
    </row>
    <row r="122" spans="1:13" x14ac:dyDescent="0.25">
      <c r="A122" s="6" t="s">
        <v>84</v>
      </c>
      <c r="B122" s="5"/>
      <c r="C122" s="6"/>
      <c r="D122" s="6"/>
      <c r="E122" s="6">
        <f>SUM(E121)</f>
        <v>341.55</v>
      </c>
      <c r="F122" s="6">
        <f>E122*1.13</f>
        <v>385.95149999999995</v>
      </c>
      <c r="G122" s="6">
        <v>2</v>
      </c>
      <c r="H122" s="6">
        <v>388</v>
      </c>
      <c r="I122" s="11">
        <f>F122+G122-H122</f>
        <v>-4.8500000000046839E-2</v>
      </c>
      <c r="J122" s="6"/>
      <c r="K122" s="6"/>
      <c r="M122" s="6"/>
    </row>
    <row r="123" spans="1:13" x14ac:dyDescent="0.25">
      <c r="A123" t="s">
        <v>82</v>
      </c>
      <c r="B123" s="3" t="s">
        <v>137</v>
      </c>
      <c r="C123">
        <v>279.18</v>
      </c>
      <c r="E123">
        <v>279.18</v>
      </c>
      <c r="G123">
        <v>2</v>
      </c>
    </row>
    <row r="124" spans="1:13" x14ac:dyDescent="0.25">
      <c r="A124" t="s">
        <v>82</v>
      </c>
      <c r="B124" s="3" t="s">
        <v>80</v>
      </c>
      <c r="C124">
        <v>0</v>
      </c>
      <c r="E124">
        <v>0</v>
      </c>
    </row>
    <row r="125" spans="1:13" x14ac:dyDescent="0.25">
      <c r="A125" t="s">
        <v>82</v>
      </c>
      <c r="B125" s="3" t="s">
        <v>81</v>
      </c>
      <c r="C125">
        <v>0</v>
      </c>
      <c r="E125">
        <v>0</v>
      </c>
      <c r="L125" s="6"/>
    </row>
    <row r="126" spans="1:13" x14ac:dyDescent="0.25">
      <c r="A126" t="s">
        <v>82</v>
      </c>
      <c r="B126" s="3" t="s">
        <v>193</v>
      </c>
      <c r="C126">
        <v>0</v>
      </c>
      <c r="E126">
        <v>0</v>
      </c>
    </row>
    <row r="127" spans="1:13" x14ac:dyDescent="0.25">
      <c r="A127" t="s">
        <v>82</v>
      </c>
      <c r="B127" s="3" t="s">
        <v>194</v>
      </c>
      <c r="C127">
        <v>207.9</v>
      </c>
      <c r="E127">
        <v>207.9</v>
      </c>
      <c r="G127">
        <v>2</v>
      </c>
    </row>
    <row r="128" spans="1:13" s="6" customFormat="1" x14ac:dyDescent="0.25">
      <c r="A128" s="6" t="s">
        <v>82</v>
      </c>
      <c r="B128" s="5"/>
      <c r="E128" s="6">
        <f>SUM(E123:E127)</f>
        <v>487.08000000000004</v>
      </c>
      <c r="F128" s="6">
        <f>E128*1.13</f>
        <v>550.40039999999999</v>
      </c>
      <c r="G128" s="6">
        <f>SUM(G123:G127)</f>
        <v>4</v>
      </c>
      <c r="H128" s="6">
        <f>317+237</f>
        <v>554</v>
      </c>
      <c r="I128" s="11">
        <f>F128+G128-H128</f>
        <v>0.40039999999999054</v>
      </c>
      <c r="J128" s="6" t="s">
        <v>213</v>
      </c>
    </row>
    <row r="129" spans="1:12" x14ac:dyDescent="0.25">
      <c r="A129" t="s">
        <v>116</v>
      </c>
      <c r="B129" s="3" t="s">
        <v>115</v>
      </c>
      <c r="C129">
        <v>161.37</v>
      </c>
      <c r="E129">
        <v>161.37</v>
      </c>
      <c r="G129">
        <v>2</v>
      </c>
    </row>
    <row r="130" spans="1:12" x14ac:dyDescent="0.25">
      <c r="A130" t="s">
        <v>58</v>
      </c>
      <c r="B130" s="3" t="s">
        <v>57</v>
      </c>
      <c r="C130">
        <v>199.98</v>
      </c>
      <c r="E130">
        <v>199.98</v>
      </c>
      <c r="G130">
        <v>2</v>
      </c>
      <c r="L130" s="6"/>
    </row>
    <row r="131" spans="1:12" x14ac:dyDescent="0.25">
      <c r="A131" s="6" t="s">
        <v>58</v>
      </c>
      <c r="B131" s="5"/>
      <c r="C131" s="6"/>
      <c r="D131" s="6"/>
      <c r="E131" s="6">
        <f>SUM(E129:E130)</f>
        <v>361.35</v>
      </c>
      <c r="F131" s="6">
        <f>E131*1.13</f>
        <v>408.32549999999998</v>
      </c>
      <c r="G131" s="6">
        <f>SUM(G129:G130)</f>
        <v>4</v>
      </c>
      <c r="H131" s="6">
        <v>412</v>
      </c>
      <c r="I131" s="11">
        <f>F131+G131-H131</f>
        <v>0.32549999999997681</v>
      </c>
      <c r="J131" s="6"/>
      <c r="K131" s="6"/>
    </row>
    <row r="132" spans="1:12" x14ac:dyDescent="0.25">
      <c r="A132" t="s">
        <v>104</v>
      </c>
      <c r="B132" s="3" t="s">
        <v>103</v>
      </c>
      <c r="C132">
        <v>0</v>
      </c>
      <c r="E132">
        <v>0</v>
      </c>
      <c r="L132" s="6"/>
    </row>
    <row r="133" spans="1:12" x14ac:dyDescent="0.25">
      <c r="A133" t="s">
        <v>104</v>
      </c>
      <c r="B133" s="3" t="s">
        <v>211</v>
      </c>
      <c r="C133">
        <v>75</v>
      </c>
      <c r="E133">
        <v>75</v>
      </c>
      <c r="G133">
        <v>2</v>
      </c>
    </row>
    <row r="134" spans="1:12" x14ac:dyDescent="0.25">
      <c r="A134" t="s">
        <v>104</v>
      </c>
      <c r="B134" s="3" t="s">
        <v>187</v>
      </c>
      <c r="C134">
        <v>112.86</v>
      </c>
      <c r="E134">
        <v>112.86</v>
      </c>
      <c r="G134">
        <v>2</v>
      </c>
    </row>
    <row r="135" spans="1:12" x14ac:dyDescent="0.25">
      <c r="A135" t="s">
        <v>104</v>
      </c>
      <c r="B135" s="3" t="s">
        <v>186</v>
      </c>
      <c r="C135">
        <v>0</v>
      </c>
      <c r="E135">
        <v>0</v>
      </c>
    </row>
    <row r="136" spans="1:12" x14ac:dyDescent="0.25">
      <c r="A136" t="s">
        <v>104</v>
      </c>
      <c r="B136" s="3" t="s">
        <v>185</v>
      </c>
      <c r="C136">
        <v>0</v>
      </c>
      <c r="E136">
        <v>0</v>
      </c>
    </row>
    <row r="137" spans="1:12" x14ac:dyDescent="0.25">
      <c r="A137" t="s">
        <v>104</v>
      </c>
      <c r="B137" s="3" t="s">
        <v>164</v>
      </c>
      <c r="C137">
        <v>0</v>
      </c>
      <c r="E137">
        <v>0</v>
      </c>
    </row>
    <row r="138" spans="1:12" s="6" customFormat="1" x14ac:dyDescent="0.25">
      <c r="A138" s="6" t="s">
        <v>104</v>
      </c>
      <c r="B138" s="5"/>
      <c r="E138" s="6">
        <f>SUM(E132:E137)</f>
        <v>187.86</v>
      </c>
      <c r="F138" s="6">
        <f>E138*1.15</f>
        <v>216.03899999999999</v>
      </c>
      <c r="G138" s="6">
        <f>SUM(G132:G137)</f>
        <v>4</v>
      </c>
      <c r="H138" s="6">
        <v>220</v>
      </c>
      <c r="I138" s="11">
        <f>F138+G138-H138</f>
        <v>3.8999999999987267E-2</v>
      </c>
    </row>
    <row r="139" spans="1:12" x14ac:dyDescent="0.25">
      <c r="A139" t="s">
        <v>97</v>
      </c>
      <c r="B139" s="2" t="s">
        <v>151</v>
      </c>
      <c r="C139">
        <v>0</v>
      </c>
      <c r="E139">
        <v>0</v>
      </c>
    </row>
    <row r="140" spans="1:12" x14ac:dyDescent="0.25">
      <c r="A140" t="s">
        <v>97</v>
      </c>
      <c r="B140" s="3" t="s">
        <v>152</v>
      </c>
      <c r="C140">
        <v>84.15</v>
      </c>
      <c r="E140">
        <v>84.15</v>
      </c>
      <c r="G140">
        <v>2</v>
      </c>
    </row>
    <row r="141" spans="1:12" x14ac:dyDescent="0.25">
      <c r="A141" t="s">
        <v>97</v>
      </c>
      <c r="B141" s="3" t="s">
        <v>153</v>
      </c>
      <c r="C141">
        <v>131.66999999999999</v>
      </c>
      <c r="E141">
        <v>131.66999999999999</v>
      </c>
      <c r="G141">
        <v>2</v>
      </c>
    </row>
    <row r="142" spans="1:12" x14ac:dyDescent="0.25">
      <c r="A142" t="s">
        <v>97</v>
      </c>
      <c r="B142" s="3" t="s">
        <v>150</v>
      </c>
      <c r="C142">
        <v>76.23</v>
      </c>
      <c r="E142">
        <v>76.23</v>
      </c>
      <c r="G142">
        <v>2</v>
      </c>
    </row>
    <row r="143" spans="1:12" x14ac:dyDescent="0.25">
      <c r="A143" t="s">
        <v>97</v>
      </c>
      <c r="B143" s="3" t="s">
        <v>148</v>
      </c>
      <c r="C143">
        <v>73.260000000000005</v>
      </c>
      <c r="E143">
        <v>73.260000000000005</v>
      </c>
      <c r="G143">
        <v>2</v>
      </c>
    </row>
    <row r="144" spans="1:12" x14ac:dyDescent="0.25">
      <c r="A144" t="s">
        <v>97</v>
      </c>
      <c r="B144" s="3" t="s">
        <v>149</v>
      </c>
      <c r="C144">
        <v>135.63</v>
      </c>
      <c r="E144">
        <v>135.63</v>
      </c>
      <c r="G144">
        <v>2</v>
      </c>
    </row>
    <row r="145" spans="1:12" x14ac:dyDescent="0.25">
      <c r="A145" t="s">
        <v>97</v>
      </c>
      <c r="B145" s="3" t="s">
        <v>98</v>
      </c>
      <c r="C145">
        <v>0</v>
      </c>
      <c r="E145">
        <v>0</v>
      </c>
      <c r="L145" s="6"/>
    </row>
    <row r="146" spans="1:12" x14ac:dyDescent="0.25">
      <c r="A146" s="6" t="s">
        <v>97</v>
      </c>
      <c r="B146" s="5"/>
      <c r="C146" s="6"/>
      <c r="D146" s="6"/>
      <c r="E146" s="6">
        <f>SUM(E139:E145)</f>
        <v>500.94</v>
      </c>
      <c r="F146" s="6">
        <f>E146*1.13</f>
        <v>566.06219999999996</v>
      </c>
      <c r="G146" s="6">
        <f>SUM(G140:G145)</f>
        <v>10</v>
      </c>
      <c r="H146" s="6">
        <v>576</v>
      </c>
      <c r="I146" s="11">
        <f>F146+G146-H146</f>
        <v>6.2199999999961619E-2</v>
      </c>
      <c r="J146" s="6"/>
      <c r="K146" s="6"/>
    </row>
    <row r="147" spans="1:12" x14ac:dyDescent="0.25">
      <c r="A147" t="s">
        <v>62</v>
      </c>
      <c r="B147" s="3" t="s">
        <v>59</v>
      </c>
      <c r="C147">
        <v>114.84</v>
      </c>
      <c r="E147">
        <v>114.84</v>
      </c>
      <c r="G147">
        <v>2</v>
      </c>
    </row>
    <row r="148" spans="1:12" x14ac:dyDescent="0.25">
      <c r="A148" t="s">
        <v>62</v>
      </c>
      <c r="B148" s="3" t="s">
        <v>60</v>
      </c>
      <c r="C148">
        <v>161.37</v>
      </c>
      <c r="E148">
        <v>161.37</v>
      </c>
      <c r="G148">
        <v>2</v>
      </c>
    </row>
    <row r="149" spans="1:12" x14ac:dyDescent="0.25">
      <c r="A149" t="s">
        <v>62</v>
      </c>
      <c r="B149" s="3" t="s">
        <v>61</v>
      </c>
      <c r="C149">
        <v>161.37</v>
      </c>
      <c r="E149">
        <v>161.37</v>
      </c>
      <c r="G149">
        <v>2</v>
      </c>
      <c r="L149" s="6"/>
    </row>
    <row r="150" spans="1:12" x14ac:dyDescent="0.25">
      <c r="A150" s="6" t="s">
        <v>62</v>
      </c>
      <c r="B150" s="5"/>
      <c r="C150" s="6"/>
      <c r="D150" s="6"/>
      <c r="E150" s="6">
        <f>SUM(E147:E149)</f>
        <v>437.58000000000004</v>
      </c>
      <c r="F150" s="6">
        <f>E150*1.13</f>
        <v>494.46539999999999</v>
      </c>
      <c r="G150" s="6">
        <f>SUM(G147:G149)</f>
        <v>6</v>
      </c>
      <c r="H150" s="6">
        <v>500</v>
      </c>
      <c r="I150" s="11">
        <f>F150+G150-H150</f>
        <v>0.46539999999998827</v>
      </c>
      <c r="J150" s="6"/>
      <c r="K150" s="6"/>
    </row>
    <row r="151" spans="1:12" x14ac:dyDescent="0.25">
      <c r="A151" t="s">
        <v>67</v>
      </c>
      <c r="B151" s="3" t="s">
        <v>66</v>
      </c>
      <c r="D151">
        <v>2</v>
      </c>
      <c r="E151">
        <v>245.32</v>
      </c>
      <c r="G151">
        <v>2</v>
      </c>
      <c r="L151" s="6"/>
    </row>
    <row r="152" spans="1:12" x14ac:dyDescent="0.25">
      <c r="A152" s="6" t="s">
        <v>67</v>
      </c>
      <c r="B152" s="5"/>
      <c r="C152" s="6"/>
      <c r="D152" s="6"/>
      <c r="E152" s="6">
        <f>SUM(E151)</f>
        <v>245.32</v>
      </c>
      <c r="F152" s="6">
        <f>E152*1.13</f>
        <v>277.21159999999998</v>
      </c>
      <c r="G152" s="6">
        <v>2</v>
      </c>
      <c r="H152" s="6">
        <v>279</v>
      </c>
      <c r="I152" s="11">
        <v>0</v>
      </c>
      <c r="J152" s="6"/>
      <c r="K152" s="6"/>
    </row>
    <row r="153" spans="1:12" x14ac:dyDescent="0.25">
      <c r="A153" t="s">
        <v>44</v>
      </c>
      <c r="B153" s="3" t="s">
        <v>43</v>
      </c>
      <c r="C153">
        <v>161.37</v>
      </c>
      <c r="E153">
        <v>161.37</v>
      </c>
      <c r="G153">
        <v>2</v>
      </c>
      <c r="L153" s="6"/>
    </row>
    <row r="154" spans="1:12" x14ac:dyDescent="0.25">
      <c r="A154" s="6" t="s">
        <v>44</v>
      </c>
      <c r="B154" s="5"/>
      <c r="C154" s="6"/>
      <c r="D154" s="6"/>
      <c r="E154" s="6">
        <f>SUM(E153)</f>
        <v>161.37</v>
      </c>
      <c r="F154" s="6">
        <f>E154*1.13</f>
        <v>182.34809999999999</v>
      </c>
      <c r="G154" s="6">
        <f>SUM(G153)</f>
        <v>2</v>
      </c>
      <c r="H154" s="6">
        <v>184</v>
      </c>
      <c r="I154" s="11">
        <f>F154+G154-H154</f>
        <v>0.34809999999998809</v>
      </c>
      <c r="J154" s="6"/>
      <c r="K154" s="6"/>
    </row>
    <row r="155" spans="1:12" x14ac:dyDescent="0.25">
      <c r="A155" t="s">
        <v>161</v>
      </c>
      <c r="B155" s="3" t="s">
        <v>169</v>
      </c>
      <c r="C155">
        <v>0</v>
      </c>
    </row>
    <row r="156" spans="1:12" x14ac:dyDescent="0.25">
      <c r="A156" t="s">
        <v>161</v>
      </c>
      <c r="B156" s="3" t="s">
        <v>158</v>
      </c>
    </row>
    <row r="157" spans="1:12" x14ac:dyDescent="0.25">
      <c r="A157" t="s">
        <v>161</v>
      </c>
      <c r="B157" s="3" t="s">
        <v>159</v>
      </c>
    </row>
    <row r="158" spans="1:12" x14ac:dyDescent="0.25">
      <c r="A158" t="s">
        <v>161</v>
      </c>
      <c r="B158" s="3" t="s">
        <v>160</v>
      </c>
    </row>
    <row r="159" spans="1:12" s="6" customFormat="1" x14ac:dyDescent="0.25">
      <c r="A159" s="6" t="s">
        <v>161</v>
      </c>
      <c r="B159" s="5"/>
      <c r="I159" s="11"/>
    </row>
    <row r="160" spans="1:12" x14ac:dyDescent="0.25">
      <c r="A160" t="s">
        <v>168</v>
      </c>
      <c r="B160" s="3" t="s">
        <v>165</v>
      </c>
      <c r="C160">
        <v>0</v>
      </c>
      <c r="E160">
        <v>0</v>
      </c>
    </row>
    <row r="161" spans="1:12" x14ac:dyDescent="0.25">
      <c r="A161" t="s">
        <v>168</v>
      </c>
      <c r="B161" s="3" t="s">
        <v>166</v>
      </c>
      <c r="C161">
        <v>225.72</v>
      </c>
      <c r="E161">
        <v>225.72</v>
      </c>
      <c r="G161">
        <v>2</v>
      </c>
    </row>
    <row r="162" spans="1:12" x14ac:dyDescent="0.25">
      <c r="A162" t="s">
        <v>168</v>
      </c>
      <c r="B162" s="3" t="s">
        <v>167</v>
      </c>
      <c r="C162">
        <v>199.98</v>
      </c>
      <c r="E162">
        <v>199.98</v>
      </c>
      <c r="G162">
        <v>2</v>
      </c>
    </row>
    <row r="163" spans="1:12" s="6" customFormat="1" x14ac:dyDescent="0.25">
      <c r="A163" s="6" t="s">
        <v>168</v>
      </c>
      <c r="B163" s="5"/>
      <c r="E163" s="6">
        <f>SUM(E160:E162)</f>
        <v>425.7</v>
      </c>
      <c r="F163" s="6">
        <f>E163*1.13</f>
        <v>481.04099999999994</v>
      </c>
      <c r="G163" s="6">
        <f>SUM(G161:G162)</f>
        <v>4</v>
      </c>
      <c r="H163" s="6">
        <v>482</v>
      </c>
      <c r="I163" s="11">
        <f>F163+G163-H163</f>
        <v>3.04099999999994</v>
      </c>
    </row>
    <row r="164" spans="1:12" x14ac:dyDescent="0.25">
      <c r="A164" t="s">
        <v>198</v>
      </c>
      <c r="B164" s="3" t="s">
        <v>199</v>
      </c>
      <c r="C164">
        <v>0</v>
      </c>
      <c r="E164">
        <v>0</v>
      </c>
    </row>
    <row r="165" spans="1:12" x14ac:dyDescent="0.25">
      <c r="A165" t="s">
        <v>198</v>
      </c>
      <c r="B165" s="3" t="s">
        <v>195</v>
      </c>
      <c r="C165">
        <v>0</v>
      </c>
      <c r="E165">
        <v>0</v>
      </c>
    </row>
    <row r="166" spans="1:12" x14ac:dyDescent="0.25">
      <c r="A166" t="s">
        <v>198</v>
      </c>
      <c r="B166" s="3" t="s">
        <v>197</v>
      </c>
      <c r="C166">
        <v>161.37</v>
      </c>
      <c r="E166">
        <v>161.37</v>
      </c>
      <c r="G166">
        <v>2</v>
      </c>
    </row>
    <row r="167" spans="1:12" x14ac:dyDescent="0.25">
      <c r="A167" t="s">
        <v>198</v>
      </c>
      <c r="B167" s="3" t="s">
        <v>196</v>
      </c>
      <c r="C167">
        <v>199.98</v>
      </c>
      <c r="E167">
        <v>199.98</v>
      </c>
      <c r="G167">
        <v>2</v>
      </c>
    </row>
    <row r="168" spans="1:12" s="6" customFormat="1" x14ac:dyDescent="0.25">
      <c r="A168" s="6" t="s">
        <v>198</v>
      </c>
      <c r="B168" s="5"/>
      <c r="E168" s="6">
        <f>SUM(E164:E167)</f>
        <v>361.35</v>
      </c>
      <c r="F168" s="6">
        <f>E168*1.13</f>
        <v>408.32549999999998</v>
      </c>
      <c r="G168" s="6">
        <f>SUM(G165:G167)</f>
        <v>4</v>
      </c>
      <c r="H168" s="6">
        <v>415</v>
      </c>
      <c r="I168" s="11">
        <f>F168+G168-H168</f>
        <v>-2.6745000000000232</v>
      </c>
    </row>
    <row r="169" spans="1:12" x14ac:dyDescent="0.25">
      <c r="A169" t="s">
        <v>34</v>
      </c>
      <c r="B169" s="3" t="s">
        <v>33</v>
      </c>
      <c r="C169">
        <v>225.72</v>
      </c>
      <c r="D169">
        <v>4</v>
      </c>
      <c r="E169">
        <f>C169*D169</f>
        <v>902.88</v>
      </c>
    </row>
    <row r="170" spans="1:12" x14ac:dyDescent="0.25">
      <c r="A170" t="s">
        <v>34</v>
      </c>
      <c r="B170" s="3" t="s">
        <v>32</v>
      </c>
      <c r="C170">
        <v>225.72</v>
      </c>
      <c r="E170">
        <v>225.72</v>
      </c>
    </row>
    <row r="171" spans="1:12" x14ac:dyDescent="0.25">
      <c r="A171" t="s">
        <v>34</v>
      </c>
      <c r="B171" s="3" t="s">
        <v>120</v>
      </c>
      <c r="C171">
        <v>0</v>
      </c>
      <c r="E171">
        <v>0</v>
      </c>
    </row>
    <row r="172" spans="1:12" x14ac:dyDescent="0.25">
      <c r="A172" t="s">
        <v>34</v>
      </c>
      <c r="B172" s="3" t="s">
        <v>121</v>
      </c>
      <c r="C172">
        <v>0</v>
      </c>
      <c r="E172">
        <v>0</v>
      </c>
    </row>
    <row r="173" spans="1:12" x14ac:dyDescent="0.25">
      <c r="A173" t="s">
        <v>34</v>
      </c>
      <c r="B173" s="3" t="s">
        <v>122</v>
      </c>
      <c r="C173">
        <v>104.94</v>
      </c>
      <c r="E173">
        <v>104.94</v>
      </c>
      <c r="G173">
        <v>2</v>
      </c>
      <c r="L173" s="6"/>
    </row>
    <row r="174" spans="1:12" x14ac:dyDescent="0.25">
      <c r="A174" t="s">
        <v>34</v>
      </c>
      <c r="B174" s="3" t="s">
        <v>202</v>
      </c>
      <c r="C174">
        <v>0</v>
      </c>
      <c r="E174">
        <v>0</v>
      </c>
    </row>
    <row r="175" spans="1:12" x14ac:dyDescent="0.25">
      <c r="A175" t="s">
        <v>34</v>
      </c>
      <c r="B175" s="3" t="s">
        <v>203</v>
      </c>
      <c r="C175">
        <v>99.99</v>
      </c>
      <c r="E175">
        <v>99.99</v>
      </c>
      <c r="G175">
        <v>2</v>
      </c>
    </row>
    <row r="176" spans="1:12" x14ac:dyDescent="0.25">
      <c r="A176" t="s">
        <v>34</v>
      </c>
      <c r="B176" s="3" t="s">
        <v>119</v>
      </c>
      <c r="C176">
        <v>99.99</v>
      </c>
      <c r="E176">
        <v>99.99</v>
      </c>
      <c r="G176">
        <v>2</v>
      </c>
    </row>
    <row r="177" spans="1:11" x14ac:dyDescent="0.25">
      <c r="A177" t="s">
        <v>34</v>
      </c>
      <c r="B177" s="3" t="s">
        <v>204</v>
      </c>
      <c r="C177">
        <v>98.01</v>
      </c>
      <c r="E177">
        <v>98.01</v>
      </c>
      <c r="G177">
        <v>2</v>
      </c>
    </row>
    <row r="178" spans="1:11" x14ac:dyDescent="0.25">
      <c r="A178" t="s">
        <v>34</v>
      </c>
      <c r="B178" s="3" t="s">
        <v>205</v>
      </c>
      <c r="C178">
        <v>0</v>
      </c>
      <c r="E178">
        <v>0</v>
      </c>
    </row>
    <row r="179" spans="1:11" x14ac:dyDescent="0.25">
      <c r="A179" t="s">
        <v>34</v>
      </c>
      <c r="B179" s="3" t="s">
        <v>206</v>
      </c>
      <c r="C179">
        <v>104.94</v>
      </c>
      <c r="E179">
        <v>104.94</v>
      </c>
      <c r="G179">
        <v>2</v>
      </c>
    </row>
    <row r="180" spans="1:11" x14ac:dyDescent="0.25">
      <c r="A180" s="6" t="s">
        <v>34</v>
      </c>
      <c r="B180" s="5"/>
      <c r="C180" s="6"/>
      <c r="D180" s="6"/>
      <c r="E180" s="6">
        <f>SUM(E169:E179)</f>
        <v>1636.47</v>
      </c>
      <c r="F180" s="6">
        <f>E180*1.13</f>
        <v>1849.2110999999998</v>
      </c>
      <c r="G180" s="6">
        <f>SUM(G173:G179)</f>
        <v>10</v>
      </c>
      <c r="H180" s="6">
        <v>1859</v>
      </c>
      <c r="I180" s="11">
        <f>F180+G180-H180</f>
        <v>0.21109999999976026</v>
      </c>
      <c r="J180" s="6"/>
      <c r="K180" s="6"/>
    </row>
    <row r="181" spans="1:11" s="6" customFormat="1" x14ac:dyDescent="0.25">
      <c r="A181" t="s">
        <v>123</v>
      </c>
      <c r="B181" s="3" t="s">
        <v>125</v>
      </c>
      <c r="C181"/>
      <c r="D181">
        <v>2</v>
      </c>
      <c r="E181">
        <v>184.14</v>
      </c>
      <c r="F181"/>
      <c r="G181"/>
      <c r="H181"/>
      <c r="I181" s="10"/>
      <c r="J181"/>
      <c r="K181"/>
    </row>
    <row r="182" spans="1:11" x14ac:dyDescent="0.25">
      <c r="A182" t="s">
        <v>123</v>
      </c>
      <c r="B182" s="3" t="s">
        <v>124</v>
      </c>
      <c r="C182">
        <v>99.5</v>
      </c>
    </row>
    <row r="183" spans="1:11" x14ac:dyDescent="0.25">
      <c r="A183" t="s">
        <v>123</v>
      </c>
      <c r="B183" s="3" t="s">
        <v>126</v>
      </c>
      <c r="C183">
        <v>79.2</v>
      </c>
    </row>
    <row r="184" spans="1:11" x14ac:dyDescent="0.25">
      <c r="A184" t="s">
        <v>123</v>
      </c>
      <c r="B184" s="3" t="s">
        <v>127</v>
      </c>
      <c r="C184">
        <v>79.2</v>
      </c>
    </row>
    <row r="185" spans="1:11" x14ac:dyDescent="0.25">
      <c r="A185" t="s">
        <v>123</v>
      </c>
      <c r="B185" s="3" t="s">
        <v>128</v>
      </c>
      <c r="C185">
        <v>127.71</v>
      </c>
    </row>
    <row r="186" spans="1:11" x14ac:dyDescent="0.25">
      <c r="A186" t="s">
        <v>123</v>
      </c>
      <c r="B186" s="3" t="s">
        <v>129</v>
      </c>
      <c r="C186">
        <v>97.02</v>
      </c>
    </row>
    <row r="187" spans="1:11" x14ac:dyDescent="0.25">
      <c r="A187" t="s">
        <v>123</v>
      </c>
      <c r="B187" s="3" t="s">
        <v>130</v>
      </c>
      <c r="C187">
        <v>133.65</v>
      </c>
    </row>
    <row r="188" spans="1:11" x14ac:dyDescent="0.25">
      <c r="A188" t="s">
        <v>123</v>
      </c>
      <c r="B188" s="3" t="s">
        <v>131</v>
      </c>
      <c r="C188">
        <v>157.41</v>
      </c>
    </row>
    <row r="189" spans="1:11" x14ac:dyDescent="0.25">
      <c r="A189" t="s">
        <v>123</v>
      </c>
      <c r="B189" s="3" t="s">
        <v>132</v>
      </c>
      <c r="C189">
        <v>153.44999999999999</v>
      </c>
    </row>
    <row r="190" spans="1:11" x14ac:dyDescent="0.25">
      <c r="A190" t="s">
        <v>123</v>
      </c>
      <c r="B190" s="3" t="s">
        <v>133</v>
      </c>
      <c r="C190">
        <v>64.349999999999994</v>
      </c>
    </row>
    <row r="191" spans="1:11" x14ac:dyDescent="0.25">
      <c r="A191" t="s">
        <v>123</v>
      </c>
      <c r="B191" s="3" t="s">
        <v>134</v>
      </c>
      <c r="C191">
        <v>60.39</v>
      </c>
    </row>
    <row r="192" spans="1:11" x14ac:dyDescent="0.25">
      <c r="A192" t="s">
        <v>123</v>
      </c>
      <c r="B192" s="3" t="s">
        <v>135</v>
      </c>
      <c r="C192">
        <v>63.36</v>
      </c>
    </row>
    <row r="193" spans="1:5" x14ac:dyDescent="0.25">
      <c r="A193" t="s">
        <v>123</v>
      </c>
      <c r="B193" s="3" t="s">
        <v>136</v>
      </c>
      <c r="C193">
        <v>63.36</v>
      </c>
    </row>
    <row r="194" spans="1:5" x14ac:dyDescent="0.25">
      <c r="A194" t="s">
        <v>123</v>
      </c>
      <c r="B194" s="3" t="s">
        <v>147</v>
      </c>
      <c r="C194">
        <v>98.01</v>
      </c>
    </row>
    <row r="195" spans="1:5" x14ac:dyDescent="0.25">
      <c r="A195" t="s">
        <v>123</v>
      </c>
      <c r="B195" s="3" t="s">
        <v>138</v>
      </c>
      <c r="C195">
        <v>127.71</v>
      </c>
    </row>
    <row r="196" spans="1:5" x14ac:dyDescent="0.25">
      <c r="A196" t="s">
        <v>123</v>
      </c>
      <c r="B196" s="3" t="s">
        <v>139</v>
      </c>
      <c r="D196">
        <v>2</v>
      </c>
      <c r="E196">
        <v>271.26</v>
      </c>
    </row>
    <row r="197" spans="1:5" x14ac:dyDescent="0.25">
      <c r="A197" t="s">
        <v>123</v>
      </c>
      <c r="B197" s="3" t="s">
        <v>140</v>
      </c>
      <c r="C197">
        <v>117.81</v>
      </c>
    </row>
    <row r="198" spans="1:5" x14ac:dyDescent="0.25">
      <c r="A198" t="s">
        <v>123</v>
      </c>
      <c r="B198" s="3" t="s">
        <v>141</v>
      </c>
      <c r="C198">
        <v>117.81</v>
      </c>
    </row>
    <row r="199" spans="1:5" x14ac:dyDescent="0.25">
      <c r="A199" t="s">
        <v>123</v>
      </c>
      <c r="B199" s="3" t="s">
        <v>142</v>
      </c>
      <c r="C199">
        <v>113.85</v>
      </c>
    </row>
    <row r="200" spans="1:5" x14ac:dyDescent="0.25">
      <c r="A200" t="s">
        <v>123</v>
      </c>
      <c r="B200" s="3" t="s">
        <v>143</v>
      </c>
      <c r="C200">
        <v>117.81</v>
      </c>
    </row>
    <row r="201" spans="1:5" x14ac:dyDescent="0.25">
      <c r="A201" t="s">
        <v>123</v>
      </c>
      <c r="B201" s="3" t="s">
        <v>144</v>
      </c>
      <c r="C201">
        <v>74.25</v>
      </c>
    </row>
    <row r="202" spans="1:5" x14ac:dyDescent="0.25">
      <c r="A202" t="s">
        <v>123</v>
      </c>
      <c r="B202" s="3" t="s">
        <v>145</v>
      </c>
      <c r="C202">
        <v>88.11</v>
      </c>
    </row>
    <row r="203" spans="1:5" x14ac:dyDescent="0.25">
      <c r="A203" t="s">
        <v>123</v>
      </c>
      <c r="B203" s="3" t="s">
        <v>146</v>
      </c>
      <c r="C203">
        <v>117.81</v>
      </c>
    </row>
    <row r="205" spans="1:5" x14ac:dyDescent="0.25">
      <c r="B205" s="5"/>
    </row>
  </sheetData>
  <sortState ref="A2:L224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2013-10-23T11:23:04Z</dcterms:modified>
</cp:coreProperties>
</file>