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 refMode="R1C1"/>
</workbook>
</file>

<file path=xl/sharedStrings.xml><?xml version="1.0" encoding="utf-8"?>
<sst xmlns="http://schemas.openxmlformats.org/spreadsheetml/2006/main" count="2538" uniqueCount="1028">
  <si>
    <t>ник</t>
  </si>
  <si>
    <t>наименование</t>
  </si>
  <si>
    <t>Трусы мужские (пеликан) 316MHM р XL</t>
  </si>
  <si>
    <t>Трусы мужские (пеликан) 325MH р XL</t>
  </si>
  <si>
    <t>Трусы мужские (пеликан) 313MB р XL</t>
  </si>
  <si>
    <t>Трусы мужские (пеликан) 316MB р XL</t>
  </si>
  <si>
    <t>колготки детские (алсу) Артикул 2фс70 р-р 13-14 -2 шт (мальчик)</t>
  </si>
  <si>
    <t>n@ti76</t>
  </si>
  <si>
    <t xml:space="preserve">FTR564/1 футболка женская XS, White 337 </t>
  </si>
  <si>
    <t>FOPV559 полукомбинезон женский S, Green 1124</t>
  </si>
  <si>
    <t>Елена Майзингер</t>
  </si>
  <si>
    <t>Любим@чка</t>
  </si>
  <si>
    <t>SR310 полукомбинезон детский  6/9, White 145</t>
  </si>
  <si>
    <t>BTR295 футболка для мальчиков 2, Blue 107</t>
  </si>
  <si>
    <t>BTR295 футболка для мальчиков 5, Blue 107</t>
  </si>
  <si>
    <t xml:space="preserve">BATB294 комплект для мальчиков 2, Apple 213 замена Beige или Sky </t>
  </si>
  <si>
    <t xml:space="preserve">BATB294 комплект для мальчиков 5, Apple 213 замена Beige или Sky </t>
  </si>
  <si>
    <t xml:space="preserve">BAXP282 комплект для мальчиков 1, Grey 200 р. на замену BAXP280 комплект для мальчиков 2, Green 200 р. </t>
  </si>
  <si>
    <t xml:space="preserve">BV278 майка для мальчиков 2, Green 54 р. </t>
  </si>
  <si>
    <t xml:space="preserve">BNJP294 пижама для мальчиков 1, Red 213 р. на замену BNJP296(1-4) пижама для мальчиков 1, Sky 213 р. или BNJP297 пижама для мальчиков 1, Sky 213 р. </t>
  </si>
  <si>
    <t xml:space="preserve">GFX163 жакет для девочек 6, Green 133 р. на замену GFX166 жакет для девочек 7, Blue 133 р. </t>
  </si>
  <si>
    <t>GUA180 комплект для девочек 10, Pink 94р.</t>
  </si>
  <si>
    <t xml:space="preserve">FT549 футболка женская S, Milk 265 р. </t>
  </si>
  <si>
    <t xml:space="preserve">FT23 футболка женская S, White 265 р. на замену FT18 футболка женская S, White 287 р. </t>
  </si>
  <si>
    <t>FATT555 комплект для женщин M, Coral 405 р. на замену FATT552 комплект для женщин M, Grape 405 р.</t>
  </si>
  <si>
    <t>Ланге</t>
  </si>
  <si>
    <t xml:space="preserve">GUL294 трусы для девочек 5, Multy-88 руб </t>
  </si>
  <si>
    <t xml:space="preserve">GATH188 комплект для девочек 6, Leopard-227 </t>
  </si>
  <si>
    <t>GWD101 платье для девочек 6, Rose-251</t>
  </si>
  <si>
    <t>ЛОБАН314</t>
  </si>
  <si>
    <t>GAVH190 комплект для девочек 7, Pink 227</t>
  </si>
  <si>
    <t>гала74</t>
  </si>
  <si>
    <t xml:space="preserve">GV282 майка для девочек 2, Pink, 54 руб </t>
  </si>
  <si>
    <t xml:space="preserve">GAXP302 комплект для девочек, (размера в таблице нет, нужен 2) 54 руб </t>
  </si>
  <si>
    <t xml:space="preserve">GUL283 трусы для девочек 3, Multy, 88 руб </t>
  </si>
  <si>
    <t>GAXP283 комплект для девочек 3, Lilac, 200 руб</t>
  </si>
  <si>
    <t>Astafeva</t>
  </si>
  <si>
    <t xml:space="preserve">FT551/2 футболка женская L, Blush   265 </t>
  </si>
  <si>
    <t xml:space="preserve">FT554 футболка женская L, Coral   265 </t>
  </si>
  <si>
    <t>FTR556 футболка женская L, Yellow   265</t>
  </si>
  <si>
    <t xml:space="preserve">BAJP278 комплект для мальчиков 3, Sand   200 </t>
  </si>
  <si>
    <t xml:space="preserve">BATH293 комплект для мальчиков 2, Red   213 </t>
  </si>
  <si>
    <t xml:space="preserve">BATH295 комплект для мальчиков 2, Apple   213 </t>
  </si>
  <si>
    <t xml:space="preserve">BAXP280 комплект для мальчиков 3, Green   200 </t>
  </si>
  <si>
    <t xml:space="preserve">BV279 майка для мальчиков 2, White   54 </t>
  </si>
  <si>
    <t xml:space="preserve">BUA281 комплект для мальчиков 2, Blue   80 </t>
  </si>
  <si>
    <t xml:space="preserve">BUA281 комплект для мальчиков 3, White   80 </t>
  </si>
  <si>
    <t xml:space="preserve">BJK182 джемпер для мальчиков 7, Red   266 </t>
  </si>
  <si>
    <t xml:space="preserve">BTK175 джемпер для мальчиков 8, Green   147 </t>
  </si>
  <si>
    <t xml:space="preserve">BVK178 джемпер для мальчиков  7, Blue   147 </t>
  </si>
  <si>
    <t xml:space="preserve">GTK188 джемпер для девочек 11, Milk   120 </t>
  </si>
  <si>
    <t xml:space="preserve">BAJP174 комплект для мальчиков 9, Orange   273 </t>
  </si>
  <si>
    <t xml:space="preserve">GTR194 футболка для девочек 11, Rose   133 </t>
  </si>
  <si>
    <t>GNTP193 пижама для девочек 11, Pink   240</t>
  </si>
  <si>
    <t>Навладия</t>
  </si>
  <si>
    <t>seahel</t>
  </si>
  <si>
    <t xml:space="preserve">BJN297 джемпер для мальчиков 2, Red 143- 1 шт </t>
  </si>
  <si>
    <t xml:space="preserve">BVK292 джемпер для мальчиков 3, White 133- 1 шт. </t>
  </si>
  <si>
    <t xml:space="preserve">BAJP278 комплект для мальчиков 3, Sand 200- 1 шт. </t>
  </si>
  <si>
    <t xml:space="preserve">BATB294 комплект для мальчиков 3, Sky 213- 1 шт </t>
  </si>
  <si>
    <t xml:space="preserve">BAXP280 комплект для мальчиков 2, Green 200- 1 шт </t>
  </si>
  <si>
    <t xml:space="preserve">BAXP280 комплект для мальчиков 3, Green 200 - 1шт </t>
  </si>
  <si>
    <t>BUA281 комплект для мальчиков 3, White 80 - 1 шт</t>
  </si>
  <si>
    <t xml:space="preserve">GTR194 футболка для девочек 7, Milk 133- 1 шт </t>
  </si>
  <si>
    <t>GTR194 футболка для девочек 7, Rose 133 - 1шт</t>
  </si>
  <si>
    <t xml:space="preserve">BUA281 комплект для мальчиков 2, Blue   80 1 шт </t>
  </si>
  <si>
    <t xml:space="preserve">BUA281 комплект для мальчиков 3, White   80 1 шт </t>
  </si>
  <si>
    <t xml:space="preserve">BNJP295 пижама для мальчиков 4, Blue   213 1 шт </t>
  </si>
  <si>
    <t xml:space="preserve">BNJP297 пижама для мальчиков 3, Orange   213 1 шт </t>
  </si>
  <si>
    <t xml:space="preserve">BNJP294 пижама для мальчиков 2, Blue   213 1 шт </t>
  </si>
  <si>
    <t xml:space="preserve">BNJP287(1-4) пижама для мальчиков 3, Sky   180 1 шт </t>
  </si>
  <si>
    <t xml:space="preserve">BAXP280 комплект для мальчиков 3, Green   200 1 шт </t>
  </si>
  <si>
    <t xml:space="preserve">BXJK168 джемпер для мальчиков 9, Navy   160 1 шт </t>
  </si>
  <si>
    <t>BTR182 футболка для мальчиков 11, Green   133 1 шт</t>
  </si>
  <si>
    <t xml:space="preserve">BUH175 трусы для мальчиков 11, Multy            96 </t>
  </si>
  <si>
    <t>Viksya</t>
  </si>
  <si>
    <t>Natali_Ign</t>
  </si>
  <si>
    <t xml:space="preserve">GKJN201 джемпер для девочек 5, Milk   266 </t>
  </si>
  <si>
    <t xml:space="preserve">GKJN300 джемпер для девочек 4, Fuchsia   266 </t>
  </si>
  <si>
    <t xml:space="preserve">GAJP300 комплект для девочек 5, Fuchsia   373 </t>
  </si>
  <si>
    <t xml:space="preserve">GAML301/1 комплект для девочек 5, Rose   213 </t>
  </si>
  <si>
    <t xml:space="preserve">GDV292 платье для девочек 5, White   200 </t>
  </si>
  <si>
    <t xml:space="preserve">GDT292 платье для девочек 4, Sea   200 </t>
  </si>
  <si>
    <t xml:space="preserve">GDT297 платье для девочек  5, Blue   200 </t>
  </si>
  <si>
    <t>GNML301 пижама для девочек 5, White   213</t>
  </si>
  <si>
    <t xml:space="preserve">BUB180 трусы для мальчиков  11, Multy   107    </t>
  </si>
  <si>
    <t xml:space="preserve">BUH178 трусы для мальчиков  11, Multy   118    </t>
  </si>
  <si>
    <t xml:space="preserve">BNJP297 пижама для мальчиков 4, Sky   213 </t>
  </si>
  <si>
    <t>BNJP298 пижама для мальчиков 4, Apple   213</t>
  </si>
  <si>
    <t>KaldinaM</t>
  </si>
  <si>
    <t>GAML294 комплект для девочек 5, Pink   200</t>
  </si>
  <si>
    <t>юлиус</t>
  </si>
  <si>
    <t xml:space="preserve">GAXP283 комплект для девочек 3, Lilac </t>
  </si>
  <si>
    <t xml:space="preserve">BATH293 комплект для мальчиков 3, Red </t>
  </si>
  <si>
    <t xml:space="preserve">BATH295 комплект для мальчиков 3, Blue </t>
  </si>
  <si>
    <t xml:space="preserve">BAXP280 комплект для мальчиков 3, Green </t>
  </si>
  <si>
    <t xml:space="preserve">BNJP298 пижама для мальчиков 3, Green </t>
  </si>
  <si>
    <t xml:space="preserve">BTR296 футболка для мальчиков 3, Blue </t>
  </si>
  <si>
    <t>BNJP297 пижама для мальчиков 4, Sky</t>
  </si>
  <si>
    <t>Еремеева 22</t>
  </si>
  <si>
    <t>6324 Футболка для девочки кулирка фуллайкра 40/1 СSК632401G26 р.5 лет цвет арбузный замена розовый</t>
  </si>
  <si>
    <t xml:space="preserve">BTR295 футболка для мальчиков 1, Blue 107 </t>
  </si>
  <si>
    <t xml:space="preserve">BTR296 футболка для мальчиков 2, Red 107 </t>
  </si>
  <si>
    <t xml:space="preserve">BV278 майка для мальчиков 2, Green 54 </t>
  </si>
  <si>
    <t>BUA281 комплект для мальчиков 2, Blue 80</t>
  </si>
  <si>
    <t>Снежная Королева</t>
  </si>
  <si>
    <t xml:space="preserve">LLB145 трусы женские M, Rose 64 </t>
  </si>
  <si>
    <t xml:space="preserve">MB186 трусы мужские L, Allure 94 </t>
  </si>
  <si>
    <t xml:space="preserve">MB251 трусы мужские L, Blue 102 </t>
  </si>
  <si>
    <t xml:space="preserve">MB258 трусы мужские L, Grey 102 </t>
  </si>
  <si>
    <t xml:space="preserve">MB287 трусы мужские L, Sky 107 </t>
  </si>
  <si>
    <t xml:space="preserve">MB300 трусы мужские L, Grey 102 </t>
  </si>
  <si>
    <t xml:space="preserve">MH277 трусы мужские L, Dark Grey 107 </t>
  </si>
  <si>
    <t xml:space="preserve">MH302 трусы мужские L, Green 111 </t>
  </si>
  <si>
    <t>MH307 трусы мужские L, Sky 111</t>
  </si>
  <si>
    <t xml:space="preserve">PAV97 комплект женский XS, Green 103 </t>
  </si>
  <si>
    <t xml:space="preserve">LMB153 трусы женские XS, Light blue 74 </t>
  </si>
  <si>
    <t xml:space="preserve">LMB148 трусы женские XS, Lavender 74 </t>
  </si>
  <si>
    <t xml:space="preserve">LMB143 трусы женские XS, Blue 220 </t>
  </si>
  <si>
    <t>LMB146 трусы женские XS, Red 220</t>
  </si>
  <si>
    <t>egoistka2</t>
  </si>
  <si>
    <t xml:space="preserve">MB292 трусы мужские XL, Blue 107руб-1шт </t>
  </si>
  <si>
    <t xml:space="preserve">MB306 трусы мужские XL, Khaki 102руб-2шт </t>
  </si>
  <si>
    <t xml:space="preserve">MB287 трусы мужские XL, Red 107 руб-1шт </t>
  </si>
  <si>
    <t xml:space="preserve">GFX163 жакет для девочек 6, Green 133руб-1шт </t>
  </si>
  <si>
    <t>GATS191 комплект для девочек 6, Blue-253-1шт</t>
  </si>
  <si>
    <t>neis</t>
  </si>
  <si>
    <t xml:space="preserve">BUB167 трусы для мальчиков 11, Multy 83 руб </t>
  </si>
  <si>
    <t>BUB179 трусы для мальчиков 11, Multy 107</t>
  </si>
  <si>
    <t>PTB98 пижама женская XS, Green</t>
  </si>
  <si>
    <t>BAXP282 комплект для мальчиков 1, Grey 200</t>
  </si>
  <si>
    <t>MH241/1 трусы мужские L, D.Grey 111</t>
  </si>
  <si>
    <t>MHS242 трусы мужские L, Navy 107</t>
  </si>
  <si>
    <t>ML241 трусы мужские L, D.grey/ocean 86</t>
  </si>
  <si>
    <t>BAJP278 комплект для мальчиков 3, Sand 200</t>
  </si>
  <si>
    <t>BATB294 комплект для мальчиков 3, Apple 213 на замену любой другой цвет</t>
  </si>
  <si>
    <t>BV279 майка для мальчиков 3, White 54</t>
  </si>
  <si>
    <t>BNJP287(1-4) пижама для мальчиков 3, Sky 180</t>
  </si>
  <si>
    <t>BNJP294 пижама для мальчиков 4, Blue 213 на замену Green или Red</t>
  </si>
  <si>
    <t>BNJP298 пижама для мальчиков 4, Apple 213 на замену Sky или BNJP297 пижама для мальчиков 4, Sky</t>
  </si>
  <si>
    <t>BNJP295 пижама для мальчиков 5, Blue 213 на замену Green</t>
  </si>
  <si>
    <t>BUA281 комплект для мальчиков 3, White 80</t>
  </si>
  <si>
    <t>BAVH291 комплект для мальчиков 3, Red 200 на замену любой цвет</t>
  </si>
  <si>
    <t xml:space="preserve"> BATH294 комплект для мальчиков 3, Blue 213 на замену любой цвет</t>
  </si>
  <si>
    <t>LMB165 трусы женские S, Black</t>
  </si>
  <si>
    <t>abricos25</t>
  </si>
  <si>
    <t xml:space="preserve">SRT341 комбинезон детский 9/12, Apple на замену Aqua </t>
  </si>
  <si>
    <t xml:space="preserve">BXJK298 джемпер для мальчиков 4, Orange </t>
  </si>
  <si>
    <t xml:space="preserve">BAJP278 комплект для мальчиков 3, Sand </t>
  </si>
  <si>
    <t xml:space="preserve">BP285 брюки для мальчика 4, Blue </t>
  </si>
  <si>
    <t xml:space="preserve">LMB145 трусы женские L, Rose </t>
  </si>
  <si>
    <t xml:space="preserve">MB185 трусы мужские M, D.Grey </t>
  </si>
  <si>
    <t xml:space="preserve">MB245 трусы мужские M, Navy </t>
  </si>
  <si>
    <t xml:space="preserve">MB288 трусы мужские L, Grey </t>
  </si>
  <si>
    <t xml:space="preserve">PJPK125 пижама женская L, Yellow </t>
  </si>
  <si>
    <t xml:space="preserve">LMT150 трусы женские L, Lemon </t>
  </si>
  <si>
    <t xml:space="preserve">LMT150 трусы женские L, Rose </t>
  </si>
  <si>
    <t xml:space="preserve">LSM137 трусы женские L, Rose </t>
  </si>
  <si>
    <t>PH03 шорты женские L, Black</t>
  </si>
  <si>
    <t>lulka12</t>
  </si>
  <si>
    <t>SuperM@mi</t>
  </si>
  <si>
    <t>BAVH291 комплект для мальчиков 2, Red 200 на замену Sea</t>
  </si>
  <si>
    <t>BAVH291 комплект для мальчиков 5, Red 200 на замену Sea или Sky</t>
  </si>
  <si>
    <t>Шпикачка</t>
  </si>
  <si>
    <t>Маленькая зая</t>
  </si>
  <si>
    <t>GKJN300 джемпер для девочек 4, Fuchsia 266р 1шт на замену GKJN301/1 джемпер для девочек 3, Red 1шт</t>
  </si>
  <si>
    <t xml:space="preserve">GAJS300 комплект для девочек 3, Red 253р </t>
  </si>
  <si>
    <t xml:space="preserve">GUL283 трусы для девочек 3, Multy </t>
  </si>
  <si>
    <t xml:space="preserve">GAXP302 комплект для девочек 3, Deep blue на замену красный </t>
  </si>
  <si>
    <t xml:space="preserve">GAXP302 комплект для девочек 5, Deep blue на замену красный </t>
  </si>
  <si>
    <t xml:space="preserve">GDV292 платье для девочек 4, White на замену розовый </t>
  </si>
  <si>
    <t xml:space="preserve">GDV295 платье для девочек 4, Berry </t>
  </si>
  <si>
    <t xml:space="preserve">GAJP301 комплект для девочек 4, Pink </t>
  </si>
  <si>
    <t>GAML294 комплект для девочек 4, Green</t>
  </si>
  <si>
    <t xml:space="preserve">LLB145 трусы женские M, Rose   64 1 шт </t>
  </si>
  <si>
    <t xml:space="preserve">LMB145 трусы женские M, White   74 1 шт </t>
  </si>
  <si>
    <t xml:space="preserve">LMB148 трусы женские M, Lavender   74 1 шт. </t>
  </si>
  <si>
    <t xml:space="preserve">LLC141 трусы женские M, Light blue   74 1 шт </t>
  </si>
  <si>
    <t xml:space="preserve">MB287 трусы мужские  XXL, Red   107 1 шт </t>
  </si>
  <si>
    <t>MH276 трусы мужские XXL, Beige   107 1 шт</t>
  </si>
  <si>
    <t xml:space="preserve">МВ258 трусы мужские L </t>
  </si>
  <si>
    <t>MВ306 трусы мужские L хаки и св.серый</t>
  </si>
  <si>
    <t xml:space="preserve">BUH174 трусы для мальчиков 6, </t>
  </si>
  <si>
    <t xml:space="preserve">BUH177 трусы для мальчиков 6 </t>
  </si>
  <si>
    <t xml:space="preserve">BUB175 трусы для мальчиков 6 </t>
  </si>
  <si>
    <t xml:space="preserve">МВ251 трусы мужские L </t>
  </si>
  <si>
    <t>трусы для мальчика Черубино 1102 САК р-р 64/122-128 1 шт</t>
  </si>
  <si>
    <t xml:space="preserve">BUH172 трусы для мальчиков 11, Multy   96 1 уп </t>
  </si>
  <si>
    <t xml:space="preserve">BUH173 трусы для мальчиков 11, Multy   96 1 уп </t>
  </si>
  <si>
    <t>BUH178 трусы для мальчиков  11, Multy   118 1 уп</t>
  </si>
  <si>
    <t xml:space="preserve">GAVT185 комплект для девочек 6, Red </t>
  </si>
  <si>
    <t xml:space="preserve">GATML185 комплект для девочек 6, Red </t>
  </si>
  <si>
    <t>GATH188 комплект для девочек 6, Leopard( на замену GATH188 комплект для девочек 6, Milk)</t>
  </si>
  <si>
    <t>татоа</t>
  </si>
  <si>
    <t xml:space="preserve">BXJK298 джемпер для мальчиков 4, Orange 233 </t>
  </si>
  <si>
    <t xml:space="preserve">ВATH295 комплект для мальчиков 3, Apple 213 (можно др цвет) </t>
  </si>
  <si>
    <t xml:space="preserve">BAXP280 комплект для мальчиков 3, Green 200 </t>
  </si>
  <si>
    <t>BP285 брюки для мальчика 4, Blue 133</t>
  </si>
  <si>
    <t xml:space="preserve">GATS191 комплект для девочек 7, Blue 253 </t>
  </si>
  <si>
    <t xml:space="preserve">GNML178 пижама для девочек 8, Pink 147 </t>
  </si>
  <si>
    <t>GAJD192 комплект для девочек 7, Chocolate 293</t>
  </si>
  <si>
    <t xml:space="preserve">PJP103 пижама женская XL, Pink 352 </t>
  </si>
  <si>
    <t xml:space="preserve">LMM138 трусы женские XL, Black 98 </t>
  </si>
  <si>
    <t>LMM138 трусы женские XL, Rose 98</t>
  </si>
  <si>
    <t>Nalena</t>
  </si>
  <si>
    <t>я</t>
  </si>
  <si>
    <t>GKJN301/1 джемпер для девочек 3, Red 266</t>
  </si>
  <si>
    <t>GAXP283 комплект для девочек 3, Lilac 200</t>
  </si>
  <si>
    <t>GDF297 платье для девочек  3, Blue 200</t>
  </si>
  <si>
    <t>GTF295 футболка для девочек  3, Berry 107</t>
  </si>
  <si>
    <t>GV242 майка для девочек 2/3, Pink</t>
  </si>
  <si>
    <t>GNML301 пижама для девочек 3, White</t>
  </si>
  <si>
    <t>GUL283 трусы для девочек 3, Multy</t>
  </si>
  <si>
    <t>PH03 шорты женские M, Magenta</t>
  </si>
  <si>
    <t>GUL283 трусы для девочек 3, Multy 88</t>
  </si>
  <si>
    <t>OLESAY</t>
  </si>
  <si>
    <t xml:space="preserve">PH03 шорты женские L, Black   203 2 шт. </t>
  </si>
  <si>
    <t xml:space="preserve">PDT128 ночная сорочка женская M, Pink   336 </t>
  </si>
  <si>
    <t xml:space="preserve">PML128 пижама женская M, Pink   413 </t>
  </si>
  <si>
    <t xml:space="preserve">FTR547 футболка женская XL, Indigo   287 </t>
  </si>
  <si>
    <t xml:space="preserve">FT546 футболка женская M, Indigo   265 </t>
  </si>
  <si>
    <t xml:space="preserve">FT19/2 футболка женская M, D.Blue   287 </t>
  </si>
  <si>
    <t xml:space="preserve">FTR21 футболка женская M, Rose   265 </t>
  </si>
  <si>
    <t xml:space="preserve">FV551 майка женская M, Blush   244 </t>
  </si>
  <si>
    <t xml:space="preserve">BATP181 комплект для мальчиков 6, Yellow   293 </t>
  </si>
  <si>
    <t>BNJP287(5-7) пижама для мальчиков 5, Green   240</t>
  </si>
  <si>
    <t>Мухудинова</t>
  </si>
  <si>
    <t xml:space="preserve">BATH293 комплект для мальчиков 3, Green   213 </t>
  </si>
  <si>
    <t xml:space="preserve">BATH294 комплект для мальчиков 3, Red   213 </t>
  </si>
  <si>
    <t xml:space="preserve">GAJS300 комплект для девочек 5, Red   253 </t>
  </si>
  <si>
    <t xml:space="preserve">GJN192 джемпер для девочек 7, Pink   180 </t>
  </si>
  <si>
    <t xml:space="preserve">BNJP297 пижама для мальчиков 3, Green   213 </t>
  </si>
  <si>
    <t xml:space="preserve">BNJP297 пижама для мальчиков 3, Orange   213 </t>
  </si>
  <si>
    <t xml:space="preserve">GJR192 джемпер для девочек 6, Pink   180 </t>
  </si>
  <si>
    <t>GJR192 джемпер для девочек 7, Blue   180</t>
  </si>
  <si>
    <t>LLC138 трусы женские L, White 92</t>
  </si>
  <si>
    <t xml:space="preserve">BJR133 джемпер для мальчиков 8/9, Sky   133руб </t>
  </si>
  <si>
    <t xml:space="preserve">BTK175 джемпер для мальчиков 8, Green   147руб  -2шт </t>
  </si>
  <si>
    <t xml:space="preserve">BXJK168 джемпер для мальчиков 9, Navy   160руб </t>
  </si>
  <si>
    <t xml:space="preserve">BTR182 футболка для мальчиков 8, Green   133руб </t>
  </si>
  <si>
    <t xml:space="preserve">BTR183 футболка для мальчиков 8, Grey   133руб </t>
  </si>
  <si>
    <t xml:space="preserve">BWB101 брюки для мальчика 9, Khaki   200руб </t>
  </si>
  <si>
    <t xml:space="preserve">BWP101 брюки для мальчика 8, Grey   251руб </t>
  </si>
  <si>
    <t xml:space="preserve">BWP101 брюки для мальчика 9, Ink                 251руб </t>
  </si>
  <si>
    <t>BAJP174 комплект для мальчиков 9, Orange   273руб</t>
  </si>
  <si>
    <t>MHS305 трусы мужские M</t>
  </si>
  <si>
    <t>MHS298 трусы мужские M</t>
  </si>
  <si>
    <t>MHS270 трусы мужские M</t>
  </si>
  <si>
    <t>MHS265 трусы мужские M</t>
  </si>
  <si>
    <t>MHS262 трусы мужские M</t>
  </si>
  <si>
    <t>MHS252 трусы мужские M</t>
  </si>
  <si>
    <t>MHS242/1  трусы мужские M</t>
  </si>
  <si>
    <t>MHS242 трусы мужские M</t>
  </si>
  <si>
    <t>MH300 трусы мужские M</t>
  </si>
  <si>
    <t>MH267 трусы мужские M</t>
  </si>
  <si>
    <t>MH242/1 трусы мужские M</t>
  </si>
  <si>
    <t>MH242 трусы мужские M</t>
  </si>
  <si>
    <t>МH293 трусы мужские M</t>
  </si>
  <si>
    <t xml:space="preserve">PH03 шорты женские S, Black 203 </t>
  </si>
  <si>
    <t xml:space="preserve">MHS242 трусы мужские L, Navy 107 </t>
  </si>
  <si>
    <t xml:space="preserve">MHS253 трусы мужские L, Sand 107 </t>
  </si>
  <si>
    <t xml:space="preserve">ML241 трусы мужские L, D.grey/ocean 86 </t>
  </si>
  <si>
    <t xml:space="preserve">MH285 трусы мужские L, Dark Blue 107 </t>
  </si>
  <si>
    <t>MH288 трусы мужские L, White 107</t>
  </si>
  <si>
    <t>ксю13</t>
  </si>
  <si>
    <t xml:space="preserve">GV178 майка для девочек 8, Milk </t>
  </si>
  <si>
    <t xml:space="preserve">GUL164 трусы для девочек 9, Multy </t>
  </si>
  <si>
    <t xml:space="preserve">GKJN301/1 джемпер для девочек 3, Red </t>
  </si>
  <si>
    <t>GV282 майка для девочек 2, Pink</t>
  </si>
  <si>
    <t>Марина 777</t>
  </si>
  <si>
    <t xml:space="preserve">BUL180 трусы для мальчиков 10, Multy 104 </t>
  </si>
  <si>
    <t>BUH175 трусы для мальчиков 10, Multy</t>
  </si>
  <si>
    <t>Оля_мама_Егорки</t>
  </si>
  <si>
    <t xml:space="preserve">BATH294 комплект для мальчиков 5, Red </t>
  </si>
  <si>
    <t xml:space="preserve">BATH295 комплект для мальчиков 5, Blue </t>
  </si>
  <si>
    <t>BKXJ186 джемпер для мальчиков 6, Forest</t>
  </si>
  <si>
    <t xml:space="preserve">BAXP183 комплект для мальчиков 7, Blue </t>
  </si>
  <si>
    <t>BKJN183 джемпер для мальчиков 7, Khaki</t>
  </si>
  <si>
    <t xml:space="preserve">LLH139 трусы женские XS, White 70 руб </t>
  </si>
  <si>
    <t xml:space="preserve">LLH150 трусы женские S, Lemon 64 руб </t>
  </si>
  <si>
    <t xml:space="preserve">LMB135 трусы женские S, Rose 98 руб </t>
  </si>
  <si>
    <t xml:space="preserve">PML125 пижама женская S, Yellow 413 руб </t>
  </si>
  <si>
    <t xml:space="preserve">PDT130 ночная сорочка женская S, Light blue 336 руб </t>
  </si>
  <si>
    <t xml:space="preserve">MB287 трусы мужские L, Sky 107 руб </t>
  </si>
  <si>
    <t>MH241/1 трусы мужские L, D.Grey 135 руб</t>
  </si>
  <si>
    <t>kanerinka</t>
  </si>
  <si>
    <t xml:space="preserve">BP285 брюки для мальчика 4, Blue 133 руб </t>
  </si>
  <si>
    <t xml:space="preserve">BTR296 футболка для мальчиков 4, Red 107 </t>
  </si>
  <si>
    <t>BATB294 комплект для мальчиков 4, Beige 213</t>
  </si>
  <si>
    <t xml:space="preserve">GV282 майка для девочек 2, Pink </t>
  </si>
  <si>
    <t xml:space="preserve">LMM165 трусы женские L, Black </t>
  </si>
  <si>
    <t xml:space="preserve">LMM138 трусы женские L, White </t>
  </si>
  <si>
    <t xml:space="preserve">LLC141 трусы женские M, Cream </t>
  </si>
  <si>
    <t xml:space="preserve">ML288 трусы мужские XL, White/grey </t>
  </si>
  <si>
    <t xml:space="preserve">ML241 трусы мужские XL, D.grey/ocean </t>
  </si>
  <si>
    <t>MLS242 трусы мужские XXL, Black/purple</t>
  </si>
  <si>
    <t xml:space="preserve">LMB165 трусы женские XS, Black </t>
  </si>
  <si>
    <t>LMB137 трусы женские XS, Rose</t>
  </si>
  <si>
    <t>mcat</t>
  </si>
  <si>
    <t>GAXP283 комплект для девочек 3, Lilac 200 руб.</t>
  </si>
  <si>
    <t>GUL283 трусы для девочек 3, Multy 88 руб.</t>
  </si>
  <si>
    <t>GV242 майка для девочек 2/3, Pink 54 руб.</t>
  </si>
  <si>
    <t>ИНКАРА</t>
  </si>
  <si>
    <t>MH241/1 трусы мужские XXL, Ocean 111 руб.</t>
  </si>
  <si>
    <t>MH247 трусы мужские XXL, Green 111 руб.</t>
  </si>
  <si>
    <t>JULIAVIT</t>
  </si>
  <si>
    <t xml:space="preserve">MB250 трусы мужские XXL, Blue 102р. </t>
  </si>
  <si>
    <t xml:space="preserve">MB287 трусы мужские XXL, Red 107р. </t>
  </si>
  <si>
    <t xml:space="preserve">LLH150 трусы женские XS, Rose 64р. </t>
  </si>
  <si>
    <t>LLH139 трусы женские XS, White 70р.</t>
  </si>
  <si>
    <t>BATH294 комплект для мальчиков 3, Blue 213 на замену любой цвет</t>
  </si>
  <si>
    <t>BAJP174 комплект для мальчиков 9, Orange   273 2 шт.</t>
  </si>
  <si>
    <t xml:space="preserve">BAJP278 комплект для мальчиков 3, Sand 200 4 шт. </t>
  </si>
  <si>
    <t xml:space="preserve">BAXP280 комплект для мальчиков 3, Green 200 - 6 шт </t>
  </si>
  <si>
    <t xml:space="preserve">BAXP282 комплект для мальчиков 1, Grey  2 шт. на замену BAXP280 комплект для мальчиков 2, Green 200 р. </t>
  </si>
  <si>
    <t xml:space="preserve">BNJP287(1-4) пижама для мальчиков 3, Sky   180 2 шт </t>
  </si>
  <si>
    <t xml:space="preserve">BNJP297 пижама для мальчиков 3, Orange   213 2 шт </t>
  </si>
  <si>
    <t>BNJP297 пижама для мальчиков 4, Sky   213 2 шт.</t>
  </si>
  <si>
    <t>BNJP298 пижама для мальчиков 4, Apple 2 шт.на замену Sky или BNJP297 пижама для мальчиков 4, Sky</t>
  </si>
  <si>
    <t>BP285 брюки для мальчика 4, Blue 133 3 шт.</t>
  </si>
  <si>
    <t xml:space="preserve">BTK175 джемпер для мальчиков 8, Green   147  -3 шт </t>
  </si>
  <si>
    <t>BUA281 комплект для мальчиков 2, Blue 80 3 шт.</t>
  </si>
  <si>
    <t>BUA281 комплект для мальчиков 3, White 80 - 4 шт</t>
  </si>
  <si>
    <t>BUH178 трусы для мальчиков  11, Multy   118    2 шт.</t>
  </si>
  <si>
    <t>BV278 майка для мальчиков 2, Green 54  2 шт.</t>
  </si>
  <si>
    <t xml:space="preserve">BXJK168 джемпер для мальчиков 9, Navy   160  2 шт </t>
  </si>
  <si>
    <t>BXJK298 джемпер для мальчиков 4, Orange 3 шт.</t>
  </si>
  <si>
    <t>GATH188 комплект для девочек 6, Leopard 2 шт. ( на замену GATH188 комплект для девочек 6, Milk)</t>
  </si>
  <si>
    <t>GAXP283 комплект для девочек 3, Lilac, 200  5 шт.</t>
  </si>
  <si>
    <t xml:space="preserve">GAXP302 комплект для девочек  2  </t>
  </si>
  <si>
    <t xml:space="preserve">GFX163 жакет для девочек 6, Green 133 р. 2 шт. на замену GFX166 жакет для девочек 7, Blue 133 р. </t>
  </si>
  <si>
    <t>GKJN300 джемпер для девочек 4, Fuchsia 2шт на замену GKJN301/1 джемпер для девочек 3, Red 1шт</t>
  </si>
  <si>
    <t>GKJN301/1 джемпер для девочек 3, Red 2 шт.</t>
  </si>
  <si>
    <t xml:space="preserve">GUL283 трусы для девочек 3, Multy, 88  6 шт. </t>
  </si>
  <si>
    <t>GV242 майка для девочек 2/3, Pink 2 шт.</t>
  </si>
  <si>
    <t>GV282 майка для девочек 2, Pink, 3 шт.</t>
  </si>
  <si>
    <t xml:space="preserve">LLB145 трусы женские M, Rose   64 2 шт </t>
  </si>
  <si>
    <t>LLH139 трусы женские XS, White 70р. 2 шт.</t>
  </si>
  <si>
    <t>MB287 трусы мужские L, Sky 107  2 шт.</t>
  </si>
  <si>
    <t>MB300 трусы мужские L, Grey 102  2 шт.</t>
  </si>
  <si>
    <t>MH241/1 трусы мужские L, D.Grey 111 2 шт.</t>
  </si>
  <si>
    <t>MH277 трусы мужские L, Dark Grey 107 2 шт.</t>
  </si>
  <si>
    <t>MHS242 трусы мужские L, Navy 107 2 шт.</t>
  </si>
  <si>
    <t>ML241 трусы мужские L, D.grey/ocean 86 2 шт.</t>
  </si>
  <si>
    <t xml:space="preserve">PH03 шорты женские L, Black   203 3 шт. </t>
  </si>
  <si>
    <t>ДОЗАКАЗ</t>
  </si>
  <si>
    <t>ksyuxa</t>
  </si>
  <si>
    <t xml:space="preserve">BUL179 трусы для мальчиков 7, Multy 104 </t>
  </si>
  <si>
    <t xml:space="preserve">BUL180 трусы для мальчиков 8, Multy 104 </t>
  </si>
  <si>
    <t xml:space="preserve">BUL178 трусы для мальчиков 8, Multy 104 </t>
  </si>
  <si>
    <t xml:space="preserve">BUL168 трусы для мальчиков 7, Multy 88 </t>
  </si>
  <si>
    <t xml:space="preserve">BUH178 трусы для мальчиков 7, Multy 118 </t>
  </si>
  <si>
    <t>BUB179 трусы для мальчиков 7, Multy 107</t>
  </si>
  <si>
    <t>Майка для мальчика (бамбино) 30341-AT р.7 70.0 р.</t>
  </si>
  <si>
    <t>**ELENA**1976</t>
  </si>
  <si>
    <t xml:space="preserve">BTK286 джемпер для мальчиков 4, Orange 133 </t>
  </si>
  <si>
    <t xml:space="preserve">BAJP278 комплект для мальчиков 3, Sand 200 </t>
  </si>
  <si>
    <t xml:space="preserve">GAVH191 комплект для девочек 8, Red 227 </t>
  </si>
  <si>
    <t>GUL155 трусы для девочек 7, Multy 100</t>
  </si>
  <si>
    <t>vor1004</t>
  </si>
  <si>
    <t xml:space="preserve">LMM164 трусы женские L, Light blue 116 </t>
  </si>
  <si>
    <t xml:space="preserve">PJP112 пижама женская L, Yellow 373 </t>
  </si>
  <si>
    <t xml:space="preserve">PH03 шорты женские L, White 203 </t>
  </si>
  <si>
    <t xml:space="preserve">MT59 футболка мужская M, Yellow 213 </t>
  </si>
  <si>
    <t xml:space="preserve">PML123 пижама женская M, Green 413 </t>
  </si>
  <si>
    <t xml:space="preserve">GAML294 комплект для девочек 5, Green 200 </t>
  </si>
  <si>
    <t xml:space="preserve">GT239 футболка для девочек 1, Pink 80 </t>
  </si>
  <si>
    <t xml:space="preserve">GV282 майка для девочек 2, Pink 54 </t>
  </si>
  <si>
    <t xml:space="preserve">GFX166 жакет для девочек 7, Blue 133 </t>
  </si>
  <si>
    <t xml:space="preserve">GJR194 джемпер для девочек 7, Pink 180 </t>
  </si>
  <si>
    <t xml:space="preserve">GAJS178 комплект для девочек 7, Fuchsia 227 </t>
  </si>
  <si>
    <t xml:space="preserve">GAVH187 комплект для девочек 7, Berry 227 </t>
  </si>
  <si>
    <t xml:space="preserve">GV178 майка для девочек 8, Milk 54 </t>
  </si>
  <si>
    <t>GNML182 пижама для девочек 9, Vanilla 147</t>
  </si>
  <si>
    <t>Лизи</t>
  </si>
  <si>
    <t xml:space="preserve">GTR295 футболка для девочек 2, Sea 107 </t>
  </si>
  <si>
    <t xml:space="preserve">GUL283 трусы для девочек 3, Multy 88 </t>
  </si>
  <si>
    <t xml:space="preserve">GTR298 футболка для девочек 2, Milk 107 </t>
  </si>
  <si>
    <t xml:space="preserve">GDV292 платье для девочек 3, Pink 200 </t>
  </si>
  <si>
    <t xml:space="preserve">GDT292 платье для девочек 3, Pink 200 </t>
  </si>
  <si>
    <t>GDV290 платье для девочек 2, Red 200</t>
  </si>
  <si>
    <t>фонечка</t>
  </si>
  <si>
    <t xml:space="preserve">MH277 трусы мужские L, Dark Grey, 107 руб. </t>
  </si>
  <si>
    <t xml:space="preserve">MH307 трусы мужские L, Sky, 111 руб. </t>
  </si>
  <si>
    <t>MH306 трусы мужские L, Khaki, 111 руб.</t>
  </si>
  <si>
    <t xml:space="preserve">BNJP287(1-4) пижама для мальчиков 3, Sky 180 </t>
  </si>
  <si>
    <t xml:space="preserve">BNJP295 пижама для мальчиков 3, Green 213 </t>
  </si>
  <si>
    <t>BNJP297 пижама для мальчиков 3, Orange 213</t>
  </si>
  <si>
    <t>ТигрЮля</t>
  </si>
  <si>
    <t xml:space="preserve">MB293 трусы мужские XL, Grey 102 </t>
  </si>
  <si>
    <t>MB249 трусы мужские XL, Grey 102</t>
  </si>
  <si>
    <t>BNJP295 пижама для мальчиков 3, Green, 213 руб.</t>
  </si>
  <si>
    <t xml:space="preserve">FT546 футболка женская M, Indigo (замена Green), 265 руб. </t>
  </si>
  <si>
    <t xml:space="preserve">GAJS192 комплект для девочек 9, Rose, 293 руб. </t>
  </si>
  <si>
    <t xml:space="preserve">GAML194 комплект для девочек 7 (замена 8), Red, 293 руб. - лучше замена по размеру, чем по цвету </t>
  </si>
  <si>
    <t>GD190 платье для девочек 9 (замена - размер 10), Milk, 227 руб.</t>
  </si>
  <si>
    <t>V_i_k_a</t>
  </si>
  <si>
    <t>Логинова28</t>
  </si>
  <si>
    <t>шорты для мальчика (консалт) К 4205к22 р.60/116</t>
  </si>
  <si>
    <t>шорты для мальчика (консалт) К 4209к22 р.60/116</t>
  </si>
  <si>
    <t>шорты для мальчика (консалт) 8-353-017 р.60/116</t>
  </si>
  <si>
    <t>Медовая</t>
  </si>
  <si>
    <t xml:space="preserve">GATS297 комплект для девочек 4, Blue 200 </t>
  </si>
  <si>
    <t xml:space="preserve">GDF297 платье для девочек 4, Red 200 </t>
  </si>
  <si>
    <t xml:space="preserve">GDV291 платье для девочек 4, Red 200 </t>
  </si>
  <si>
    <t xml:space="preserve">BNJP296 пижама для мальчиков 4, лубую 213 (замена - BNJP294 пижама для мальчиков 4, любую 213) </t>
  </si>
  <si>
    <t xml:space="preserve">GATS191 комплект для девочек 9, любой 253 </t>
  </si>
  <si>
    <t xml:space="preserve">GNML182 пижама для девочек 9, Vanilla 147 </t>
  </si>
  <si>
    <t>PTB98 пижама женская XS, Green 231</t>
  </si>
  <si>
    <t>MLS242 трусы мужские XXL, Black/purple - 2 шт</t>
  </si>
  <si>
    <t xml:space="preserve">BKJN182 джемпер для мальчиков 6, Navy 386 </t>
  </si>
  <si>
    <t>BATB183 комплект для мальчиков 6, Blue 293</t>
  </si>
  <si>
    <t xml:space="preserve">MB249 трусы мужские XL, Grey 102 </t>
  </si>
  <si>
    <t xml:space="preserve">MB292 трусы мужские XL, Blue 107 </t>
  </si>
  <si>
    <t xml:space="preserve">MB306 трусы мужские XL, Khaki 102 </t>
  </si>
  <si>
    <t xml:space="preserve">MH190 трусы мужские XL, Sage 107 </t>
  </si>
  <si>
    <t>MH288 трусы мужские XL, Grey 107</t>
  </si>
  <si>
    <t>lip22</t>
  </si>
  <si>
    <t xml:space="preserve">MHS265 трусы мужские M, Red 107 </t>
  </si>
  <si>
    <t xml:space="preserve">MHS242 трусы мужские XL, Blac 107 </t>
  </si>
  <si>
    <t xml:space="preserve">MH267 трусы мужские XL, White 107 </t>
  </si>
  <si>
    <t xml:space="preserve">MHS242/1 трусы мужские XL, Blue 107 </t>
  </si>
  <si>
    <t xml:space="preserve">MH241/1 трусы мужские L, D.Grey 111 </t>
  </si>
  <si>
    <t>MH242/1 трусы мужские L, Grey 111</t>
  </si>
  <si>
    <t>Спелая черешня</t>
  </si>
  <si>
    <t xml:space="preserve">LLB145 трусы женские M, Rose   64 </t>
  </si>
  <si>
    <t xml:space="preserve">LLC138 трусы женские XXL, White   92 </t>
  </si>
  <si>
    <t xml:space="preserve">LMM138 трусы женские XXL, Black   98 </t>
  </si>
  <si>
    <t xml:space="preserve">LMM141 трусы женские XXL, Cream   88 </t>
  </si>
  <si>
    <t xml:space="preserve">LMM165 трусы женские XL, White   102 </t>
  </si>
  <si>
    <t xml:space="preserve">LMM165 трусы женские XXL, Black   102 </t>
  </si>
  <si>
    <t xml:space="preserve">LMB165 трусы женские M, Black   92 </t>
  </si>
  <si>
    <t xml:space="preserve">LMB135 трусы женские M, Rose   98 </t>
  </si>
  <si>
    <t>PJP120 пижама женская XL, Grey   522</t>
  </si>
  <si>
    <t>Анна83</t>
  </si>
  <si>
    <t xml:space="preserve">BV179 майка для мальчиков  11, Sky   107 - 1 шт. на замену любой цвет </t>
  </si>
  <si>
    <t xml:space="preserve">BTR183 футболка для мальчиков 11, Grey   133 - 1 шт. на замену любой цвет </t>
  </si>
  <si>
    <t xml:space="preserve">BTR182 футболка для мальчиков 11, Green   133 - 1 шт. </t>
  </si>
  <si>
    <t>BAXP183 комплект для мальчиков 11, Grey   466 - 1 шт. на замену любой цвет</t>
  </si>
  <si>
    <t>Inn@</t>
  </si>
  <si>
    <t>BXJ185 джемпер для мальчиков 9, Grey 266</t>
  </si>
  <si>
    <t>Натали820</t>
  </si>
  <si>
    <t xml:space="preserve">PTB128 пижама женская L, Pink </t>
  </si>
  <si>
    <t>шорты мужские (черубино) 7045MM р.96/176 219,00 руб.</t>
  </si>
  <si>
    <t xml:space="preserve">BJN182/1 джемпер для мальчиков 11, Sky 180 руб. </t>
  </si>
  <si>
    <t xml:space="preserve">BJR182/1 джемпер для мальчиков 11, Sky 180 руб. </t>
  </si>
  <si>
    <t>BJR182/1 джемпер для мальчиков 11, Grey 180 руб.</t>
  </si>
  <si>
    <t xml:space="preserve">BP285 брюки для мальчика 4, Blue 133 </t>
  </si>
  <si>
    <t xml:space="preserve">BAXP282 комплект для мальчиков 1, Grey 200 </t>
  </si>
  <si>
    <t xml:space="preserve">BV279 майка для мальчиков 2, White 54 </t>
  </si>
  <si>
    <t xml:space="preserve">BV279 майка для мальчиков 3, White 54 </t>
  </si>
  <si>
    <t xml:space="preserve">BNJP287(1-4) пижама для мальчиков 2, Green 180 </t>
  </si>
  <si>
    <t xml:space="preserve">BNJP295 пижама для мальчиков 4, Blue 213 </t>
  </si>
  <si>
    <t xml:space="preserve">BNJP297 пижама для мальчиков 4, Sky </t>
  </si>
  <si>
    <t xml:space="preserve">BUA281 комплект для мальчиков 2, Blue 80 </t>
  </si>
  <si>
    <t>ЭмилькаМ</t>
  </si>
  <si>
    <t xml:space="preserve">BUL168 трусы для мальчиков 7, Multy </t>
  </si>
  <si>
    <t>GTR295 футболка для девочек 4, Sea</t>
  </si>
  <si>
    <t>sunflower77</t>
  </si>
  <si>
    <t xml:space="preserve">MB258 трусы мужские XXL, Green - 1 шт </t>
  </si>
  <si>
    <t xml:space="preserve">LLC141 трусы женские M, Cream- 1 шт </t>
  </si>
  <si>
    <t>BNJP294 пижама для мальчиков 5, Green- 1 шт</t>
  </si>
  <si>
    <t>nataluban</t>
  </si>
  <si>
    <t xml:space="preserve">GAVH187 комплект для девочек 6, Berry   227 </t>
  </si>
  <si>
    <t>GAVH190 комплект для девочек  6, Pink   227</t>
  </si>
  <si>
    <t xml:space="preserve">GD190 платье для девочек  6, Pink   227 </t>
  </si>
  <si>
    <t>GVF190 майка для девочек  6, Milk   107</t>
  </si>
  <si>
    <t xml:space="preserve">MHS241 трусы мужские XXL, Ocean   111 </t>
  </si>
  <si>
    <t xml:space="preserve">MHS242/1 трусы мужские XXL, D.Blue   107 </t>
  </si>
  <si>
    <t>MLS300 трусы мужские XXL, White/grey</t>
  </si>
  <si>
    <t xml:space="preserve">FXJ548 жакет женский M, Indigo   365 </t>
  </si>
  <si>
    <t xml:space="preserve">FTR551 джемпер женский M, White   287 </t>
  </si>
  <si>
    <t xml:space="preserve">FTF546 джемпер женский M, Green   287 </t>
  </si>
  <si>
    <t xml:space="preserve">FTF546 джемпер женский M, White   287 </t>
  </si>
  <si>
    <t xml:space="preserve">FATV555 комплект для женщин M, Black   405 </t>
  </si>
  <si>
    <t>FATT555 комплект для женщин M, Coral   405</t>
  </si>
  <si>
    <t xml:space="preserve">GNML178 пижама для девочек 10, Pink   147 </t>
  </si>
  <si>
    <t xml:space="preserve">GD190 платье для девочек  8, Milk   227 </t>
  </si>
  <si>
    <t xml:space="preserve">GD190 платье для девочек  10, Milk   227 </t>
  </si>
  <si>
    <t xml:space="preserve">GD190 платье для девочек  11, Milk   227 </t>
  </si>
  <si>
    <t xml:space="preserve">BAXP282 комплект для мальчиков 1, Grey   200 </t>
  </si>
  <si>
    <t xml:space="preserve">GDV290 платье для девочек 2, Red   200 </t>
  </si>
  <si>
    <t xml:space="preserve">GDV292 платье для девочек 3, White   200 </t>
  </si>
  <si>
    <t xml:space="preserve">GNTP193 пижама для девочек 11, Pink   240 </t>
  </si>
  <si>
    <t xml:space="preserve">GDV292 платье для девочек 4, White   200 </t>
  </si>
  <si>
    <t>GDV295 платье для девочек  1, Berry   200</t>
  </si>
  <si>
    <t xml:space="preserve">GTF295 футболка для девочек 4, Berry 107 </t>
  </si>
  <si>
    <t xml:space="preserve">GTR295 футболка для девочек 4, Sea 107 </t>
  </si>
  <si>
    <t xml:space="preserve">GD295 платье для девочек 4, Berry 200 </t>
  </si>
  <si>
    <t xml:space="preserve">GKJN300 джемпер для девочек 4, Fuchsia 266 </t>
  </si>
  <si>
    <t xml:space="preserve">MH307 трусы мужские XXL, Orange 111 </t>
  </si>
  <si>
    <t xml:space="preserve">MH288 трусы мужские XXL, White 107 </t>
  </si>
  <si>
    <t>PH03 шорты женские M, White 203</t>
  </si>
  <si>
    <t>BUH174 трусы для мальчиков 11, Multy - 3 шт.</t>
  </si>
  <si>
    <t xml:space="preserve">LLB145 трусы женские S, White 1шт. 64р. </t>
  </si>
  <si>
    <t xml:space="preserve">LLC138 трусы женские XXL, White 1шт. 92р </t>
  </si>
  <si>
    <t>LMM138 трусы женские XXL, Black 1 шт. 98р</t>
  </si>
  <si>
    <t>irina_28</t>
  </si>
  <si>
    <t xml:space="preserve">FV17 майка женская M, Yellow 244 р. </t>
  </si>
  <si>
    <t xml:space="preserve">FV552 майка женская M, Indigo 212 р. </t>
  </si>
  <si>
    <t xml:space="preserve">FXJ552 жакет женский M, Coffee 365 р. </t>
  </si>
  <si>
    <t xml:space="preserve">FTF552 джемпер женский М, White 288 р. </t>
  </si>
  <si>
    <t xml:space="preserve">FV21 майка женская М, White 244 р. </t>
  </si>
  <si>
    <t xml:space="preserve">FT546 футболка женская М, Indigo 244 р. </t>
  </si>
  <si>
    <t xml:space="preserve">FXJ555 жакет женский S, Rose 365 р. </t>
  </si>
  <si>
    <t xml:space="preserve">FXJ552 жакет женский M, Jeans 365 р. </t>
  </si>
  <si>
    <t>FTF552 джемпер женский M, White 288 р.</t>
  </si>
  <si>
    <t xml:space="preserve">PH03 шорты женские M, Magenta 203 </t>
  </si>
  <si>
    <t xml:space="preserve">PML128 пижама женская M, Pink 413 </t>
  </si>
  <si>
    <t xml:space="preserve">PDJ120 ночная сорочка женская L, Dark Blue 373 </t>
  </si>
  <si>
    <t xml:space="preserve">LLH150 трусы женские S, Lemon 64 </t>
  </si>
  <si>
    <t xml:space="preserve">LMB135 трусы женские M, Rose 98 </t>
  </si>
  <si>
    <t xml:space="preserve">LMB148 трусы женские M, Lavender 74 </t>
  </si>
  <si>
    <t xml:space="preserve">PDT128 ночная сорочка женская M, Pink 336 </t>
  </si>
  <si>
    <t xml:space="preserve">PJP124 пижама женская M, Rose 526 </t>
  </si>
  <si>
    <t xml:space="preserve">PDJ120 ночная сорочка женская 3XL, Dark Blue 373 </t>
  </si>
  <si>
    <t xml:space="preserve">MH247 трусы мужские XXL, Green 111 </t>
  </si>
  <si>
    <t xml:space="preserve">MHS196 трусы мужские XXL, Forest 99 </t>
  </si>
  <si>
    <t xml:space="preserve">MHS253 трусы мужские XXL, Sand 107 </t>
  </si>
  <si>
    <t xml:space="preserve">LLC141 трусы женские M, Light blue 74 </t>
  </si>
  <si>
    <t xml:space="preserve">LMB135 трусы женские XS, Rose 98 </t>
  </si>
  <si>
    <t>MB288 трусы мужские L, Grey 107</t>
  </si>
  <si>
    <t xml:space="preserve">GWB102 брюки для девочек 11, Rose 180 на замену GWB102 брюки для девочек 11, Sand 180 </t>
  </si>
  <si>
    <t xml:space="preserve">GNML178 пижама для девочек 10, Pink 147 </t>
  </si>
  <si>
    <t xml:space="preserve">GD190 платье для девочек 11, Milk 227 </t>
  </si>
  <si>
    <t xml:space="preserve">GATS187 комплект для девочек 10, Fuchsia 253 </t>
  </si>
  <si>
    <t xml:space="preserve">GATH188 комплект для девочек 10, Leopard 227 </t>
  </si>
  <si>
    <t xml:space="preserve">GTK197 джемпер для девочек 10, Blue 180 </t>
  </si>
  <si>
    <t xml:space="preserve">GAVS296 комплект для девочек 5, Berry 253 </t>
  </si>
  <si>
    <t xml:space="preserve">GAVS296 комплект для девочек 1, Berry 253 </t>
  </si>
  <si>
    <t xml:space="preserve">BUB172 трусы для мальчиков 6, Multy 96 </t>
  </si>
  <si>
    <t xml:space="preserve">BUB180 трусы для мальчиков 6, Multy 107 </t>
  </si>
  <si>
    <t xml:space="preserve">BUL179 трусы для мальчиков 6, Multy 104 </t>
  </si>
  <si>
    <t xml:space="preserve">GATS187 комплект для девочек 8, Fuchsia 253 </t>
  </si>
  <si>
    <t xml:space="preserve">GAJP195 комплект для девочек 9, Berry 439 </t>
  </si>
  <si>
    <t xml:space="preserve">GNJP194 пижама для девочек 9, Red 247 </t>
  </si>
  <si>
    <t xml:space="preserve">BATH295 комплект для мальчиков 4, Apple 213 </t>
  </si>
  <si>
    <t xml:space="preserve">GTK188 джемпер для девочек 11, Pink 120 </t>
  </si>
  <si>
    <t xml:space="preserve">GTX170 жакет для девочек 11, Pink 94 </t>
  </si>
  <si>
    <t xml:space="preserve">GWB102 брюки для девочек 11, Rose 180 </t>
  </si>
  <si>
    <t xml:space="preserve">GUA180 комплект для девочек 10, Pink 94 </t>
  </si>
  <si>
    <t xml:space="preserve">GUL164 трусы для девочек 8, Multy 100 </t>
  </si>
  <si>
    <t xml:space="preserve">GUL155 трусы для девочек 7, Multy 100 </t>
  </si>
  <si>
    <t>GAJS178 комплект для девочек 7, Fuchsia 227</t>
  </si>
  <si>
    <t xml:space="preserve">GDJ302 платье для девочек 4, Pink 2шт только если 2 одинаковых будут если нет то не надо на замену можно  GDJ300 платье для девочек 4, Pink </t>
  </si>
  <si>
    <t>ВАЛЕНТИНАХОДЬКО</t>
  </si>
  <si>
    <t>FV552 майка женская M, White 212</t>
  </si>
  <si>
    <t xml:space="preserve">GDT297 платье для девочек  4, Blue 1шт </t>
  </si>
  <si>
    <t xml:space="preserve">GDT292 платье для девочек 4, Sea 1шт </t>
  </si>
  <si>
    <t xml:space="preserve">MHS253 трусы мужские XXL, Sand 1шт </t>
  </si>
  <si>
    <t xml:space="preserve">MHS242 трусы мужские XL, Black 1шт </t>
  </si>
  <si>
    <t>MH242/1 трусы мужские XL, D.Blue 1шт</t>
  </si>
  <si>
    <t>Алинка1981</t>
  </si>
  <si>
    <t xml:space="preserve">BAXP280 комплект для мальчиков 2, Green 200 </t>
  </si>
  <si>
    <t xml:space="preserve">LLH150 трусы женские S, Lemon 64 - 3 шт. </t>
  </si>
  <si>
    <t xml:space="preserve">PTB98 пижама женская XS, Green 231 </t>
  </si>
  <si>
    <t xml:space="preserve">MHS262 трусы мужские XL, Grey 107 </t>
  </si>
  <si>
    <t>MB306 трусы мужские XL, Khaki 102</t>
  </si>
  <si>
    <t>солнечная гостья</t>
  </si>
  <si>
    <t>LMM138 трусы женские XXL, Black   98 замена LMM165 трусы женские XXL, Black   102</t>
  </si>
  <si>
    <t>PAV97 комплект женский XS, Green   103</t>
  </si>
  <si>
    <t>LLH139 трусы женские XS, White   70</t>
  </si>
  <si>
    <t>Мария И.</t>
  </si>
  <si>
    <t>Л.Л.</t>
  </si>
  <si>
    <t>GTR295 футболка для девочек  1, Berry</t>
  </si>
  <si>
    <t>GTR295 футболка для девочек  2, Sea</t>
  </si>
  <si>
    <t>GDV292 платье для девочек 2, White</t>
  </si>
  <si>
    <t>GV259 майка для девочек 1, Pink</t>
  </si>
  <si>
    <t>GUL232 1, White</t>
  </si>
  <si>
    <t>FTF547 джемпер женский L, White</t>
  </si>
  <si>
    <t>MB185 трусы мужские M, D.Grey</t>
  </si>
  <si>
    <t>MH301 трусы мужские M, Orange</t>
  </si>
  <si>
    <t>MH305 трусы мужские M, Light grey</t>
  </si>
  <si>
    <t xml:space="preserve">BATB294 комплект для мальчиков 2, Apple   213 - 1 шт., на замену любой цвет </t>
  </si>
  <si>
    <t xml:space="preserve">BATH293 комплект для мальчиков 2, Blue   213 - 1 шт., на замену любой цвет </t>
  </si>
  <si>
    <t>BATH294 комплект для мальчиков 2, Green   213 - 1 шт., на замену любой цвет</t>
  </si>
  <si>
    <t>PML128 пижама женская S, Pink   413</t>
  </si>
  <si>
    <t xml:space="preserve">BXJK298 джемпер для мальчиков 4, Orange 233р </t>
  </si>
  <si>
    <t xml:space="preserve">BATH296 комплект для мальчиков 1, Blue 213р </t>
  </si>
  <si>
    <t xml:space="preserve">BATH295 комплект для мальчиков 4, Blue 213р </t>
  </si>
  <si>
    <t xml:space="preserve">GDV292 платье для девочек 1, White 200р </t>
  </si>
  <si>
    <t xml:space="preserve">BNJP298 пижама для мальчиков 3, Sky 213р </t>
  </si>
  <si>
    <t xml:space="preserve">BJR284 джемпер для мальчиков 1, Orange 160р </t>
  </si>
  <si>
    <t xml:space="preserve">BAXP280 комплект для мальчиков 3, Green 200р </t>
  </si>
  <si>
    <t xml:space="preserve">FV552 майка женская M, White 212р - 2шт </t>
  </si>
  <si>
    <t xml:space="preserve">FT555 футболка женская M, Milk 287р </t>
  </si>
  <si>
    <t xml:space="preserve">FTF547 джемпер женский M, Raspberry 299р </t>
  </si>
  <si>
    <t xml:space="preserve">FTF552 джемпер женский M, Yellow 288р </t>
  </si>
  <si>
    <t>MHS241 трусы мужские XXL, Ocean 111р</t>
  </si>
  <si>
    <t>Sandra2010</t>
  </si>
  <si>
    <t>К 301н трусы дет. (консалт) р.52 25.0 р. 4 шт</t>
  </si>
  <si>
    <t>Каштанк@</t>
  </si>
  <si>
    <t xml:space="preserve">GV178 майка для девочек 8, Milk 1 шт. 54р </t>
  </si>
  <si>
    <t xml:space="preserve">GAVH191 комплект для девочек 9, Red 1 шт. 227р. </t>
  </si>
  <si>
    <t xml:space="preserve">PH02 шорты женские S, Black 1 шт. 203р. </t>
  </si>
  <si>
    <t xml:space="preserve">LLC138 трусы женские XXL, Rose 1шт. 92р </t>
  </si>
  <si>
    <t xml:space="preserve">MB288 трусы мужские 3XL, Orange 1шт. 107р </t>
  </si>
  <si>
    <t>MB300 трусы мужские 3XL, Grey 1шт. 102р</t>
  </si>
  <si>
    <t xml:space="preserve">Кофта для дев (Бамбино) арт 3002012- KF р.86 75руб-----1шт. </t>
  </si>
  <si>
    <t>Кофточка с боковой застежкой (Ф.З.) арт 4.27.2а р.74/48 57руб----1шт.(на замену арт4.27.4 б р.74/47 57руб.)</t>
  </si>
  <si>
    <t>мамаКатиУли</t>
  </si>
  <si>
    <t xml:space="preserve">MLH304 трусы мужские XL, Red/black 1 шт. 120р </t>
  </si>
  <si>
    <t>MLH300 трусы мужские XL, White/grey 1шт. 120р</t>
  </si>
  <si>
    <t xml:space="preserve">MH251 трусы мужские L, Black </t>
  </si>
  <si>
    <t xml:space="preserve">MH265 трусы мужские L, Ocean </t>
  </si>
  <si>
    <t>MH285 трусы мужские L, Dark Blue</t>
  </si>
  <si>
    <t>PJP120 пижама женская L, Grey 1шт-522 руб( на замену цвет который будет</t>
  </si>
  <si>
    <t>PDJ120 ночная сорочка женская XL, Dark Blue 373 - 1 шт., на замену красная</t>
  </si>
  <si>
    <t xml:space="preserve">BUA281 комплект для мальчиков 2, Blue   80 - 2 шт.    </t>
  </si>
  <si>
    <t xml:space="preserve">BUA281 комплект для мальчиков 3, White   80 - 2 шт.  </t>
  </si>
  <si>
    <t xml:space="preserve">BJN168 джемпер для мальчиков 9, Ocean   133  </t>
  </si>
  <si>
    <t>BAXP280 комплект для мальчиков 2, Green   200 на замену BAXP280 комплект для мальчиков 3, Green   200</t>
  </si>
  <si>
    <t xml:space="preserve">BJN293 джемпер для мальчиков 5, Green   143    </t>
  </si>
  <si>
    <t xml:space="preserve">BAJP278 комплект для мальчиков 3, Sand   200  </t>
  </si>
  <si>
    <t>иниша</t>
  </si>
  <si>
    <t>Носки дет. с405 ор, размер на 13-14 см. ножка</t>
  </si>
  <si>
    <t>Носки дет. х/б+эл.(алсу) лс58 р.14-16 только белые или любые другие хорошего качества обязательно белые.</t>
  </si>
  <si>
    <t>Получулки дет.(алсу) фс108 р.14/16 только белые на замену фс103-1 посветлее</t>
  </si>
  <si>
    <t>MHS309 трусы мужские Red размер М замена MHS305 трусы мужские Orange размер М</t>
  </si>
  <si>
    <t>Babochka@</t>
  </si>
  <si>
    <t>LMM165 трусы женские XXL, White 102 - 2 шт. (на замену черные или LMM138 трусы женские XXL, Black 98)</t>
  </si>
  <si>
    <t>GUL294 трусы для девочек 5, Multy - 88 руб-1шт.</t>
  </si>
  <si>
    <t>319GAML Комплект для девочки р.2 1 шт. 439 руб.</t>
  </si>
  <si>
    <t>нат-тер</t>
  </si>
  <si>
    <t xml:space="preserve">GWB102 брюки для девочек 8, Rose-180 р-2 шт. </t>
  </si>
  <si>
    <t xml:space="preserve">GFX163 жакет для девочек-133 р-2 шт. </t>
  </si>
  <si>
    <t>GUL164 трусы для девочек 8, Multy-100р</t>
  </si>
  <si>
    <t xml:space="preserve">BAJP278 комплект для мальчиков 3, Sand- 200 р. </t>
  </si>
  <si>
    <t xml:space="preserve">BAXP280 комплект для мальчиков 3, Green 200р. </t>
  </si>
  <si>
    <t xml:space="preserve">GNML182 пижама для девочек 9, Vanilla 147, </t>
  </si>
  <si>
    <t>GUA180 комплект для девочек 10, Pink 94</t>
  </si>
  <si>
    <t>динннна</t>
  </si>
  <si>
    <t xml:space="preserve">BJR293 джемпер для мальчиков 5, Green-143 руб </t>
  </si>
  <si>
    <t xml:space="preserve">GDV292 платье для девочек 5, Pink -200 руб </t>
  </si>
  <si>
    <t xml:space="preserve">BATB294 комплект для мальчиков 5, Apple 213 руб </t>
  </si>
  <si>
    <t xml:space="preserve">BAVH291 комплект для мальчиков 5, Sky 200 руб </t>
  </si>
  <si>
    <t xml:space="preserve">GVF298 майка для девочек 5, Milk, , Pink 94 руб </t>
  </si>
  <si>
    <t>BNJP298 пижама для мальчиков 5, Sky 213 руб</t>
  </si>
  <si>
    <t>Лапыч</t>
  </si>
  <si>
    <t xml:space="preserve">BATH293 комплект для мальчиков 5, Green,замена  Blue, , Red-213 руб </t>
  </si>
  <si>
    <t xml:space="preserve">GAJS300 комплект для девочек 5, Red,замена Pink -253 руб </t>
  </si>
  <si>
    <t xml:space="preserve">GAML294 комплект для девочек 5, Pink,замена  Green -200 руб </t>
  </si>
  <si>
    <t>BAXP280 комплект для мальчиков 2, Green 200</t>
  </si>
  <si>
    <t>SRT341 комбинезон детский 3/6, Apple 167 замена SRT341 комбинезон детский 3/6, Aqua 167</t>
  </si>
  <si>
    <t xml:space="preserve">BAXP280 комплект для мальчиков 2, Green 200, </t>
  </si>
  <si>
    <t xml:space="preserve">GAML294 комплект для девочек 5, Pink 200, </t>
  </si>
  <si>
    <t xml:space="preserve">GAXP283 комплект для девочек 3, Lilac 200 </t>
  </si>
  <si>
    <t xml:space="preserve">BNJP287(1-4) пижама для мальчиков 3, Sky 180, </t>
  </si>
  <si>
    <t xml:space="preserve">BNJP297 пижама для мальчиков 4, Sky 213 </t>
  </si>
  <si>
    <t xml:space="preserve">BNJP296(1-4) пижама для мальчиков 4, Lime 213 </t>
  </si>
  <si>
    <t>GDJ194 платье для девочек 7, Fuchsia 266</t>
  </si>
  <si>
    <t xml:space="preserve">PJP120 пижама женская XL, Dark Red 522 (если не будет данного данного цвета, то любой) 1 ШТ. </t>
  </si>
  <si>
    <t>Татьяна-мама</t>
  </si>
  <si>
    <t xml:space="preserve">BJN293 джемпер для мальчиков 5, Green 143 1 шт. </t>
  </si>
  <si>
    <t xml:space="preserve">BJN294 джемпер для мальчиков 4, Sky 143 1 шт. </t>
  </si>
  <si>
    <t xml:space="preserve">BTK286 джемпер для мальчиков 4, Orange 133 1 ш. </t>
  </si>
  <si>
    <t xml:space="preserve">BXJK298 джемпер для мальчиков 4, Orange 233 1 шт. </t>
  </si>
  <si>
    <t xml:space="preserve">BAJP278 комплект для мальчиков 3, Sand 200 1 шт. </t>
  </si>
  <si>
    <t xml:space="preserve">BATB294 комплект для мальчиков 4, Sky 213 1 шт. ( цвет не принципиален) </t>
  </si>
  <si>
    <t xml:space="preserve">BATH293 комплект для мальчиков 4, Green 213 1 шт. (цвет не принципиален) </t>
  </si>
  <si>
    <t xml:space="preserve">BATH294 комплект для мальчиков 4, Red 213 1 шт. (цвет не принципиален) </t>
  </si>
  <si>
    <t xml:space="preserve">BAVH291 комплект для мальчиков 4, Sky 200 1 шт. (цвет не принципиален) </t>
  </si>
  <si>
    <t xml:space="preserve">BUA281 комплект для мальчиков 3, White 80 1 шт. </t>
  </si>
  <si>
    <t xml:space="preserve">BP285 брюки для мальчика 4, Blue 133 1 шт. </t>
  </si>
  <si>
    <t>BH294 шорты для мальчиков 4, Blue 114 1 шт. ( цвет не принципиален)</t>
  </si>
  <si>
    <t xml:space="preserve">BJR298 джемпер для мальчиков 1, Apple 143 </t>
  </si>
  <si>
    <t xml:space="preserve">BAVH291 комплект для мальчиков 1, Red 200 </t>
  </si>
  <si>
    <t>BV289 майка для мальчиков 1, Orange 94</t>
  </si>
  <si>
    <t xml:space="preserve">LLB145 трусы женские L, White 64 </t>
  </si>
  <si>
    <t xml:space="preserve">GAML294 комплект для девочек 4, Green 200 </t>
  </si>
  <si>
    <t xml:space="preserve">GAJS300 комплект для девочек 4, Red 253 </t>
  </si>
  <si>
    <t xml:space="preserve">GDT297 платье для девочек 4, Blue 200 </t>
  </si>
  <si>
    <t xml:space="preserve">GAXP302 комплект для девочек 4, Deep blue 399 </t>
  </si>
  <si>
    <t xml:space="preserve">GDJ300 платье для девочек 4, Pink 240 </t>
  </si>
  <si>
    <t xml:space="preserve">GDJ302 платье для девочек 4, Pink 240 </t>
  </si>
  <si>
    <t>FATT552 комплект для женщин M, Yellow 405 замена FATT555 комплект для женщин M, Coral 405 замена FATV553 комплект для женщин M, Yellow 405</t>
  </si>
  <si>
    <t>sem.oly</t>
  </si>
  <si>
    <t xml:space="preserve">LMB135 трусы женские S, Rose 98 руб 1шт </t>
  </si>
  <si>
    <t xml:space="preserve">LLH150 трусы женские S, Lemon 64 руб 1шт </t>
  </si>
  <si>
    <t xml:space="preserve">MB251 трусы мужские L, Blue 102 руб 1 шт </t>
  </si>
  <si>
    <t xml:space="preserve">MB258 трусы мужские L, Grey 102 руб 1шт </t>
  </si>
  <si>
    <t xml:space="preserve">GDV292 платье для девочек 3, Pink 200 руб 1шт </t>
  </si>
  <si>
    <t>GATS297 комплект для девочек 3, Blue 200 руб 1 шт</t>
  </si>
  <si>
    <t>Юлия Стребкова</t>
  </si>
  <si>
    <t xml:space="preserve">BAXP280 комплект для мальчиков 2, Green, цена 200 </t>
  </si>
  <si>
    <t xml:space="preserve">BAXP280 комплект для мальчиков 3, Green, цена 200 </t>
  </si>
  <si>
    <t xml:space="preserve">BATH295 комплект для мальчиков 2, Apple,цена 213 </t>
  </si>
  <si>
    <t>BAJP278 комплект для мальчиков 3, Sand, цена 200, 2шт</t>
  </si>
  <si>
    <t>NADY.POLYK</t>
  </si>
  <si>
    <t xml:space="preserve">BAJP278 комплект для мальчиков 3, Sand 200 - 1 шт. </t>
  </si>
  <si>
    <t xml:space="preserve">BATH296 комплект для мальчиков 3, Blue 213 - 1 шт. </t>
  </si>
  <si>
    <t xml:space="preserve">BAXP280 комплект для мальчиков 3, Green 200 - 1 шт. </t>
  </si>
  <si>
    <t xml:space="preserve">GAML294 комплект для девочек 4, Pink 200 - 1 шт. </t>
  </si>
  <si>
    <t>GDJ300 платье для девочек 4, Pink 240 - 1 шт.</t>
  </si>
  <si>
    <t>Ол_га</t>
  </si>
  <si>
    <t xml:space="preserve">BATH294 комплект для мальчиков 2, Blue 213 рублей. </t>
  </si>
  <si>
    <t xml:space="preserve">BATH295 комплект для мальчиков 2, Apple 213 руб. </t>
  </si>
  <si>
    <t>BATH296 комплект для мальчиков 2, Green 213 руб.</t>
  </si>
  <si>
    <t>Олеся2277</t>
  </si>
  <si>
    <t xml:space="preserve">GNML178 пижама для девочек 10, Pink цена 147руб. </t>
  </si>
  <si>
    <t xml:space="preserve">GAJS178 комплект для девочек 7, Fuchsia цена 227руб. </t>
  </si>
  <si>
    <t xml:space="preserve">GAXP283 комплект для девочек 3, Lilac цена 200руб. </t>
  </si>
  <si>
    <t>GUA180 комплект для девочек 10, Pink цена 94руб.</t>
  </si>
  <si>
    <t>nat_mikova</t>
  </si>
  <si>
    <t xml:space="preserve">GUL164 трусы для девочек 8, Multy 1шт 100р </t>
  </si>
  <si>
    <t xml:space="preserve">LSМ154 трусы женские XS, любой цвет </t>
  </si>
  <si>
    <t>LMB153 трусы женские, XS, любой цвет</t>
  </si>
  <si>
    <t>BAXP280 комплект для мальчиков 2, Green</t>
  </si>
  <si>
    <t xml:space="preserve">BAXP282 комплект для мальчиков 1, Grey цена 200руб. </t>
  </si>
  <si>
    <t>GV178 майка для девочек 8, Milk цена 54руб.</t>
  </si>
  <si>
    <t xml:space="preserve">BUH176 трусы для мальчиков 6, Multy 96, </t>
  </si>
  <si>
    <t xml:space="preserve">BUL168 трусы для мальчиков 7, Multy 88, </t>
  </si>
  <si>
    <t xml:space="preserve">BUB167 трусы для мальчиков 11, Multy 83, </t>
  </si>
  <si>
    <t xml:space="preserve">GAJS180 комплект для девочек 11, Pink 187, </t>
  </si>
  <si>
    <t xml:space="preserve">GAXP283 комплект для девочек 3, Lilac - 200 руб. </t>
  </si>
  <si>
    <t xml:space="preserve">GATS297 комплект для девочек 4, Blue - 200 руб. </t>
  </si>
  <si>
    <t xml:space="preserve">GAVS296 комплект для девочек 4, Berry- 253 руб. </t>
  </si>
  <si>
    <t xml:space="preserve">GDJ300 платье для девочек 3, Pink - 240 руб. </t>
  </si>
  <si>
    <t>GUL283 трусы для девочек 3, Multy - 88 руб.</t>
  </si>
  <si>
    <t>GATS191 комплект для девочек 8, Red- 2 шт</t>
  </si>
  <si>
    <t>LLB145 трусы женские L, White- 64 р.</t>
  </si>
  <si>
    <t xml:space="preserve">MB251 трусы мужские L, Blue </t>
  </si>
  <si>
    <t xml:space="preserve">MB258 трусы мужские L, Grey </t>
  </si>
  <si>
    <t>MB287 трусы мужские L, Sky</t>
  </si>
  <si>
    <t>Мандариша</t>
  </si>
  <si>
    <t xml:space="preserve">GJR194 джемпер для девочек 8, Pink 180 </t>
  </si>
  <si>
    <t>GTR194 футболка для девочек 8, Milk 133</t>
  </si>
  <si>
    <t xml:space="preserve">GTR295 футболка для девочек 5, Sea 107 или на 4 года цвет любой </t>
  </si>
  <si>
    <t xml:space="preserve">GAML301/1 комплект для девочек 5, Rose 213 </t>
  </si>
  <si>
    <t xml:space="preserve">GATS297 комплект для девочек 3, Blue 200 </t>
  </si>
  <si>
    <t xml:space="preserve">GDF297 платье для девочек 5, Red 200 можно на 4 года </t>
  </si>
  <si>
    <t xml:space="preserve">GNML301 пижама для девочек 213 размер от 2 лет до 5 любой(все беру на вырост  так как идем в сад) </t>
  </si>
  <si>
    <t xml:space="preserve">BVK178 джемпер для мальчиков 6, Sea 147 </t>
  </si>
  <si>
    <t xml:space="preserve">BVK180 джемпер для мальчиков 7, Orange 147 </t>
  </si>
  <si>
    <t xml:space="preserve">BB180 брюки для мальчика 7, Grey 200 </t>
  </si>
  <si>
    <t>BUL168 трусы для мальчиков 7, Multy 88</t>
  </si>
  <si>
    <t>Брюки женские (пеликан) Артикул:10FWP р.XS 399.0 р.</t>
  </si>
  <si>
    <t>Women&amp;women</t>
  </si>
  <si>
    <t xml:space="preserve">чулки женские Papavero, 3-4 50-00 </t>
  </si>
  <si>
    <t>пижама детская 193GNTP, 6 240-00</t>
  </si>
  <si>
    <t>Женюлечка</t>
  </si>
  <si>
    <t>GDF297 платье для девочек 4, Blue 200</t>
  </si>
  <si>
    <t>Ирина__</t>
  </si>
  <si>
    <t>Носки дет. х/б+па (алсу)Артикул:лс46 р.20 22.1 р. на сына 3 шт.</t>
  </si>
  <si>
    <t xml:space="preserve">Носки дет. х/б+па (алсу)лс46 р.16 22.1 р.розовые замена лс58 р.14/16 </t>
  </si>
  <si>
    <t xml:space="preserve">BAVH291 комплект для мальчиков  5, Sea   200 </t>
  </si>
  <si>
    <t xml:space="preserve">GAXP283 комплект для девочек 3, Lilac   200 </t>
  </si>
  <si>
    <t xml:space="preserve">GNML301 пижама для девочек 4, White   213 </t>
  </si>
  <si>
    <t xml:space="preserve">GUL294 трусы для девочек 5, Multy   88 </t>
  </si>
  <si>
    <t xml:space="preserve">GAJD192 комплект для девочек 6, Rose   293 </t>
  </si>
  <si>
    <t xml:space="preserve">BUH175 трусы для мальчиков 6, Multy   96 </t>
  </si>
  <si>
    <t xml:space="preserve">ML301 трусы мужские XXL, Grey/orange   120 </t>
  </si>
  <si>
    <t xml:space="preserve">MHS253 трусы мужские XXL, Sand   107 </t>
  </si>
  <si>
    <t xml:space="preserve">MLH300 трусы мужские L, White/grey   120 </t>
  </si>
  <si>
    <t xml:space="preserve">MLS241 трусы мужские L, D.grey/ocean   120 </t>
  </si>
  <si>
    <t>PDJ120 ночная сорочка женская L, Pink   373</t>
  </si>
  <si>
    <t>Julia Shel</t>
  </si>
  <si>
    <t xml:space="preserve">BUA281 комплект для мальчиков 3, White 80 </t>
  </si>
  <si>
    <t>BJR293 джемпер для мальчиков 4, Blue 143</t>
  </si>
  <si>
    <t>авинировна</t>
  </si>
  <si>
    <t>цена</t>
  </si>
  <si>
    <t>кол-во</t>
  </si>
  <si>
    <t>итого</t>
  </si>
  <si>
    <t>с орг%</t>
  </si>
  <si>
    <t>Комплект для мальчика (пеликан) 308BATH р.5 362,00</t>
  </si>
  <si>
    <t>Ёяя</t>
  </si>
  <si>
    <t>носки детские (орел) С802, 36,6 р.12/14 розовые 1 шт</t>
  </si>
  <si>
    <t xml:space="preserve">BATH295 комплект для мальчиков 2, Blue   213       </t>
  </si>
  <si>
    <t>GAVH187 комплект для девочек 8, Berry 227</t>
  </si>
  <si>
    <t>421GAML комплект для девочек 8, 462.0 р., цвет голубой замена 420GAML комплект для девочек 8, 499.0 р цвет любой</t>
  </si>
  <si>
    <t>Люба777</t>
  </si>
  <si>
    <t>штанишки (ф.з.) И5.26.3 р.80/52 75р на мальчика</t>
  </si>
  <si>
    <t>штанишки (ф.з.) И5.26.3 р.92/60 75р  на мальчика</t>
  </si>
  <si>
    <t>Брюки ясельные (ф.ф) 3420 р.26/80 123 на замену р.26/86</t>
  </si>
  <si>
    <t>носки детские (орел) С802, размер на 13-14 см. ножка 2 шт.</t>
  </si>
  <si>
    <t>ПРИСТРОЙ Носки дет.(алсу) АС78 р.20/22 24 руб. шт. 3 шт.</t>
  </si>
  <si>
    <t>носки детские (орел) С802, 36,6 1пара</t>
  </si>
  <si>
    <t>носки детские (орел) С803 30,9 р.14/16 2 шт.</t>
  </si>
  <si>
    <t xml:space="preserve">BVK292 джемпер для мальчиков 3, White 133 </t>
  </si>
  <si>
    <t xml:space="preserve">MHS291 трусы мужские XL, White 107 </t>
  </si>
  <si>
    <t xml:space="preserve">MH288 трусы мужские XL, Orange 107 </t>
  </si>
  <si>
    <t xml:space="preserve">MH288 трусы мужские XL, White 107 </t>
  </si>
  <si>
    <t xml:space="preserve">MHS185 трусы мужские XL, French 99 </t>
  </si>
  <si>
    <t>PAV97 комплект женский XS, Green 103</t>
  </si>
  <si>
    <t>Юлия Гонштейн</t>
  </si>
  <si>
    <t xml:space="preserve">BUB313 трусы для мальчиков 3, Multy   180 - 1 упаковка </t>
  </si>
  <si>
    <t xml:space="preserve">BUH311 трусы для мальчиков 3, Multy   200 - 1 паковка </t>
  </si>
  <si>
    <t>BUH314 трусы для мальчиков 3, Multy   200 - 1 упаковка</t>
  </si>
  <si>
    <t>303BUB трусы для мальчиков 3</t>
  </si>
  <si>
    <t xml:space="preserve">BKJN199 джемпер для мальчиков 11, Jeans 624 </t>
  </si>
  <si>
    <t xml:space="preserve">BKV101/1 жилет для мальчиков 11, Grey 474 </t>
  </si>
  <si>
    <t xml:space="preserve">BKJX403 джемпер для мальчиков 11, Ash 562 </t>
  </si>
  <si>
    <t xml:space="preserve">BWP4013 брюки для мальчиков 11, Grey 587 </t>
  </si>
  <si>
    <t xml:space="preserve">BUL405 трусы для мальчиков 11, Multy 192 </t>
  </si>
  <si>
    <t xml:space="preserve">BUH184 трусы для мальчиков 11, Multy 178 </t>
  </si>
  <si>
    <t xml:space="preserve">BD02 кальсоны для мальчиков 12/13, Black 249 </t>
  </si>
  <si>
    <t xml:space="preserve">BTR401 футболка для мальчиков 11, Blue 324 </t>
  </si>
  <si>
    <t xml:space="preserve">BTR187 футболка для мальчиков 11, Black 324 </t>
  </si>
  <si>
    <t>BATB185 комплект для мальчиков 11, Red 555</t>
  </si>
  <si>
    <t>GROSINNA</t>
  </si>
  <si>
    <t>Ната987</t>
  </si>
  <si>
    <t xml:space="preserve">Трусы женские коррекция (визави) 1001DU р.104 133,00 руб. </t>
  </si>
  <si>
    <t xml:space="preserve">Трусы женские коррекция (визави) 1004DU р.104 139,00 руб. </t>
  </si>
  <si>
    <t xml:space="preserve">Трусы женские (евразия) 01-001-008 р.108 57,00 руб. </t>
  </si>
  <si>
    <t>шорты мужские (черубино) 7044MS р.80/176 233,00 руб.</t>
  </si>
  <si>
    <t>Олянка</t>
  </si>
  <si>
    <t>комплект для девочек Пеликан 301GAXP р.3</t>
  </si>
  <si>
    <t xml:space="preserve">GNML178 пижама для девочек 8, -147р.-2шт. </t>
  </si>
  <si>
    <t>GWB201 брюки для девочек 2, Sand-180р.-1шт.</t>
  </si>
  <si>
    <t>BNJP295 пижама для мальчиков 4, Blue 213</t>
  </si>
  <si>
    <t xml:space="preserve">GAML301/1 комплект для девочек 3, Rose 213 </t>
  </si>
  <si>
    <t>GDT297 платье для девочек 3, Red 200</t>
  </si>
  <si>
    <t xml:space="preserve">MB356 трусы мужские XL, Jeans 149 </t>
  </si>
  <si>
    <t xml:space="preserve">MB348 трусы мужские XL, Beige 149 </t>
  </si>
  <si>
    <t>MB346 трусы мужские XL, Dark Blue 155</t>
  </si>
  <si>
    <t>BATH298 комплект для мальчиков 2, Blue 343 руб. замена BATH299 комплект для мальчиков 2, Sky 362 руб.</t>
  </si>
  <si>
    <t>FT555 футболка женская M или S, Milk замена FTR547 футболка женская M, Raspberry</t>
  </si>
  <si>
    <t xml:space="preserve">GAJS192 комплект для девочек,  9  293р.- 2шт. </t>
  </si>
  <si>
    <t>GATS191 комплект для девочек голубой р. 8 или любой р.9</t>
  </si>
  <si>
    <t xml:space="preserve">LLH150 трусы женские S, цвет любой 1 шт. </t>
  </si>
  <si>
    <t>LMB148трусы женские S, цвет любой 3 шт.</t>
  </si>
  <si>
    <t xml:space="preserve">MB306 трусы мужские р. М 2 шт. цена 102 р. </t>
  </si>
  <si>
    <t>Брюки женские (пеликан) 10FWP р.XS 399.0 р.</t>
  </si>
  <si>
    <t xml:space="preserve">К 301н трусы дет. (консалт) р.52 25.0 р. </t>
  </si>
  <si>
    <t>колготки детские  Aladino р 12-18 мес.</t>
  </si>
  <si>
    <t>колготки детские  Formica р 12-18 мес.</t>
  </si>
  <si>
    <t>колготки детские (алсу)  2фс70 р-р 13-14 -2 шт (мальчик)</t>
  </si>
  <si>
    <t>МВ300 трусы мужские р.М, 102,  2 шт.</t>
  </si>
  <si>
    <t>Носки дет. х/б+па (алсу) лс46 р.20 22.1 р. на мальчика 5 шт.</t>
  </si>
  <si>
    <t xml:space="preserve">Носки дет. х/б+па (алсу)лс46 р.16 22.1 р.розовые на девочку, если нет розовых замена лс58 р.14/16 </t>
  </si>
  <si>
    <t>MH300 трусы мужские XL</t>
  </si>
  <si>
    <t>MHS298 трусы мужские XL</t>
  </si>
  <si>
    <t>сдано</t>
  </si>
  <si>
    <t>трансп.</t>
  </si>
  <si>
    <t>носки детские (алсу) АС258 р.12/14 19 руб. шт</t>
  </si>
  <si>
    <t>долг(+ваш -мой)</t>
  </si>
  <si>
    <t>GAML294 комплект для девочек 5, Pink   200 пересорт зеленый</t>
  </si>
  <si>
    <r>
      <t xml:space="preserve">GNML301 пижама для девочек 5, White </t>
    </r>
    <r>
      <rPr>
        <sz val="11"/>
        <color indexed="10"/>
        <rFont val="Calibri"/>
        <family val="2"/>
      </rPr>
      <t>пересорт р.4</t>
    </r>
  </si>
  <si>
    <r>
      <t xml:space="preserve">GDV291 платье для девочек 4, Red 200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GDV291 платье для девочек 3, Sea 200</t>
    </r>
  </si>
  <si>
    <t>LMB165 трусы женские M, Flamingo 92  пересорт р.L</t>
  </si>
  <si>
    <t>GDV292 платье для девочек 4, White 200 пересорт р.3</t>
  </si>
  <si>
    <t>BATH295 комплект для мальчиков 5, Blue пересорт р.3</t>
  </si>
  <si>
    <t xml:space="preserve">GD190 платье для девочек 7, Milk 227 пересорт р.8 </t>
  </si>
  <si>
    <t>MHS305 трусы мужские XL</t>
  </si>
  <si>
    <t>Жилет для мальчика (вязаный) 3601/91 р-р 128-134 т.синий/серый 168руб</t>
  </si>
  <si>
    <t>Свитер (вязаный) 3211/91 р-р128-134 серый/белый/красный 224руб</t>
  </si>
  <si>
    <t xml:space="preserve">Трусы женские классика (визави) Артикул: 1022DS цена 74р. размер 96 1шт. </t>
  </si>
  <si>
    <t>Трусы женские классика (визави) Артикул: 1043DS цена 76р. размер 96 1шт.</t>
  </si>
  <si>
    <t>Наташа0102</t>
  </si>
  <si>
    <t>GWJX4021 блузка для девочек 7, Sky 499р</t>
  </si>
  <si>
    <t>inna-mariy</t>
  </si>
  <si>
    <t>ТаняД</t>
  </si>
  <si>
    <t>Комплект для девочки 9001/01 цвет-ярко-розовый/лиловый р-р 104 цена 1999</t>
  </si>
  <si>
    <t xml:space="preserve">KXJ15 жакет женский. р-р М. цвет как ена модели </t>
  </si>
  <si>
    <t xml:space="preserve">FXJ565 жакет женский M, Ivory </t>
  </si>
  <si>
    <t>FJR566 джемпер женский M, Milk</t>
  </si>
  <si>
    <t>antimon46</t>
  </si>
  <si>
    <t>MH319 трусы мужские XL</t>
  </si>
  <si>
    <t>MH320  трусы мужские XL</t>
  </si>
  <si>
    <t>MH323 трусы мужские XL</t>
  </si>
  <si>
    <t>LLH196 трусы женские</t>
  </si>
  <si>
    <t>LL198 трусы женские</t>
  </si>
  <si>
    <t>173BUH трусы для мальчиков спорт р.11 замена 174BUH или 175BUH</t>
  </si>
  <si>
    <t>172BUH трусы для мальчиков спорт р.11 замена 174BUH или 175BUH</t>
  </si>
  <si>
    <t>комплект д.дев. (пеликан) 192GAJS р.9 293р.-2 шт</t>
  </si>
  <si>
    <t>комплект д.мал. (пеликан)  293BATH р.2 213 руб</t>
  </si>
  <si>
    <t>комплект д.мал. (пеликан) 295BATH р.2 213 руб</t>
  </si>
  <si>
    <t>футболка дет.(евразия) 441-008 р.52    83.0 р. 2 шт. белые</t>
  </si>
  <si>
    <t>футболка дет.(евразия) 441-008 р.56    83.0 р. 2 шт. белые</t>
  </si>
  <si>
    <t xml:space="preserve">фуфайка д/мал. (св)  1012585 р.52/92-98 79р   2шт. (синяя, белая) </t>
  </si>
  <si>
    <t>Пижама для девочки (Черубино) 5045CAK р.116/60 219.0 р.</t>
  </si>
  <si>
    <t>Ирина краса</t>
  </si>
  <si>
    <t>футболка д.мал. (пеликан) BTR182 р-р.8 133 р.</t>
  </si>
  <si>
    <t>брюки для мальчика  BWP101 р.8  251 руб</t>
  </si>
  <si>
    <t>брюки для мальчика BWP101 р.9 251 руб</t>
  </si>
  <si>
    <t>брюки для мальчика BWB101 р.9 251 руб</t>
  </si>
  <si>
    <t>брюки для мальчика BWB101 р.8 251 руб</t>
  </si>
  <si>
    <t>трусы для мальчиков спорт  BUH175 р.8 96руб</t>
  </si>
  <si>
    <t>Свитер (вязаный) арт. 3211/01 р.104-110 (серый/белый/красный) цена 224</t>
  </si>
  <si>
    <t>рудо</t>
  </si>
  <si>
    <t>305MHS трусы мужские (пеликан) р.L</t>
  </si>
  <si>
    <t>296MHS трусы мужские (пеликан) р. L</t>
  </si>
  <si>
    <t>172BUH трусы для мальчиков спорт р.11 3 шт.</t>
  </si>
  <si>
    <t xml:space="preserve">MHS335 трусы мужские XXL, Dark Grey-1шт </t>
  </si>
  <si>
    <t xml:space="preserve">MHS336 трусы мужские XXL, Stone- 1шт </t>
  </si>
  <si>
    <t xml:space="preserve">MHS337 трусы мужские XXL, Grey-1шт </t>
  </si>
  <si>
    <t xml:space="preserve">MHS338 трусы мужские XXL, Light blue-1шт </t>
  </si>
  <si>
    <t xml:space="preserve">MHS339 трусы мужские XXL, Sea-1шт </t>
  </si>
  <si>
    <t xml:space="preserve">MH358 трусы мужские XXL, White-1шт </t>
  </si>
  <si>
    <t>MH359 трусы мужские XXL, Green-1шт</t>
  </si>
  <si>
    <t>мама ЭВЫ</t>
  </si>
  <si>
    <t xml:space="preserve">MB348 трусы мужские XL, Pistachio </t>
  </si>
  <si>
    <t xml:space="preserve">MB356 трусы мужские XL, Jeans </t>
  </si>
  <si>
    <t xml:space="preserve">MH349 трусы мужские XL, Beige </t>
  </si>
  <si>
    <t xml:space="preserve">MH355 трусы мужские XL, Jeans </t>
  </si>
  <si>
    <t xml:space="preserve">MH357 трусы мужские XL, Green </t>
  </si>
  <si>
    <t xml:space="preserve">MHM345 трусы мужские XL, Dark Grey </t>
  </si>
  <si>
    <t>MHM348 трусы мужские XL, Pistachio</t>
  </si>
  <si>
    <t xml:space="preserve">BD01 кальсоны для мальчиков 4/5, Black   180 </t>
  </si>
  <si>
    <t>BD01 кальсоны для мальчиков 6/7, Black   180</t>
  </si>
  <si>
    <t>Nadyast</t>
  </si>
  <si>
    <t>4051/91 Брюки для мальчика р.152-158 т.серый 224р.</t>
  </si>
  <si>
    <t>комбинезон детский (пеликан) 341SRT р. 9/12</t>
  </si>
  <si>
    <t>176BUH трусы для мальчиков спорт р.6</t>
  </si>
  <si>
    <t>174BUH трусы для мальчиков спорт р.6</t>
  </si>
  <si>
    <t xml:space="preserve">187GATS-9лет -253р.-2шт. </t>
  </si>
  <si>
    <t>283GAXP р.3 - 2 шт. 200 р.;</t>
  </si>
  <si>
    <t xml:space="preserve">299GAJD р.2 175 руб.; </t>
  </si>
  <si>
    <t xml:space="preserve">293BATH цвет "Red" р.4 213 руб. </t>
  </si>
  <si>
    <t xml:space="preserve">294BATB р.3 213 руб. цвет " Sky" </t>
  </si>
  <si>
    <t xml:space="preserve">288BATH р.5 200 р. </t>
  </si>
  <si>
    <t>4051/91 Брюки для мальчика р.128-134 т.серый 224р. , на замену чёрные</t>
  </si>
  <si>
    <t xml:space="preserve">FTR568 футболка женская S, Navy 362р. </t>
  </si>
  <si>
    <t xml:space="preserve">FWS0304/1 юбка женская S, Grey 874р. </t>
  </si>
  <si>
    <t>KXJ25 жакет женский S, Coral 749р.</t>
  </si>
  <si>
    <t>galinushka</t>
  </si>
  <si>
    <t xml:space="preserve">Комплект для дев 283GAXP р. 3 </t>
  </si>
  <si>
    <t xml:space="preserve">Платье для дев 297GDT р.4 или 5 </t>
  </si>
  <si>
    <t xml:space="preserve">Футболка 295GTR р.4 или 5 </t>
  </si>
  <si>
    <t xml:space="preserve">Платье  194GDJр. 6 или 7 </t>
  </si>
  <si>
    <t xml:space="preserve">Платье для дев 292GDT р.5 </t>
  </si>
  <si>
    <t xml:space="preserve">Платье д.дев. 295GDV р. 5 или 4 </t>
  </si>
  <si>
    <t>комплект д.дев 194GAJD р.6 или7</t>
  </si>
  <si>
    <t>Носки дет. х/б+па (алсу)лс46 р.16 22.1 р.розовые замена лс58 р.14/16</t>
  </si>
  <si>
    <t>платье д\девочки(вязаное) Арт: 3181/91 р-р 140-146 цвет брусничный\белый\серый 337 руб.</t>
  </si>
  <si>
    <t>Индия</t>
  </si>
  <si>
    <t>329MB Трусы мужские р. L 2 шт</t>
  </si>
  <si>
    <t>328MH Трусы мужские р. L 2 шт.</t>
  </si>
  <si>
    <t>174BUH трусы для мальчиков спорт р.10 3 шт.</t>
  </si>
  <si>
    <t>296BNJP пижама для мал. (пеликан) р.3</t>
  </si>
  <si>
    <t>297BNJP пижама для мал. (пеликан) р.3</t>
  </si>
  <si>
    <t>120PJP пижама женская (Пеликан) р.XL</t>
  </si>
  <si>
    <t>165LMM трусы женские (пеликан)  р.XL</t>
  </si>
  <si>
    <t>164LMM трусы женские (пеликан)  р.XL</t>
  </si>
  <si>
    <t xml:space="preserve">GAJD307 комплект для девочек 3, Sea 724 руб. </t>
  </si>
  <si>
    <t xml:space="preserve">GAML304 комплект для девочек 3, Blue 474 руб </t>
  </si>
  <si>
    <t>GATH304 комплект для девочек 4, Fuchsia 405 руб</t>
  </si>
  <si>
    <t>брюки для мальчика 101BWB р.10 - 200.0 р.</t>
  </si>
  <si>
    <t xml:space="preserve">294GAML р-р 5 </t>
  </si>
  <si>
    <t xml:space="preserve">295GDV р-р 5, </t>
  </si>
  <si>
    <t xml:space="preserve">296GAVS р-р 5, </t>
  </si>
  <si>
    <t xml:space="preserve">301GAXP р-р 5, </t>
  </si>
  <si>
    <t>283GAXP р.3</t>
  </si>
  <si>
    <t>8231/91 Куртка для девочки 146-72 1 3 синий/черный принт 699 замена т.розовый/черный принт</t>
  </si>
  <si>
    <t xml:space="preserve">BATB300 комплект для мальчиков 5, Apple 437 </t>
  </si>
  <si>
    <t>BAXP314 комплект для мальчиков 5, Shadow 787</t>
  </si>
  <si>
    <t>Чернуша</t>
  </si>
  <si>
    <t>165LMM трусы женские (пеликан) р.L цвет черный</t>
  </si>
  <si>
    <t>195GKJN р.9-2шт.</t>
  </si>
  <si>
    <t xml:space="preserve">BNJP295 пижама для мальчиков 5, Green 213руб. Замена BNJP298 пижама для мальчиков 5, Sky или BNJP297 пижама для мальчиков 5, Sky или эту BNJP294 пижама для мальчиков 5, Green </t>
  </si>
  <si>
    <t>MH293 трусы мужские XL, Violet 111руб. Замена MH288 трусы мужские XL, Grey или или эти MH302 трусы мужские XL, Green</t>
  </si>
  <si>
    <t>Julia0887</t>
  </si>
  <si>
    <t>Асти</t>
  </si>
  <si>
    <t>319GDV платье для девочек 3, цвет голубой, 349 руб.</t>
  </si>
  <si>
    <t xml:space="preserve">GDT297 платье для девочек 3, Red, 200 руб. </t>
  </si>
  <si>
    <t xml:space="preserve">GAVS296 комплект для девочек 4, Berry, 253 руб. </t>
  </si>
  <si>
    <t xml:space="preserve">GAJP301 комплект для девочек 3, Pink, 373 руб. </t>
  </si>
  <si>
    <t>GAML301/1 комплект для девочек 3, Rose, 213 руб.</t>
  </si>
  <si>
    <t>GKJR326/1 джемпер для девочек 4, Aqua, 499 руб. на замену GKJN300 джемпер для девочек 4, Fuchsia, 266 руб.</t>
  </si>
  <si>
    <t>GAJS324 комплект для девочек 3, Sky, 524 руб.</t>
  </si>
  <si>
    <t>Жилет для мальчика (вазаный) 3601/91 т.синий/серый, р-р 128-134</t>
  </si>
  <si>
    <t>{Katrin}</t>
  </si>
  <si>
    <t>141LMM трусы женские (пеликан) р.L</t>
  </si>
  <si>
    <t xml:space="preserve">138LLC трусы женские (пеликан) р.М </t>
  </si>
  <si>
    <t>BKJX402 джемпер для мальчиков 8, Navy</t>
  </si>
  <si>
    <t>BKV101 жилет для мальчиков 8, Navy</t>
  </si>
  <si>
    <t>футболка д.мал. (пеликан)Артикул:295BTR р-р 2</t>
  </si>
  <si>
    <t>комплект д.дев. (пеликан) 294GAML р.5  200р.-1шт,</t>
  </si>
  <si>
    <t xml:space="preserve">джемпер д.дев. (пеликан) 192GJN– 2шт.-р.9-180.0 руб. </t>
  </si>
  <si>
    <t xml:space="preserve">Платье д.дев. (пеликан) 189GDV– 1шт.р.8-227.0 руб. </t>
  </si>
  <si>
    <t xml:space="preserve">брюки для девочек (Pelican) 102GWB– 1шт.-р.8-180.0 руб. </t>
  </si>
  <si>
    <t xml:space="preserve">платье д.дев. (пеликан) 194GDJ– 1шт.-р.8-266.0 руб. </t>
  </si>
  <si>
    <t xml:space="preserve">джемпер для девочки (пеликан) 197GTK– 1шт-р.8-180.0 руб. </t>
  </si>
  <si>
    <t xml:space="preserve">майка д.дев. (пеликан) 189GV–1 шт.-р.8-107.0 руб. </t>
  </si>
  <si>
    <t>Трусы женские  145LLB-5шт.</t>
  </si>
  <si>
    <t>майка д.дев. (пеликан) 298GVF-94р.-р.2-1 шт.</t>
  </si>
  <si>
    <t>комплект для девочек 187GATS  253р.-р.9-2 шт.</t>
  </si>
  <si>
    <t xml:space="preserve">MB340 трусы мужские XXL </t>
  </si>
  <si>
    <t xml:space="preserve">MB338 трусы мужские XXL </t>
  </si>
  <si>
    <t xml:space="preserve">MB343 трусы мужские XXL </t>
  </si>
  <si>
    <t xml:space="preserve">MB358 трусы мужские XXL </t>
  </si>
  <si>
    <t xml:space="preserve">MB360 трусы мужские XXL </t>
  </si>
  <si>
    <t>MB352 трусы мужские XXL</t>
  </si>
  <si>
    <t>mariika</t>
  </si>
  <si>
    <t>Брюки для мальчика (хлопок) на подкладке (флис)4071/91 128-134 черный 385,00 1 шт</t>
  </si>
  <si>
    <t xml:space="preserve">Брюки для мальчика (хлопок) 128-134 черный 224,00 1 шт </t>
  </si>
  <si>
    <t xml:space="preserve">Свитер(вязаный)3701/91 128-134 серый 1 шт 224,00 </t>
  </si>
  <si>
    <t xml:space="preserve">Свитер(вязаный)3701/91  140-146 черный  1 шт 224,00 </t>
  </si>
  <si>
    <t>Жилет для мальчика (вязаный) 128-134 168,00  т.синий/серый 1 шт.</t>
  </si>
  <si>
    <t>Жилет для мальчика (вязаный) 128-134 168,00  серый/оранжевый 1 шт</t>
  </si>
  <si>
    <t>Куртка для мальчика 8341/91 134/68 черный или серый 799,00 1 шт</t>
  </si>
  <si>
    <t>Трусы мужские (пеликан) 312ML р.М замена 316ML или 317ML</t>
  </si>
  <si>
    <t>Трусы мужские (пеликан) 323ML р.XL</t>
  </si>
  <si>
    <t>Трусы мужские (пеликан) 313MB р.XL замена 319MB только не красные!!!</t>
  </si>
  <si>
    <t>шорты женские (Пеликан) 03PH р.L розовые</t>
  </si>
  <si>
    <t>платье для девочек 292GDT  р.3 голубое</t>
  </si>
  <si>
    <t>Джемпер женский (пеликан) 547FTF  р.XL белый или розовый</t>
  </si>
  <si>
    <t>Джемпер женский (пеликан) 547FTF  р.L белый или розовый</t>
  </si>
  <si>
    <t>комплект д.мал. (пеликан) 183BAXP р.11</t>
  </si>
  <si>
    <t>Джемпер женский (пеликан) 547FTF  р.М белый или розовый</t>
  </si>
  <si>
    <t>Футболка женская (пеликан) 555FT р.М Milk</t>
  </si>
  <si>
    <t>К 1064 комплект для девочки (консалт)  р.52/98-104 2 шт. разные замена К 1112</t>
  </si>
  <si>
    <t>Бюстгальтер (визави) 0298-P BF р.75С</t>
  </si>
  <si>
    <t>носки детские (орел) С802, 36,6 р.12/14 розовые 5 шт</t>
  </si>
  <si>
    <t>носки детские (орел) С803 30,9 р.14/16 5 шт.</t>
  </si>
  <si>
    <t>Получулки дет.(алсу) мс3 р.14 только белые замена фс108 р.14/16 белые</t>
  </si>
  <si>
    <t>трусы женские стринги (визави) 1044DL р.100 только белые или любые другие белые стринги 2 шт, желательно разные.</t>
  </si>
  <si>
    <t>Туфли малодетские (Топ-Топ) 32516  р.24 розовые или любые светлые замена 32512 или 32515.</t>
  </si>
  <si>
    <t>Куртка для девочки 8231/91 р.146-72 1 3 синий/черный принт 699 замена т.розовый/черный принт</t>
  </si>
  <si>
    <t>Жилет для мальчика (вязаный) 3601/91 128-134 168,00  серый/оранжевый 1 шт</t>
  </si>
  <si>
    <t>Жилет для мальчика (вазаный) 3601/91 р-р 128-134  т.синий/серый,  3 шт.</t>
  </si>
  <si>
    <t>платье д\девочки(вязаное)  3181/91 р-р 140-146 цвет брусничный\белый\серый 337 руб.</t>
  </si>
  <si>
    <t>Свитер (вязаный) 3211/01 р.104-110 (серый/белый/красный) цена 224</t>
  </si>
  <si>
    <t>172BUH трусы для мальчиков спорт р.11 4 шт.</t>
  </si>
  <si>
    <t xml:space="preserve">187GATS комплект -9лет -253р.-2шт. </t>
  </si>
  <si>
    <t xml:space="preserve">190GAVH комплект р.9-227р.-2шт. </t>
  </si>
  <si>
    <t>192GAJS комплект 2шт. 11 лет</t>
  </si>
  <si>
    <t>комплект д.дев. (пеликан) 190GAVH р.9  227 руб 2 шт.</t>
  </si>
  <si>
    <t>комплект д.дев. (пеликан) 192GAJS р.11-293.0 руб. 2 шт.</t>
  </si>
  <si>
    <t xml:space="preserve">футболка д.мал. (пеликан)Артикул:295BTR р3 </t>
  </si>
  <si>
    <t>BWJX4015 сорочка верхняя для мальчиков 8, Blue</t>
  </si>
  <si>
    <r>
      <t xml:space="preserve">Платье для дев 297GDT </t>
    </r>
    <r>
      <rPr>
        <sz val="11"/>
        <color indexed="10"/>
        <rFont val="Calibri"/>
        <family val="2"/>
      </rPr>
      <t>р.4</t>
    </r>
    <r>
      <rPr>
        <sz val="11"/>
        <color theme="1"/>
        <rFont val="Calibri"/>
        <family val="2"/>
      </rPr>
      <t xml:space="preserve"> или 5 </t>
    </r>
  </si>
  <si>
    <r>
      <t xml:space="preserve">Футболка 295GTR р.4 или </t>
    </r>
    <r>
      <rPr>
        <sz val="11"/>
        <color indexed="10"/>
        <rFont val="Calibri"/>
        <family val="2"/>
      </rPr>
      <t>5</t>
    </r>
    <r>
      <rPr>
        <sz val="11"/>
        <color theme="1"/>
        <rFont val="Calibri"/>
        <family val="2"/>
      </rPr>
      <t xml:space="preserve"> </t>
    </r>
  </si>
  <si>
    <r>
      <t xml:space="preserve">MH293 трусы мужские XL, Violet 111руб. </t>
    </r>
    <r>
      <rPr>
        <sz val="11"/>
        <color indexed="10"/>
        <rFont val="Calibri"/>
        <family val="2"/>
      </rPr>
      <t>Замена MH288 т</t>
    </r>
    <r>
      <rPr>
        <sz val="11"/>
        <color theme="1"/>
        <rFont val="Calibri"/>
        <family val="2"/>
      </rPr>
      <t>русы мужские XL, Grey или или эти MH302 трусы мужские XL, Green</t>
    </r>
  </si>
  <si>
    <t>носки детские (орел) С802, 36,6 р.12/14 розовые</t>
  </si>
  <si>
    <t>с орг</t>
  </si>
  <si>
    <t>транспорт</t>
  </si>
  <si>
    <t>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</si>
</sst>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color indexed="51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FFC0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19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4"/>
  <sheetViews>
    <sheetView zoomScalePageLayoutView="0" workbookViewId="0" topLeftCell="A139">
      <selection activeCell="A139" sqref="A139"/>
    </sheetView>
  </sheetViews>
  <sheetFormatPr defaultColWidth="9.140625" defaultRowHeight="15"/>
  <cols>
    <col min="1" max="1" width="27.421875" style="0" customWidth="1"/>
    <col min="2" max="2" width="55.28125" style="0" customWidth="1"/>
    <col min="3" max="3" width="9.140625" style="4" customWidth="1"/>
    <col min="7" max="7" width="9.140625" style="2" customWidth="1"/>
  </cols>
  <sheetData>
    <row r="1" spans="1:9" s="6" customFormat="1" ht="15">
      <c r="A1" s="6" t="s">
        <v>0</v>
      </c>
      <c r="B1" s="6" t="s">
        <v>1</v>
      </c>
      <c r="C1" s="3" t="s">
        <v>760</v>
      </c>
      <c r="D1" s="6" t="s">
        <v>761</v>
      </c>
      <c r="E1" s="6" t="s">
        <v>762</v>
      </c>
      <c r="F1" s="6" t="s">
        <v>763</v>
      </c>
      <c r="G1" s="2" t="s">
        <v>832</v>
      </c>
      <c r="H1" s="6" t="s">
        <v>833</v>
      </c>
      <c r="I1" s="6" t="s">
        <v>835</v>
      </c>
    </row>
    <row r="2" spans="1:3" ht="15">
      <c r="A2" t="s">
        <v>354</v>
      </c>
      <c r="B2" t="s">
        <v>356</v>
      </c>
      <c r="C2" s="4">
        <v>0</v>
      </c>
    </row>
    <row r="3" spans="1:3" ht="15">
      <c r="A3" t="s">
        <v>354</v>
      </c>
      <c r="B3" t="s">
        <v>196</v>
      </c>
      <c r="C3" s="4">
        <v>0</v>
      </c>
    </row>
    <row r="4" spans="1:3" ht="15">
      <c r="A4" t="s">
        <v>354</v>
      </c>
      <c r="B4" t="s">
        <v>355</v>
      </c>
      <c r="C4" s="4">
        <v>0</v>
      </c>
    </row>
    <row r="5" spans="1:3" ht="15">
      <c r="A5" t="s">
        <v>354</v>
      </c>
      <c r="B5" t="s">
        <v>141</v>
      </c>
      <c r="C5" s="4">
        <v>0</v>
      </c>
    </row>
    <row r="6" spans="1:9" ht="15">
      <c r="A6" s="2" t="s">
        <v>354</v>
      </c>
      <c r="F6" s="2">
        <v>0</v>
      </c>
      <c r="H6" s="2"/>
      <c r="I6" s="2">
        <v>0</v>
      </c>
    </row>
    <row r="7" spans="1:5" ht="15">
      <c r="A7" s="1" t="s">
        <v>145</v>
      </c>
      <c r="B7" t="s">
        <v>134</v>
      </c>
      <c r="C7" s="4">
        <v>0</v>
      </c>
      <c r="E7">
        <v>0</v>
      </c>
    </row>
    <row r="8" spans="1:8" ht="15">
      <c r="A8" t="s">
        <v>145</v>
      </c>
      <c r="B8" t="s">
        <v>135</v>
      </c>
      <c r="C8" s="4">
        <v>206.61</v>
      </c>
      <c r="E8">
        <v>206.61</v>
      </c>
      <c r="H8">
        <v>2</v>
      </c>
    </row>
    <row r="9" spans="1:8" ht="15">
      <c r="A9" t="s">
        <v>145</v>
      </c>
      <c r="B9" t="s">
        <v>310</v>
      </c>
      <c r="C9" s="4">
        <v>202.35</v>
      </c>
      <c r="E9">
        <v>202.35</v>
      </c>
      <c r="H9">
        <v>2</v>
      </c>
    </row>
    <row r="10" spans="1:8" ht="15">
      <c r="A10" t="s">
        <v>145</v>
      </c>
      <c r="B10" t="s">
        <v>142</v>
      </c>
      <c r="C10" s="4">
        <v>190</v>
      </c>
      <c r="E10">
        <v>190</v>
      </c>
      <c r="H10">
        <v>2</v>
      </c>
    </row>
    <row r="11" spans="1:5" ht="15">
      <c r="A11" t="s">
        <v>145</v>
      </c>
      <c r="B11" t="s">
        <v>137</v>
      </c>
      <c r="C11" s="4">
        <v>0</v>
      </c>
      <c r="E11">
        <v>0</v>
      </c>
    </row>
    <row r="12" spans="1:8" ht="15">
      <c r="A12" t="s">
        <v>145</v>
      </c>
      <c r="B12" t="s">
        <v>138</v>
      </c>
      <c r="C12" s="4">
        <v>206.61</v>
      </c>
      <c r="E12">
        <v>206.61</v>
      </c>
      <c r="H12">
        <v>2</v>
      </c>
    </row>
    <row r="13" spans="1:5" ht="15">
      <c r="A13" t="s">
        <v>145</v>
      </c>
      <c r="B13" t="s">
        <v>140</v>
      </c>
      <c r="C13" s="4">
        <v>0</v>
      </c>
      <c r="E13">
        <v>0</v>
      </c>
    </row>
    <row r="14" spans="1:5" ht="15">
      <c r="A14" t="s">
        <v>145</v>
      </c>
      <c r="B14" t="s">
        <v>139</v>
      </c>
      <c r="C14" s="4">
        <v>0</v>
      </c>
      <c r="E14">
        <v>0</v>
      </c>
    </row>
    <row r="15" spans="1:5" ht="15">
      <c r="A15" t="s">
        <v>145</v>
      </c>
      <c r="B15" t="s">
        <v>141</v>
      </c>
      <c r="C15" s="4">
        <v>0</v>
      </c>
      <c r="E15">
        <v>0</v>
      </c>
    </row>
    <row r="16" spans="1:5" ht="15">
      <c r="A16" t="s">
        <v>145</v>
      </c>
      <c r="B16" t="s">
        <v>136</v>
      </c>
      <c r="C16" s="4">
        <v>0</v>
      </c>
      <c r="E16">
        <v>0</v>
      </c>
    </row>
    <row r="17" spans="1:5" ht="15">
      <c r="A17" t="s">
        <v>145</v>
      </c>
      <c r="B17" t="s">
        <v>131</v>
      </c>
      <c r="C17" s="4">
        <v>0</v>
      </c>
      <c r="E17">
        <v>0</v>
      </c>
    </row>
    <row r="18" spans="1:5" ht="15">
      <c r="A18" t="s">
        <v>145</v>
      </c>
      <c r="B18" t="s">
        <v>132</v>
      </c>
      <c r="C18" s="4">
        <v>0</v>
      </c>
      <c r="E18">
        <v>0</v>
      </c>
    </row>
    <row r="19" spans="1:5" ht="15">
      <c r="A19" t="s">
        <v>145</v>
      </c>
      <c r="B19" t="s">
        <v>133</v>
      </c>
      <c r="C19" s="4">
        <v>0</v>
      </c>
      <c r="E19">
        <v>0</v>
      </c>
    </row>
    <row r="20" spans="1:10" s="1" customFormat="1" ht="15">
      <c r="A20" s="2" t="s">
        <v>145</v>
      </c>
      <c r="B20" s="2"/>
      <c r="C20" s="1">
        <f>SUM(C8:C19)</f>
        <v>805.57</v>
      </c>
      <c r="D20" s="2"/>
      <c r="E20" s="2"/>
      <c r="F20" s="2">
        <f>C20*1.13</f>
        <v>910.2941</v>
      </c>
      <c r="G20" s="2">
        <f>470+448</f>
        <v>918</v>
      </c>
      <c r="H20" s="2">
        <f>SUM(H8:H19)</f>
        <v>8</v>
      </c>
      <c r="I20" s="2">
        <v>0</v>
      </c>
      <c r="J20" s="2"/>
    </row>
    <row r="21" spans="1:5" ht="15">
      <c r="A21" s="1" t="s">
        <v>36</v>
      </c>
      <c r="B21" t="s">
        <v>35</v>
      </c>
      <c r="C21" s="4">
        <v>0</v>
      </c>
      <c r="E21">
        <v>0</v>
      </c>
    </row>
    <row r="22" spans="1:8" ht="15">
      <c r="A22" t="s">
        <v>36</v>
      </c>
      <c r="B22" t="s">
        <v>33</v>
      </c>
      <c r="C22" s="4">
        <v>387.03</v>
      </c>
      <c r="E22">
        <v>387.03</v>
      </c>
      <c r="H22">
        <v>2</v>
      </c>
    </row>
    <row r="23" spans="1:5" ht="15">
      <c r="A23" t="s">
        <v>36</v>
      </c>
      <c r="B23" t="s">
        <v>34</v>
      </c>
      <c r="C23" s="4">
        <v>0</v>
      </c>
      <c r="E23">
        <v>0</v>
      </c>
    </row>
    <row r="24" spans="1:5" ht="15">
      <c r="A24" t="s">
        <v>36</v>
      </c>
      <c r="B24" t="s">
        <v>32</v>
      </c>
      <c r="C24" s="4">
        <v>0</v>
      </c>
      <c r="E24">
        <v>0</v>
      </c>
    </row>
    <row r="25" spans="1:8" ht="15">
      <c r="A25" t="s">
        <v>36</v>
      </c>
      <c r="B25" t="s">
        <v>144</v>
      </c>
      <c r="C25" s="4">
        <v>89.24</v>
      </c>
      <c r="E25">
        <v>89.24</v>
      </c>
      <c r="H25">
        <v>2</v>
      </c>
    </row>
    <row r="26" spans="1:9" s="2" customFormat="1" ht="15">
      <c r="A26" s="2" t="s">
        <v>36</v>
      </c>
      <c r="C26" s="1">
        <f>SUM(C22:C25)</f>
        <v>476.27</v>
      </c>
      <c r="F26" s="2">
        <f>C26*1.13</f>
        <v>538.1850999999999</v>
      </c>
      <c r="G26" s="2">
        <v>538.19</v>
      </c>
      <c r="H26" s="2">
        <f>SUM(H22:H25)</f>
        <v>4</v>
      </c>
      <c r="I26" s="2">
        <v>4</v>
      </c>
    </row>
    <row r="27" spans="1:5" ht="15">
      <c r="A27" s="1" t="s">
        <v>619</v>
      </c>
      <c r="B27" s="3" t="s">
        <v>706</v>
      </c>
      <c r="C27" s="4">
        <v>0</v>
      </c>
      <c r="E27">
        <v>0</v>
      </c>
    </row>
    <row r="28" spans="1:5" ht="15">
      <c r="A28" t="s">
        <v>619</v>
      </c>
      <c r="B28" s="3" t="s">
        <v>705</v>
      </c>
      <c r="C28" s="4">
        <v>0</v>
      </c>
      <c r="E28">
        <v>0</v>
      </c>
    </row>
    <row r="29" spans="1:8" ht="15">
      <c r="A29" t="s">
        <v>619</v>
      </c>
      <c r="B29" t="s">
        <v>618</v>
      </c>
      <c r="C29" s="4">
        <v>105.35</v>
      </c>
      <c r="E29">
        <v>105.35</v>
      </c>
      <c r="H29">
        <v>2</v>
      </c>
    </row>
    <row r="30" spans="1:2" ht="15">
      <c r="A30" t="s">
        <v>619</v>
      </c>
      <c r="B30" t="s">
        <v>615</v>
      </c>
    </row>
    <row r="31" spans="1:2" ht="15">
      <c r="A31" t="s">
        <v>619</v>
      </c>
      <c r="B31" t="s">
        <v>774</v>
      </c>
    </row>
    <row r="32" spans="1:2" ht="15">
      <c r="A32" t="s">
        <v>619</v>
      </c>
      <c r="B32" t="s">
        <v>819</v>
      </c>
    </row>
    <row r="33" spans="1:2" ht="15">
      <c r="A33" t="s">
        <v>619</v>
      </c>
      <c r="B33" t="s">
        <v>820</v>
      </c>
    </row>
    <row r="34" spans="1:2" ht="15">
      <c r="A34" t="s">
        <v>619</v>
      </c>
      <c r="B34" t="s">
        <v>821</v>
      </c>
    </row>
    <row r="35" spans="1:2" ht="15">
      <c r="A35" t="s">
        <v>619</v>
      </c>
      <c r="B35" t="s">
        <v>824</v>
      </c>
    </row>
    <row r="36" spans="1:2" ht="15">
      <c r="A36" t="s">
        <v>619</v>
      </c>
      <c r="B36" t="s">
        <v>825</v>
      </c>
    </row>
    <row r="37" spans="1:2" ht="15">
      <c r="A37" t="s">
        <v>619</v>
      </c>
      <c r="B37" t="s">
        <v>827</v>
      </c>
    </row>
    <row r="38" spans="1:9" s="2" customFormat="1" ht="15">
      <c r="A38" s="2" t="s">
        <v>619</v>
      </c>
      <c r="C38" s="2">
        <v>105.35</v>
      </c>
      <c r="F38" s="2">
        <v>119.0455</v>
      </c>
      <c r="G38" s="2">
        <v>61</v>
      </c>
      <c r="H38" s="2">
        <v>2</v>
      </c>
      <c r="I38" s="2">
        <v>60</v>
      </c>
    </row>
    <row r="39" spans="1:12" ht="15">
      <c r="A39" s="1" t="s">
        <v>120</v>
      </c>
      <c r="B39" s="7" t="s">
        <v>118</v>
      </c>
      <c r="C39" s="4">
        <v>180.85</v>
      </c>
      <c r="E39">
        <v>180.85</v>
      </c>
      <c r="H39">
        <v>2</v>
      </c>
      <c r="L39" s="2"/>
    </row>
    <row r="40" spans="1:8" ht="15">
      <c r="A40" t="s">
        <v>120</v>
      </c>
      <c r="B40" t="s">
        <v>119</v>
      </c>
      <c r="C40" s="4">
        <v>213.4</v>
      </c>
      <c r="E40">
        <v>213.4</v>
      </c>
      <c r="H40">
        <v>2</v>
      </c>
    </row>
    <row r="41" spans="1:8" ht="15">
      <c r="A41" t="s">
        <v>120</v>
      </c>
      <c r="B41" t="s">
        <v>117</v>
      </c>
      <c r="C41" s="4">
        <v>71.78</v>
      </c>
      <c r="E41">
        <v>71.78</v>
      </c>
      <c r="H41">
        <v>2</v>
      </c>
    </row>
    <row r="42" spans="1:5" ht="15">
      <c r="A42" t="s">
        <v>120</v>
      </c>
      <c r="B42" t="s">
        <v>116</v>
      </c>
      <c r="C42" s="4">
        <v>0</v>
      </c>
      <c r="E42">
        <v>0</v>
      </c>
    </row>
    <row r="43" spans="1:5" ht="15">
      <c r="A43" t="s">
        <v>120</v>
      </c>
      <c r="B43" t="s">
        <v>115</v>
      </c>
      <c r="C43" s="4">
        <v>0</v>
      </c>
      <c r="E43">
        <v>0</v>
      </c>
    </row>
    <row r="44" spans="1:10" ht="15">
      <c r="A44" s="2" t="s">
        <v>120</v>
      </c>
      <c r="B44" s="2"/>
      <c r="C44" s="1">
        <f>SUM(C39:C43)</f>
        <v>466.03</v>
      </c>
      <c r="D44" s="2"/>
      <c r="E44" s="2"/>
      <c r="F44" s="2">
        <f>C44*1.13</f>
        <v>526.6139</v>
      </c>
      <c r="G44" s="2">
        <v>526</v>
      </c>
      <c r="H44" s="2">
        <f>SUM(H39:H43)</f>
        <v>6</v>
      </c>
      <c r="I44" s="2">
        <v>7</v>
      </c>
      <c r="J44" s="2"/>
    </row>
    <row r="45" spans="1:11" ht="15">
      <c r="A45" s="1" t="s">
        <v>439</v>
      </c>
      <c r="B45" t="s">
        <v>573</v>
      </c>
      <c r="C45" s="4">
        <v>206.61</v>
      </c>
      <c r="E45">
        <v>206.61</v>
      </c>
      <c r="H45">
        <v>2</v>
      </c>
      <c r="K45" s="2"/>
    </row>
    <row r="46" spans="1:8" ht="15">
      <c r="A46" t="s">
        <v>439</v>
      </c>
      <c r="B46" t="s">
        <v>574</v>
      </c>
      <c r="C46" s="4">
        <v>202.35</v>
      </c>
      <c r="E46">
        <v>202.35</v>
      </c>
      <c r="H46">
        <v>2</v>
      </c>
    </row>
    <row r="47" spans="1:8" ht="15">
      <c r="A47" t="s">
        <v>439</v>
      </c>
      <c r="B47" t="s">
        <v>575</v>
      </c>
      <c r="C47" s="4">
        <v>206.61</v>
      </c>
      <c r="E47">
        <v>206.61</v>
      </c>
      <c r="H47">
        <v>2</v>
      </c>
    </row>
    <row r="48" spans="1:5" ht="15">
      <c r="A48" t="s">
        <v>439</v>
      </c>
      <c r="B48" t="s">
        <v>438</v>
      </c>
      <c r="C48" s="4">
        <v>0</v>
      </c>
      <c r="E48">
        <v>0</v>
      </c>
    </row>
    <row r="49" spans="1:12" s="2" customFormat="1" ht="15">
      <c r="A49" t="s">
        <v>439</v>
      </c>
      <c r="B49" t="s">
        <v>437</v>
      </c>
      <c r="C49" s="4">
        <v>0</v>
      </c>
      <c r="D49"/>
      <c r="E49">
        <v>0</v>
      </c>
      <c r="F49"/>
      <c r="H49"/>
      <c r="I49"/>
      <c r="J49"/>
      <c r="K49"/>
      <c r="L49"/>
    </row>
    <row r="50" spans="1:12" ht="15">
      <c r="A50" t="s">
        <v>439</v>
      </c>
      <c r="B50" t="s">
        <v>436</v>
      </c>
      <c r="C50" s="4">
        <v>129.01</v>
      </c>
      <c r="E50">
        <v>129.01</v>
      </c>
      <c r="H50">
        <v>2</v>
      </c>
      <c r="L50" s="2"/>
    </row>
    <row r="51" spans="1:8" ht="15">
      <c r="A51" t="s">
        <v>439</v>
      </c>
      <c r="B51" t="s">
        <v>435</v>
      </c>
      <c r="C51" s="4">
        <v>103.79</v>
      </c>
      <c r="E51">
        <v>103.79</v>
      </c>
      <c r="H51">
        <v>2</v>
      </c>
    </row>
    <row r="52" spans="1:8" ht="15">
      <c r="A52" t="s">
        <v>439</v>
      </c>
      <c r="B52" t="s">
        <v>620</v>
      </c>
      <c r="C52" s="4">
        <v>98.94</v>
      </c>
      <c r="D52" s="5">
        <v>2</v>
      </c>
      <c r="E52" s="5">
        <v>197.88</v>
      </c>
      <c r="H52">
        <v>4</v>
      </c>
    </row>
    <row r="53" spans="1:8" ht="15">
      <c r="A53" t="s">
        <v>439</v>
      </c>
      <c r="B53" t="s">
        <v>607</v>
      </c>
      <c r="C53" s="4">
        <v>354.35</v>
      </c>
      <c r="E53">
        <v>354.35</v>
      </c>
      <c r="H53">
        <v>2</v>
      </c>
    </row>
    <row r="54" spans="1:8" ht="15">
      <c r="A54" t="s">
        <v>439</v>
      </c>
      <c r="B54" t="s">
        <v>576</v>
      </c>
      <c r="C54" s="4">
        <v>400.61</v>
      </c>
      <c r="E54">
        <v>400.61</v>
      </c>
      <c r="H54">
        <v>2</v>
      </c>
    </row>
    <row r="55" spans="1:10" ht="15">
      <c r="A55" s="2" t="s">
        <v>439</v>
      </c>
      <c r="B55" s="2"/>
      <c r="C55" s="1"/>
      <c r="D55" s="2"/>
      <c r="E55" s="2">
        <f>SUM(E45:E54)</f>
        <v>1801.21</v>
      </c>
      <c r="F55" s="2">
        <f>E55*1.13</f>
        <v>2035.3673</v>
      </c>
      <c r="G55" s="2">
        <f>1407+646</f>
        <v>2053</v>
      </c>
      <c r="H55" s="2">
        <f>SUM(H45:H54)</f>
        <v>18</v>
      </c>
      <c r="I55" s="2">
        <v>0</v>
      </c>
      <c r="J55" s="2"/>
    </row>
    <row r="56" spans="1:11" ht="15">
      <c r="A56" s="1" t="s">
        <v>497</v>
      </c>
      <c r="B56" t="s">
        <v>593</v>
      </c>
      <c r="C56" s="4">
        <v>0</v>
      </c>
      <c r="E56">
        <v>0</v>
      </c>
      <c r="K56" s="2"/>
    </row>
    <row r="57" spans="1:5" ht="15">
      <c r="A57" t="s">
        <v>497</v>
      </c>
      <c r="B57" t="s">
        <v>704</v>
      </c>
      <c r="C57" s="4">
        <v>0</v>
      </c>
      <c r="E57">
        <v>0</v>
      </c>
    </row>
    <row r="58" spans="1:5" ht="15">
      <c r="A58" t="s">
        <v>497</v>
      </c>
      <c r="B58" t="s">
        <v>592</v>
      </c>
      <c r="C58" s="4">
        <v>0</v>
      </c>
      <c r="E58">
        <v>0</v>
      </c>
    </row>
    <row r="59" spans="1:8" ht="15">
      <c r="A59" t="s">
        <v>497</v>
      </c>
      <c r="B59" t="s">
        <v>494</v>
      </c>
      <c r="C59" s="4">
        <v>62.08</v>
      </c>
      <c r="E59">
        <v>62.08</v>
      </c>
      <c r="H59">
        <v>2</v>
      </c>
    </row>
    <row r="60" spans="1:5" ht="15">
      <c r="A60" t="s">
        <v>497</v>
      </c>
      <c r="B60" t="s">
        <v>595</v>
      </c>
      <c r="C60" s="4">
        <v>0</v>
      </c>
      <c r="E60">
        <v>0</v>
      </c>
    </row>
    <row r="61" spans="1:5" ht="15">
      <c r="A61" t="s">
        <v>497</v>
      </c>
      <c r="B61" t="s">
        <v>495</v>
      </c>
      <c r="C61" s="4">
        <v>0</v>
      </c>
      <c r="E61">
        <v>0</v>
      </c>
    </row>
    <row r="62" spans="1:12" s="2" customFormat="1" ht="15">
      <c r="A62" t="s">
        <v>497</v>
      </c>
      <c r="B62" t="s">
        <v>496</v>
      </c>
      <c r="C62" s="4">
        <v>0</v>
      </c>
      <c r="D62"/>
      <c r="E62">
        <v>0</v>
      </c>
      <c r="F62"/>
      <c r="H62"/>
      <c r="I62"/>
      <c r="J62"/>
      <c r="K62"/>
      <c r="L62"/>
    </row>
    <row r="63" spans="1:12" ht="15">
      <c r="A63" t="s">
        <v>497</v>
      </c>
      <c r="B63" t="s">
        <v>596</v>
      </c>
      <c r="C63" s="4">
        <v>0</v>
      </c>
      <c r="E63">
        <v>0</v>
      </c>
      <c r="L63" s="2"/>
    </row>
    <row r="64" spans="1:5" ht="15">
      <c r="A64" t="s">
        <v>497</v>
      </c>
      <c r="B64" t="s">
        <v>597</v>
      </c>
      <c r="C64" s="4">
        <v>0</v>
      </c>
      <c r="E64">
        <v>0</v>
      </c>
    </row>
    <row r="65" spans="1:5" ht="15">
      <c r="A65" t="s">
        <v>497</v>
      </c>
      <c r="B65" t="s">
        <v>602</v>
      </c>
      <c r="C65" s="4">
        <v>0</v>
      </c>
      <c r="E65">
        <v>0</v>
      </c>
    </row>
    <row r="66" spans="1:5" ht="15">
      <c r="A66" t="s">
        <v>497</v>
      </c>
      <c r="B66" t="s">
        <v>601</v>
      </c>
      <c r="C66" s="4">
        <v>0</v>
      </c>
      <c r="E66">
        <v>0</v>
      </c>
    </row>
    <row r="67" spans="1:8" ht="15">
      <c r="A67" t="s">
        <v>497</v>
      </c>
      <c r="B67" t="s">
        <v>594</v>
      </c>
      <c r="C67" s="4">
        <v>192.85</v>
      </c>
      <c r="E67">
        <v>192.85</v>
      </c>
      <c r="H67">
        <v>2</v>
      </c>
    </row>
    <row r="68" spans="1:10" ht="15">
      <c r="A68" s="2" t="s">
        <v>497</v>
      </c>
      <c r="B68" s="2"/>
      <c r="C68" s="1">
        <f>SUM(C59:C67)</f>
        <v>254.93</v>
      </c>
      <c r="D68" s="2"/>
      <c r="E68" s="2"/>
      <c r="F68" s="2">
        <f>C68*1.13</f>
        <v>288.0709</v>
      </c>
      <c r="G68" s="2">
        <f>70.15+222</f>
        <v>292.15</v>
      </c>
      <c r="H68" s="2">
        <f>SUM(H59:H67)</f>
        <v>4</v>
      </c>
      <c r="I68" s="2">
        <v>0</v>
      </c>
      <c r="J68" s="2"/>
    </row>
    <row r="69" spans="1:11" ht="15">
      <c r="A69" s="1" t="s">
        <v>756</v>
      </c>
      <c r="B69" t="s">
        <v>224</v>
      </c>
      <c r="C69" s="4">
        <v>0</v>
      </c>
      <c r="E69">
        <v>0</v>
      </c>
      <c r="K69" s="2"/>
    </row>
    <row r="70" spans="1:5" ht="15">
      <c r="A70" t="s">
        <v>756</v>
      </c>
      <c r="B70" t="s">
        <v>745</v>
      </c>
      <c r="C70" s="4">
        <v>0</v>
      </c>
      <c r="E70">
        <v>0</v>
      </c>
    </row>
    <row r="71" spans="1:8" ht="15">
      <c r="A71" t="s">
        <v>756</v>
      </c>
      <c r="B71" t="s">
        <v>750</v>
      </c>
      <c r="C71" s="4">
        <v>93.12</v>
      </c>
      <c r="E71">
        <v>93.12</v>
      </c>
      <c r="H71">
        <v>2</v>
      </c>
    </row>
    <row r="72" spans="1:8" ht="15">
      <c r="A72" t="s">
        <v>756</v>
      </c>
      <c r="B72" t="s">
        <v>749</v>
      </c>
      <c r="C72" s="4">
        <v>284.21</v>
      </c>
      <c r="E72">
        <v>284.21</v>
      </c>
      <c r="H72">
        <v>2</v>
      </c>
    </row>
    <row r="73" spans="1:5" ht="15">
      <c r="A73" t="s">
        <v>756</v>
      </c>
      <c r="B73" t="s">
        <v>746</v>
      </c>
      <c r="C73" s="4">
        <v>0</v>
      </c>
      <c r="E73">
        <v>0</v>
      </c>
    </row>
    <row r="74" spans="1:8" ht="15">
      <c r="A74" t="s">
        <v>756</v>
      </c>
      <c r="B74" t="s">
        <v>747</v>
      </c>
      <c r="C74" s="4">
        <v>202.35</v>
      </c>
      <c r="E74">
        <v>202.35</v>
      </c>
      <c r="H74">
        <v>2</v>
      </c>
    </row>
    <row r="75" spans="1:12" s="2" customFormat="1" ht="15">
      <c r="A75" t="s">
        <v>756</v>
      </c>
      <c r="B75" t="s">
        <v>748</v>
      </c>
      <c r="C75" s="4">
        <v>0</v>
      </c>
      <c r="D75"/>
      <c r="E75">
        <v>0</v>
      </c>
      <c r="F75"/>
      <c r="H75"/>
      <c r="I75"/>
      <c r="J75"/>
      <c r="K75"/>
      <c r="L75"/>
    </row>
    <row r="76" spans="1:12" ht="15">
      <c r="A76" t="s">
        <v>756</v>
      </c>
      <c r="B76" t="s">
        <v>752</v>
      </c>
      <c r="C76" s="4">
        <v>101.65</v>
      </c>
      <c r="E76">
        <v>101.65</v>
      </c>
      <c r="H76">
        <v>2</v>
      </c>
      <c r="L76" s="2"/>
    </row>
    <row r="77" spans="1:5" ht="15">
      <c r="A77" t="s">
        <v>756</v>
      </c>
      <c r="B77" t="s">
        <v>751</v>
      </c>
      <c r="C77" s="4">
        <v>0</v>
      </c>
      <c r="E77">
        <v>0</v>
      </c>
    </row>
    <row r="78" spans="1:5" ht="15">
      <c r="A78" t="s">
        <v>756</v>
      </c>
      <c r="B78" t="s">
        <v>753</v>
      </c>
      <c r="C78" s="4">
        <v>0</v>
      </c>
      <c r="E78">
        <v>0</v>
      </c>
    </row>
    <row r="79" spans="1:5" ht="15">
      <c r="A79" t="s">
        <v>756</v>
      </c>
      <c r="B79" t="s">
        <v>754</v>
      </c>
      <c r="C79" s="4">
        <v>0</v>
      </c>
      <c r="E79">
        <v>0</v>
      </c>
    </row>
    <row r="80" spans="1:12" s="2" customFormat="1" ht="15">
      <c r="A80" t="s">
        <v>756</v>
      </c>
      <c r="B80" t="s">
        <v>755</v>
      </c>
      <c r="C80" s="4">
        <v>354.35</v>
      </c>
      <c r="D80"/>
      <c r="E80">
        <v>354.35</v>
      </c>
      <c r="F80"/>
      <c r="H80">
        <v>2</v>
      </c>
      <c r="I80"/>
      <c r="J80"/>
      <c r="K80"/>
      <c r="L80"/>
    </row>
    <row r="81" spans="1:12" ht="15">
      <c r="A81" s="2" t="s">
        <v>756</v>
      </c>
      <c r="B81" s="2"/>
      <c r="C81" s="1">
        <f>SUM(C71:C80)</f>
        <v>1035.6799999999998</v>
      </c>
      <c r="D81" s="2"/>
      <c r="E81" s="2"/>
      <c r="F81" s="2">
        <f>C81*1.13</f>
        <v>1170.3183999999997</v>
      </c>
      <c r="G81" s="2">
        <f>426+754</f>
        <v>1180</v>
      </c>
      <c r="H81" s="2">
        <f>SUM(H70:H80)</f>
        <v>10</v>
      </c>
      <c r="I81" s="2">
        <v>0</v>
      </c>
      <c r="J81" s="2"/>
      <c r="L81" s="2"/>
    </row>
    <row r="82" spans="1:10" ht="15">
      <c r="A82" s="1" t="s">
        <v>305</v>
      </c>
      <c r="B82" s="3" t="s">
        <v>834</v>
      </c>
      <c r="C82" s="1"/>
      <c r="D82" s="2"/>
      <c r="E82" s="2"/>
      <c r="F82" s="1">
        <v>19</v>
      </c>
      <c r="H82" s="2"/>
      <c r="I82" s="2"/>
      <c r="J82" s="2"/>
    </row>
    <row r="83" spans="1:10" ht="15">
      <c r="A83" s="3" t="s">
        <v>305</v>
      </c>
      <c r="B83" s="3" t="s">
        <v>776</v>
      </c>
      <c r="C83" s="1"/>
      <c r="D83" s="2"/>
      <c r="E83" s="2"/>
      <c r="F83" s="2"/>
      <c r="H83" s="2"/>
      <c r="I83" s="2"/>
      <c r="J83" s="2"/>
    </row>
    <row r="84" spans="1:11" ht="15">
      <c r="A84" t="s">
        <v>305</v>
      </c>
      <c r="B84" t="s">
        <v>309</v>
      </c>
      <c r="C84" s="4">
        <v>0</v>
      </c>
      <c r="E84">
        <v>0</v>
      </c>
      <c r="K84" s="2"/>
    </row>
    <row r="85" spans="1:8" ht="15">
      <c r="A85" t="s">
        <v>305</v>
      </c>
      <c r="B85" t="s">
        <v>308</v>
      </c>
      <c r="C85" s="4">
        <v>62.08</v>
      </c>
      <c r="E85">
        <v>62.08</v>
      </c>
      <c r="H85">
        <v>2</v>
      </c>
    </row>
    <row r="86" spans="1:5" ht="15">
      <c r="A86" t="s">
        <v>305</v>
      </c>
      <c r="B86" t="s">
        <v>306</v>
      </c>
      <c r="C86" s="4">
        <v>0</v>
      </c>
      <c r="E86">
        <v>0</v>
      </c>
    </row>
    <row r="87" spans="1:5" ht="15">
      <c r="A87" t="s">
        <v>305</v>
      </c>
      <c r="B87" t="s">
        <v>307</v>
      </c>
      <c r="C87" s="4">
        <v>0</v>
      </c>
      <c r="E87">
        <v>0</v>
      </c>
    </row>
    <row r="88" spans="1:10" ht="15">
      <c r="A88" s="2" t="s">
        <v>305</v>
      </c>
      <c r="B88" s="2"/>
      <c r="C88" s="1">
        <f>SUM(C85:C87)</f>
        <v>62.08</v>
      </c>
      <c r="D88" s="2"/>
      <c r="E88" s="2"/>
      <c r="F88" s="2">
        <v>89</v>
      </c>
      <c r="G88" s="2">
        <f>70+21</f>
        <v>91</v>
      </c>
      <c r="H88" s="2">
        <f>SUM(H84:H87)</f>
        <v>2</v>
      </c>
      <c r="I88" s="2">
        <v>0</v>
      </c>
      <c r="J88" s="2"/>
    </row>
    <row r="89" spans="1:11" ht="15">
      <c r="A89" s="1" t="s">
        <v>89</v>
      </c>
      <c r="B89" t="s">
        <v>244</v>
      </c>
      <c r="C89" s="4">
        <v>0</v>
      </c>
      <c r="E89">
        <v>0</v>
      </c>
      <c r="K89" s="2"/>
    </row>
    <row r="90" spans="1:5" ht="15">
      <c r="A90" t="s">
        <v>89</v>
      </c>
      <c r="B90" t="s">
        <v>236</v>
      </c>
      <c r="C90" s="4">
        <v>0</v>
      </c>
      <c r="E90">
        <v>0</v>
      </c>
    </row>
    <row r="91" spans="1:8" ht="15">
      <c r="A91" t="s">
        <v>89</v>
      </c>
      <c r="B91" t="s">
        <v>87</v>
      </c>
      <c r="C91" s="4">
        <v>206.61</v>
      </c>
      <c r="E91">
        <v>206.61</v>
      </c>
      <c r="H91">
        <v>2</v>
      </c>
    </row>
    <row r="92" spans="1:5" ht="15">
      <c r="A92" t="s">
        <v>89</v>
      </c>
      <c r="B92" t="s">
        <v>88</v>
      </c>
      <c r="C92" s="4">
        <v>0</v>
      </c>
      <c r="E92">
        <v>0</v>
      </c>
    </row>
    <row r="93" spans="1:5" ht="15">
      <c r="A93" t="s">
        <v>89</v>
      </c>
      <c r="B93" t="s">
        <v>237</v>
      </c>
      <c r="C93" s="4">
        <v>0</v>
      </c>
      <c r="E93">
        <v>0</v>
      </c>
    </row>
    <row r="94" spans="1:11" s="2" customFormat="1" ht="15">
      <c r="A94" t="s">
        <v>89</v>
      </c>
      <c r="B94" t="s">
        <v>239</v>
      </c>
      <c r="C94" s="4">
        <v>129.01</v>
      </c>
      <c r="D94"/>
      <c r="E94" s="4">
        <v>129.01</v>
      </c>
      <c r="F94"/>
      <c r="H94">
        <v>2</v>
      </c>
      <c r="I94"/>
      <c r="J94"/>
      <c r="K94"/>
    </row>
    <row r="95" spans="1:8" ht="15">
      <c r="A95" t="s">
        <v>89</v>
      </c>
      <c r="B95" t="s">
        <v>240</v>
      </c>
      <c r="C95" s="4">
        <v>129.01</v>
      </c>
      <c r="E95" s="4">
        <v>129.01</v>
      </c>
      <c r="H95">
        <v>2</v>
      </c>
    </row>
    <row r="96" spans="1:8" ht="15">
      <c r="A96" t="s">
        <v>89</v>
      </c>
      <c r="B96" t="s">
        <v>85</v>
      </c>
      <c r="C96" s="4">
        <v>101.65</v>
      </c>
      <c r="E96">
        <v>101.65</v>
      </c>
      <c r="H96">
        <v>2</v>
      </c>
    </row>
    <row r="97" spans="1:8" ht="15">
      <c r="A97" t="s">
        <v>89</v>
      </c>
      <c r="B97" t="s">
        <v>86</v>
      </c>
      <c r="C97" s="4">
        <v>112.1</v>
      </c>
      <c r="E97">
        <v>112.1</v>
      </c>
      <c r="H97">
        <v>2</v>
      </c>
    </row>
    <row r="98" spans="1:5" ht="15">
      <c r="A98" t="s">
        <v>89</v>
      </c>
      <c r="B98" t="s">
        <v>241</v>
      </c>
      <c r="C98" s="4">
        <v>0</v>
      </c>
      <c r="E98">
        <v>0</v>
      </c>
    </row>
    <row r="99" spans="1:5" ht="15">
      <c r="A99" t="s">
        <v>89</v>
      </c>
      <c r="B99" t="s">
        <v>242</v>
      </c>
      <c r="C99" s="4">
        <v>0</v>
      </c>
      <c r="E99">
        <v>0</v>
      </c>
    </row>
    <row r="100" spans="1:5" ht="15">
      <c r="A100" t="s">
        <v>89</v>
      </c>
      <c r="B100" t="s">
        <v>243</v>
      </c>
      <c r="C100" s="4">
        <v>0</v>
      </c>
      <c r="E100">
        <v>0</v>
      </c>
    </row>
    <row r="101" spans="1:5" ht="15">
      <c r="A101" t="s">
        <v>89</v>
      </c>
      <c r="B101" t="s">
        <v>238</v>
      </c>
      <c r="C101" s="4">
        <v>0</v>
      </c>
      <c r="E101">
        <v>0</v>
      </c>
    </row>
    <row r="102" spans="1:10" ht="15">
      <c r="A102" s="2" t="s">
        <v>89</v>
      </c>
      <c r="B102" s="2"/>
      <c r="C102" s="1">
        <f>SUM(C91:C101)</f>
        <v>678.38</v>
      </c>
      <c r="D102" s="2"/>
      <c r="E102" s="2"/>
      <c r="F102" s="2">
        <f>C102*1.13</f>
        <v>766.5694</v>
      </c>
      <c r="G102" s="2">
        <f>295+206.61+274</f>
        <v>775.61</v>
      </c>
      <c r="H102" s="2">
        <f>SUM(H91:H101)</f>
        <v>10</v>
      </c>
      <c r="I102" s="2">
        <f>F102+H102-G102</f>
        <v>0.9593999999999596</v>
      </c>
      <c r="J102" s="2"/>
    </row>
    <row r="103" spans="1:11" ht="15">
      <c r="A103" s="1" t="s">
        <v>285</v>
      </c>
      <c r="B103" t="s">
        <v>288</v>
      </c>
      <c r="C103" s="4">
        <v>206.61</v>
      </c>
      <c r="E103">
        <v>206.61</v>
      </c>
      <c r="H103">
        <v>2</v>
      </c>
      <c r="K103" s="2"/>
    </row>
    <row r="104" spans="1:5" ht="15">
      <c r="A104" t="s">
        <v>285</v>
      </c>
      <c r="B104" t="s">
        <v>286</v>
      </c>
      <c r="C104" s="4">
        <v>0</v>
      </c>
      <c r="E104">
        <v>0</v>
      </c>
    </row>
    <row r="105" spans="1:11" s="2" customFormat="1" ht="15">
      <c r="A105" t="s">
        <v>285</v>
      </c>
      <c r="B105" t="s">
        <v>287</v>
      </c>
      <c r="C105" s="4">
        <v>103.79</v>
      </c>
      <c r="D105"/>
      <c r="E105" s="4">
        <v>103.79</v>
      </c>
      <c r="F105"/>
      <c r="H105">
        <v>2</v>
      </c>
      <c r="I105"/>
      <c r="J105"/>
      <c r="K105"/>
    </row>
    <row r="106" spans="1:5" ht="15">
      <c r="A106" t="s">
        <v>285</v>
      </c>
      <c r="B106" t="s">
        <v>278</v>
      </c>
      <c r="C106" s="4">
        <v>0</v>
      </c>
      <c r="E106">
        <v>0</v>
      </c>
    </row>
    <row r="107" spans="1:5" ht="15">
      <c r="A107" t="s">
        <v>285</v>
      </c>
      <c r="B107" t="s">
        <v>279</v>
      </c>
      <c r="C107" s="4">
        <v>0</v>
      </c>
      <c r="E107">
        <v>0</v>
      </c>
    </row>
    <row r="108" spans="1:8" ht="15">
      <c r="A108" t="s">
        <v>285</v>
      </c>
      <c r="B108" t="s">
        <v>280</v>
      </c>
      <c r="C108" s="4">
        <v>95.06</v>
      </c>
      <c r="E108">
        <v>95.06</v>
      </c>
      <c r="H108">
        <v>2</v>
      </c>
    </row>
    <row r="109" spans="1:8" ht="15">
      <c r="A109" t="s">
        <v>285</v>
      </c>
      <c r="B109" s="7" t="s">
        <v>283</v>
      </c>
      <c r="C109" s="4">
        <v>112.6</v>
      </c>
      <c r="E109">
        <v>112.6</v>
      </c>
      <c r="H109">
        <v>2</v>
      </c>
    </row>
    <row r="110" spans="1:5" ht="15">
      <c r="A110" t="s">
        <v>285</v>
      </c>
      <c r="B110" t="s">
        <v>284</v>
      </c>
      <c r="C110" s="4">
        <v>0</v>
      </c>
      <c r="E110">
        <v>0</v>
      </c>
    </row>
    <row r="111" spans="1:8" ht="15">
      <c r="A111" t="s">
        <v>285</v>
      </c>
      <c r="B111" t="s">
        <v>282</v>
      </c>
      <c r="C111" s="4">
        <v>319.2</v>
      </c>
      <c r="E111">
        <v>319.2</v>
      </c>
      <c r="H111">
        <v>2</v>
      </c>
    </row>
    <row r="112" spans="1:8" ht="15">
      <c r="A112" t="s">
        <v>285</v>
      </c>
      <c r="B112" t="s">
        <v>281</v>
      </c>
      <c r="C112" s="4">
        <v>400.61</v>
      </c>
      <c r="E112">
        <v>400.61</v>
      </c>
      <c r="H112">
        <v>2</v>
      </c>
    </row>
    <row r="113" spans="1:10" ht="15">
      <c r="A113" s="2" t="s">
        <v>285</v>
      </c>
      <c r="B113" s="2"/>
      <c r="C113" s="1">
        <f>SUM(C103:C112)</f>
        <v>1237.87</v>
      </c>
      <c r="D113" s="2"/>
      <c r="E113" s="2"/>
      <c r="F113" s="2">
        <f>C113*1.13</f>
        <v>1398.7930999999996</v>
      </c>
      <c r="G113" s="2">
        <f>920.82+371+119</f>
        <v>1410.8200000000002</v>
      </c>
      <c r="H113" s="2">
        <f>SUM(H103:H112)</f>
        <v>12</v>
      </c>
      <c r="I113" s="2">
        <f>F113+H113-G113</f>
        <v>-0.026900000000523505</v>
      </c>
      <c r="J113" s="2"/>
    </row>
    <row r="114" spans="1:11" ht="15">
      <c r="A114" s="1" t="s">
        <v>346</v>
      </c>
      <c r="B114" t="s">
        <v>444</v>
      </c>
      <c r="C114" s="4">
        <v>0</v>
      </c>
      <c r="E114">
        <v>0</v>
      </c>
      <c r="K114" s="2"/>
    </row>
    <row r="115" spans="1:8" ht="15">
      <c r="A115" t="s">
        <v>346</v>
      </c>
      <c r="B115" t="s">
        <v>446</v>
      </c>
      <c r="C115" s="4">
        <v>171</v>
      </c>
      <c r="E115">
        <v>171</v>
      </c>
      <c r="H115">
        <v>2</v>
      </c>
    </row>
    <row r="116" spans="1:8" ht="15">
      <c r="A116" t="s">
        <v>346</v>
      </c>
      <c r="B116" t="s">
        <v>445</v>
      </c>
      <c r="C116" s="4">
        <v>171</v>
      </c>
      <c r="E116">
        <v>171</v>
      </c>
      <c r="H116">
        <v>2</v>
      </c>
    </row>
    <row r="117" spans="1:11" s="2" customFormat="1" ht="15">
      <c r="A117" t="s">
        <v>346</v>
      </c>
      <c r="B117" t="s">
        <v>352</v>
      </c>
      <c r="C117" s="4">
        <v>0</v>
      </c>
      <c r="D117"/>
      <c r="E117">
        <v>0</v>
      </c>
      <c r="F117"/>
      <c r="H117"/>
      <c r="I117"/>
      <c r="J117"/>
      <c r="K117"/>
    </row>
    <row r="118" spans="1:5" ht="15">
      <c r="A118" t="s">
        <v>346</v>
      </c>
      <c r="B118" t="s">
        <v>493</v>
      </c>
      <c r="C118" s="4">
        <v>0</v>
      </c>
      <c r="E118">
        <v>0</v>
      </c>
    </row>
    <row r="119" spans="1:8" ht="15">
      <c r="A119" t="s">
        <v>346</v>
      </c>
      <c r="B119" t="s">
        <v>351</v>
      </c>
      <c r="C119" s="4">
        <v>114.46</v>
      </c>
      <c r="E119">
        <v>114.46</v>
      </c>
      <c r="H119">
        <v>2</v>
      </c>
    </row>
    <row r="120" spans="1:5" ht="15">
      <c r="A120" t="s">
        <v>346</v>
      </c>
      <c r="B120" t="s">
        <v>350</v>
      </c>
      <c r="C120" s="4">
        <v>0</v>
      </c>
      <c r="E120">
        <v>0</v>
      </c>
    </row>
    <row r="121" spans="1:5" ht="15">
      <c r="A121" t="s">
        <v>346</v>
      </c>
      <c r="B121" t="s">
        <v>349</v>
      </c>
      <c r="C121" s="4">
        <v>0</v>
      </c>
      <c r="E121">
        <v>0</v>
      </c>
    </row>
    <row r="122" spans="1:5" ht="15">
      <c r="A122" t="s">
        <v>346</v>
      </c>
      <c r="B122" t="s">
        <v>347</v>
      </c>
      <c r="C122" s="4">
        <v>0</v>
      </c>
      <c r="E122">
        <v>0</v>
      </c>
    </row>
    <row r="123" spans="1:8" ht="15">
      <c r="A123" t="s">
        <v>346</v>
      </c>
      <c r="B123" t="s">
        <v>348</v>
      </c>
      <c r="C123" s="4">
        <v>100.88</v>
      </c>
      <c r="E123">
        <v>100.88</v>
      </c>
      <c r="H123">
        <v>2</v>
      </c>
    </row>
    <row r="124" spans="1:5" ht="15">
      <c r="A124" t="s">
        <v>346</v>
      </c>
      <c r="B124" t="s">
        <v>353</v>
      </c>
      <c r="C124" s="4">
        <v>0</v>
      </c>
      <c r="E124">
        <v>0</v>
      </c>
    </row>
    <row r="125" spans="1:10" ht="15">
      <c r="A125" s="2" t="s">
        <v>346</v>
      </c>
      <c r="B125" s="2"/>
      <c r="C125" s="1">
        <f>SUM(C114:C124)</f>
        <v>557.3399999999999</v>
      </c>
      <c r="D125" s="2"/>
      <c r="E125" s="2"/>
      <c r="F125" s="2">
        <f>C125*1.13</f>
        <v>629.7941999999998</v>
      </c>
      <c r="G125" s="2">
        <f>243.5+394</f>
        <v>637.5</v>
      </c>
      <c r="H125" s="2">
        <f>SUM(H115:H124)</f>
        <v>8</v>
      </c>
      <c r="I125" s="2">
        <v>0</v>
      </c>
      <c r="J125" s="2"/>
    </row>
    <row r="126" spans="1:11" ht="15">
      <c r="A126" s="1" t="s">
        <v>417</v>
      </c>
      <c r="B126" t="s">
        <v>411</v>
      </c>
      <c r="C126" s="4">
        <v>0</v>
      </c>
      <c r="E126">
        <v>0</v>
      </c>
      <c r="K126" s="2"/>
    </row>
    <row r="127" spans="1:8" ht="15">
      <c r="A127" t="s">
        <v>417</v>
      </c>
      <c r="B127" t="s">
        <v>410</v>
      </c>
      <c r="C127" s="4">
        <v>378.1</v>
      </c>
      <c r="E127">
        <v>378.1</v>
      </c>
      <c r="H127">
        <v>2</v>
      </c>
    </row>
    <row r="128" spans="1:5" ht="15">
      <c r="A128" t="s">
        <v>417</v>
      </c>
      <c r="B128" t="s">
        <v>412</v>
      </c>
      <c r="C128" s="4">
        <v>0</v>
      </c>
      <c r="E128">
        <v>0</v>
      </c>
    </row>
    <row r="129" spans="1:5" ht="15">
      <c r="A129" t="s">
        <v>417</v>
      </c>
      <c r="B129" t="s">
        <v>413</v>
      </c>
      <c r="C129" s="4">
        <v>0</v>
      </c>
      <c r="E129">
        <v>0</v>
      </c>
    </row>
    <row r="130" spans="1:5" ht="15">
      <c r="A130" t="s">
        <v>417</v>
      </c>
      <c r="B130" t="s">
        <v>414</v>
      </c>
      <c r="C130" s="4">
        <v>0</v>
      </c>
      <c r="E130">
        <v>0</v>
      </c>
    </row>
    <row r="131" spans="1:5" ht="15">
      <c r="A131" t="s">
        <v>417</v>
      </c>
      <c r="B131" t="s">
        <v>415</v>
      </c>
      <c r="C131" s="4">
        <v>0</v>
      </c>
      <c r="E131">
        <v>0</v>
      </c>
    </row>
    <row r="132" spans="1:8" ht="15">
      <c r="A132" t="s">
        <v>417</v>
      </c>
      <c r="B132" t="s">
        <v>416</v>
      </c>
      <c r="C132" s="4">
        <v>101.65</v>
      </c>
      <c r="E132">
        <v>101.65</v>
      </c>
      <c r="H132">
        <v>2</v>
      </c>
    </row>
    <row r="133" spans="1:5" ht="15">
      <c r="A133" t="s">
        <v>417</v>
      </c>
      <c r="B133" t="s">
        <v>814</v>
      </c>
      <c r="C133" s="4">
        <v>0</v>
      </c>
      <c r="E133">
        <v>0</v>
      </c>
    </row>
    <row r="134" spans="1:5" ht="15">
      <c r="A134" t="s">
        <v>417</v>
      </c>
      <c r="B134" t="s">
        <v>813</v>
      </c>
      <c r="C134" s="4">
        <v>0</v>
      </c>
      <c r="E134">
        <v>0</v>
      </c>
    </row>
    <row r="135" spans="1:5" ht="15">
      <c r="A135" t="s">
        <v>417</v>
      </c>
      <c r="B135" t="s">
        <v>812</v>
      </c>
      <c r="C135" s="4">
        <v>0</v>
      </c>
      <c r="E135">
        <v>0</v>
      </c>
    </row>
    <row r="136" spans="1:10" ht="15">
      <c r="A136" s="2" t="s">
        <v>417</v>
      </c>
      <c r="B136" s="2"/>
      <c r="C136" s="2">
        <f>SUM(C126:C135)</f>
        <v>479.75</v>
      </c>
      <c r="D136" s="2"/>
      <c r="E136" s="2"/>
      <c r="F136" s="2">
        <f>C136*1.13</f>
        <v>542.1175</v>
      </c>
      <c r="G136" s="2">
        <v>546</v>
      </c>
      <c r="H136" s="2">
        <f>SUM(H126:H135)</f>
        <v>4</v>
      </c>
      <c r="I136" s="2">
        <v>0</v>
      </c>
      <c r="J136" s="2"/>
    </row>
    <row r="137" spans="1:10" ht="15">
      <c r="A137" s="1" t="s">
        <v>159</v>
      </c>
      <c r="B137" s="3" t="s">
        <v>773</v>
      </c>
      <c r="C137" s="2"/>
      <c r="D137" s="2"/>
      <c r="E137" s="2"/>
      <c r="F137" s="2"/>
      <c r="H137" s="2"/>
      <c r="I137" s="2"/>
      <c r="J137" s="2"/>
    </row>
    <row r="138" spans="1:10" ht="15">
      <c r="A138" s="3" t="s">
        <v>159</v>
      </c>
      <c r="B138" s="3" t="s">
        <v>771</v>
      </c>
      <c r="C138" s="2"/>
      <c r="D138" s="2"/>
      <c r="E138" s="2"/>
      <c r="F138" s="2"/>
      <c r="H138" s="2"/>
      <c r="I138" s="2"/>
      <c r="J138" s="2"/>
    </row>
    <row r="139" spans="1:10" ht="15">
      <c r="A139" s="3" t="s">
        <v>159</v>
      </c>
      <c r="B139" s="3" t="s">
        <v>772</v>
      </c>
      <c r="C139" s="2"/>
      <c r="D139" s="2"/>
      <c r="E139" s="2"/>
      <c r="F139" s="2"/>
      <c r="H139" s="2"/>
      <c r="I139" s="2"/>
      <c r="J139" s="2"/>
    </row>
    <row r="140" spans="1:5" ht="15">
      <c r="A140" t="s">
        <v>159</v>
      </c>
      <c r="B140" t="s">
        <v>148</v>
      </c>
      <c r="C140" s="4">
        <v>0</v>
      </c>
      <c r="E140">
        <v>0</v>
      </c>
    </row>
    <row r="141" spans="1:5" ht="15">
      <c r="A141" t="s">
        <v>159</v>
      </c>
      <c r="B141" t="s">
        <v>95</v>
      </c>
      <c r="C141" s="4">
        <v>0</v>
      </c>
      <c r="E141">
        <v>0</v>
      </c>
    </row>
    <row r="142" spans="1:12" s="2" customFormat="1" ht="15">
      <c r="A142" t="s">
        <v>159</v>
      </c>
      <c r="B142" t="s">
        <v>149</v>
      </c>
      <c r="C142" s="4">
        <v>0</v>
      </c>
      <c r="D142"/>
      <c r="E142">
        <v>0</v>
      </c>
      <c r="F142"/>
      <c r="H142"/>
      <c r="I142"/>
      <c r="J142"/>
      <c r="K142"/>
      <c r="L142"/>
    </row>
    <row r="143" spans="1:5" ht="15">
      <c r="A143" t="s">
        <v>159</v>
      </c>
      <c r="B143" t="s">
        <v>147</v>
      </c>
      <c r="C143" s="4">
        <v>0</v>
      </c>
      <c r="E143">
        <v>0</v>
      </c>
    </row>
    <row r="144" spans="1:8" ht="15">
      <c r="A144" t="s">
        <v>159</v>
      </c>
      <c r="B144" t="s">
        <v>150</v>
      </c>
      <c r="C144" s="4">
        <v>71.78</v>
      </c>
      <c r="E144">
        <v>71.78</v>
      </c>
      <c r="H144">
        <v>2</v>
      </c>
    </row>
    <row r="145" spans="1:12" ht="15">
      <c r="A145" t="s">
        <v>159</v>
      </c>
      <c r="B145" t="s">
        <v>155</v>
      </c>
      <c r="C145" s="4">
        <v>67.9</v>
      </c>
      <c r="E145">
        <v>67.9</v>
      </c>
      <c r="H145">
        <v>2</v>
      </c>
      <c r="L145" s="2"/>
    </row>
    <row r="146" spans="1:5" ht="15">
      <c r="A146" t="s">
        <v>159</v>
      </c>
      <c r="B146" t="s">
        <v>156</v>
      </c>
      <c r="C146" s="4">
        <v>0</v>
      </c>
      <c r="E146">
        <v>0</v>
      </c>
    </row>
    <row r="147" spans="1:5" ht="15">
      <c r="A147" t="s">
        <v>159</v>
      </c>
      <c r="B147" t="s">
        <v>157</v>
      </c>
      <c r="C147" s="4">
        <v>0</v>
      </c>
      <c r="E147">
        <v>0</v>
      </c>
    </row>
    <row r="148" spans="1:5" ht="15">
      <c r="A148" t="s">
        <v>159</v>
      </c>
      <c r="B148" t="s">
        <v>151</v>
      </c>
      <c r="C148" s="4">
        <v>0</v>
      </c>
      <c r="E148">
        <v>0</v>
      </c>
    </row>
    <row r="149" spans="1:5" ht="15">
      <c r="A149" t="s">
        <v>159</v>
      </c>
      <c r="B149" t="s">
        <v>152</v>
      </c>
      <c r="C149" s="4">
        <v>0</v>
      </c>
      <c r="E149">
        <v>0</v>
      </c>
    </row>
    <row r="150" spans="1:8" ht="15">
      <c r="A150" t="s">
        <v>159</v>
      </c>
      <c r="B150" t="s">
        <v>153</v>
      </c>
      <c r="C150" s="4">
        <v>87.96</v>
      </c>
      <c r="E150">
        <v>87.96</v>
      </c>
      <c r="H150">
        <v>2</v>
      </c>
    </row>
    <row r="151" spans="1:8" ht="15">
      <c r="A151" t="s">
        <v>159</v>
      </c>
      <c r="B151" t="s">
        <v>158</v>
      </c>
      <c r="C151" s="4">
        <v>196.91</v>
      </c>
      <c r="E151">
        <v>196.91</v>
      </c>
      <c r="H151">
        <v>2</v>
      </c>
    </row>
    <row r="152" spans="1:5" ht="15">
      <c r="A152" t="s">
        <v>159</v>
      </c>
      <c r="B152" t="s">
        <v>154</v>
      </c>
      <c r="C152" s="4">
        <v>0</v>
      </c>
      <c r="E152">
        <v>0</v>
      </c>
    </row>
    <row r="153" spans="1:12" s="2" customFormat="1" ht="15">
      <c r="A153" t="s">
        <v>159</v>
      </c>
      <c r="B153" t="s">
        <v>442</v>
      </c>
      <c r="C153" s="4">
        <v>400.61</v>
      </c>
      <c r="D153"/>
      <c r="E153">
        <v>400.61</v>
      </c>
      <c r="F153"/>
      <c r="H153">
        <v>2</v>
      </c>
      <c r="I153"/>
      <c r="J153"/>
      <c r="K153"/>
      <c r="L153"/>
    </row>
    <row r="154" spans="1:5" ht="15">
      <c r="A154" t="s">
        <v>159</v>
      </c>
      <c r="B154" t="s">
        <v>146</v>
      </c>
      <c r="C154" s="4">
        <v>0</v>
      </c>
      <c r="E154">
        <v>0</v>
      </c>
    </row>
    <row r="155" spans="1:2" ht="15">
      <c r="A155" t="s">
        <v>159</v>
      </c>
      <c r="B155" t="s">
        <v>443</v>
      </c>
    </row>
    <row r="156" spans="1:12" ht="15">
      <c r="A156" s="2" t="s">
        <v>159</v>
      </c>
      <c r="B156" s="2"/>
      <c r="C156" s="1">
        <f>SUM(C144:C155)</f>
        <v>825.16</v>
      </c>
      <c r="D156" s="2"/>
      <c r="E156" s="2"/>
      <c r="F156" s="2">
        <f>C156*1.13</f>
        <v>932.4307999999999</v>
      </c>
      <c r="G156" s="2">
        <v>933</v>
      </c>
      <c r="H156" s="2">
        <f>SUM(H141:H155)</f>
        <v>10</v>
      </c>
      <c r="I156" s="2">
        <v>9</v>
      </c>
      <c r="J156" s="2"/>
      <c r="L156" s="2"/>
    </row>
    <row r="157" spans="1:8" ht="15">
      <c r="A157" s="1" t="s">
        <v>298</v>
      </c>
      <c r="B157" t="s">
        <v>211</v>
      </c>
      <c r="C157" s="4">
        <v>206.61</v>
      </c>
      <c r="E157">
        <v>206.61</v>
      </c>
      <c r="H157">
        <v>2</v>
      </c>
    </row>
    <row r="158" spans="1:11" ht="15">
      <c r="A158" t="s">
        <v>298</v>
      </c>
      <c r="B158" t="s">
        <v>289</v>
      </c>
      <c r="C158" s="4">
        <v>0</v>
      </c>
      <c r="E158">
        <v>0</v>
      </c>
      <c r="K158" s="2"/>
    </row>
    <row r="159" spans="1:8" ht="15">
      <c r="A159" t="s">
        <v>298</v>
      </c>
      <c r="B159" t="s">
        <v>292</v>
      </c>
      <c r="C159" s="4">
        <v>71.78</v>
      </c>
      <c r="E159">
        <v>71.78</v>
      </c>
      <c r="H159">
        <v>2</v>
      </c>
    </row>
    <row r="160" spans="1:8" ht="15">
      <c r="A160" t="s">
        <v>298</v>
      </c>
      <c r="B160" s="7" t="s">
        <v>297</v>
      </c>
      <c r="C160" s="4">
        <v>106.86</v>
      </c>
      <c r="E160">
        <v>106.86</v>
      </c>
      <c r="H160">
        <v>2</v>
      </c>
    </row>
    <row r="161" spans="1:8" ht="15">
      <c r="A161" t="s">
        <v>298</v>
      </c>
      <c r="B161" t="s">
        <v>296</v>
      </c>
      <c r="C161" s="4">
        <v>89.24</v>
      </c>
      <c r="E161">
        <v>89.24</v>
      </c>
      <c r="H161">
        <v>2</v>
      </c>
    </row>
    <row r="162" spans="1:8" ht="15">
      <c r="A162" t="s">
        <v>298</v>
      </c>
      <c r="B162" t="s">
        <v>291</v>
      </c>
      <c r="C162" s="4">
        <v>95.06</v>
      </c>
      <c r="E162">
        <v>95.06</v>
      </c>
      <c r="H162">
        <v>2</v>
      </c>
    </row>
    <row r="163" spans="1:5" ht="15">
      <c r="A163" t="s">
        <v>298</v>
      </c>
      <c r="B163" t="s">
        <v>290</v>
      </c>
      <c r="C163" s="4">
        <v>0</v>
      </c>
      <c r="E163">
        <v>0</v>
      </c>
    </row>
    <row r="164" spans="1:5" ht="15">
      <c r="A164" t="s">
        <v>298</v>
      </c>
      <c r="B164" t="s">
        <v>294</v>
      </c>
      <c r="C164" s="4">
        <v>0</v>
      </c>
      <c r="E164">
        <v>0</v>
      </c>
    </row>
    <row r="165" spans="1:5" ht="15">
      <c r="A165" t="s">
        <v>298</v>
      </c>
      <c r="B165" t="s">
        <v>293</v>
      </c>
      <c r="C165" s="4">
        <v>0</v>
      </c>
      <c r="E165">
        <v>0</v>
      </c>
    </row>
    <row r="166" spans="1:5" ht="15">
      <c r="A166" t="s">
        <v>298</v>
      </c>
      <c r="B166" t="s">
        <v>295</v>
      </c>
      <c r="C166" s="4">
        <v>0</v>
      </c>
      <c r="E166">
        <v>0</v>
      </c>
    </row>
    <row r="167" spans="1:10" ht="15">
      <c r="A167" s="2" t="s">
        <v>298</v>
      </c>
      <c r="B167" s="2"/>
      <c r="C167" s="1">
        <f>SUM(C157:C166)</f>
        <v>569.55</v>
      </c>
      <c r="D167" s="2"/>
      <c r="E167" s="2"/>
      <c r="F167" s="2">
        <f>C167*1.13</f>
        <v>643.5914999999999</v>
      </c>
      <c r="G167" s="2">
        <v>630</v>
      </c>
      <c r="H167" s="2">
        <f>SUM(H157:H166)</f>
        <v>10</v>
      </c>
      <c r="I167" s="2">
        <v>24</v>
      </c>
      <c r="J167" s="2"/>
    </row>
    <row r="168" spans="1:3" ht="15">
      <c r="A168" t="s">
        <v>7</v>
      </c>
      <c r="B168" t="s">
        <v>6</v>
      </c>
      <c r="C168" s="4">
        <v>0</v>
      </c>
    </row>
    <row r="169" spans="1:11" ht="15">
      <c r="A169" t="s">
        <v>7</v>
      </c>
      <c r="B169" t="s">
        <v>4</v>
      </c>
      <c r="C169" s="4">
        <v>0</v>
      </c>
      <c r="K169" s="2"/>
    </row>
    <row r="170" spans="1:3" ht="15">
      <c r="A170" t="s">
        <v>7</v>
      </c>
      <c r="B170" t="s">
        <v>5</v>
      </c>
      <c r="C170" s="4">
        <v>0</v>
      </c>
    </row>
    <row r="171" spans="1:3" ht="15">
      <c r="A171" t="s">
        <v>7</v>
      </c>
      <c r="B171" t="s">
        <v>2</v>
      </c>
      <c r="C171" s="4">
        <v>0</v>
      </c>
    </row>
    <row r="172" spans="1:3" ht="15">
      <c r="A172" t="s">
        <v>7</v>
      </c>
      <c r="B172" t="s">
        <v>3</v>
      </c>
      <c r="C172" s="4">
        <v>0</v>
      </c>
    </row>
    <row r="173" spans="1:3" ht="15">
      <c r="A173" t="s">
        <v>7</v>
      </c>
      <c r="B173" t="s">
        <v>826</v>
      </c>
      <c r="C173" s="4">
        <v>0</v>
      </c>
    </row>
    <row r="174" spans="1:11" ht="15">
      <c r="A174" s="2" t="s">
        <v>7</v>
      </c>
      <c r="B174" s="2"/>
      <c r="C174" s="2"/>
      <c r="D174" s="2"/>
      <c r="E174" s="2"/>
      <c r="F174" s="2">
        <v>0</v>
      </c>
      <c r="H174" s="2"/>
      <c r="I174" s="2">
        <v>0</v>
      </c>
      <c r="J174" s="2"/>
      <c r="K174" s="2"/>
    </row>
    <row r="175" spans="1:5" ht="15">
      <c r="A175" s="1" t="s">
        <v>688</v>
      </c>
      <c r="B175" t="s">
        <v>687</v>
      </c>
      <c r="C175" s="4">
        <v>0</v>
      </c>
      <c r="E175">
        <v>0</v>
      </c>
    </row>
    <row r="176" spans="1:8" ht="15">
      <c r="A176" t="s">
        <v>688</v>
      </c>
      <c r="B176" t="s">
        <v>686</v>
      </c>
      <c r="C176" s="4">
        <v>202.35</v>
      </c>
      <c r="E176">
        <v>202.35</v>
      </c>
      <c r="H176">
        <v>2</v>
      </c>
    </row>
    <row r="177" spans="1:5" ht="15">
      <c r="A177" t="s">
        <v>688</v>
      </c>
      <c r="B177" t="s">
        <v>684</v>
      </c>
      <c r="C177" s="4">
        <v>0</v>
      </c>
      <c r="E177">
        <v>0</v>
      </c>
    </row>
    <row r="178" spans="1:12" s="2" customFormat="1" ht="15">
      <c r="A178" t="s">
        <v>688</v>
      </c>
      <c r="B178" t="s">
        <v>685</v>
      </c>
      <c r="C178" s="4">
        <v>0</v>
      </c>
      <c r="D178"/>
      <c r="E178">
        <v>0</v>
      </c>
      <c r="F178"/>
      <c r="H178"/>
      <c r="I178"/>
      <c r="J178"/>
      <c r="K178"/>
      <c r="L178"/>
    </row>
    <row r="179" spans="1:11" ht="15">
      <c r="A179" s="2" t="s">
        <v>688</v>
      </c>
      <c r="B179" s="2"/>
      <c r="C179" s="2"/>
      <c r="D179" s="2"/>
      <c r="E179" s="2">
        <f>SUM(E175:E178)</f>
        <v>202.35</v>
      </c>
      <c r="F179" s="2">
        <f>E179*1.13</f>
        <v>228.65549999999996</v>
      </c>
      <c r="G179" s="2">
        <v>1000</v>
      </c>
      <c r="H179" s="2">
        <f>SUM(H175:H178)</f>
        <v>2</v>
      </c>
      <c r="I179" s="2">
        <f>F179+H179-G179</f>
        <v>-769.3445</v>
      </c>
      <c r="J179" s="2"/>
      <c r="K179" s="2"/>
    </row>
    <row r="180" spans="1:5" ht="15">
      <c r="A180" s="1" t="s">
        <v>204</v>
      </c>
      <c r="B180" t="s">
        <v>196</v>
      </c>
      <c r="C180" s="4">
        <v>0</v>
      </c>
      <c r="E180">
        <v>0</v>
      </c>
    </row>
    <row r="181" spans="1:8" ht="15">
      <c r="A181" t="s">
        <v>204</v>
      </c>
      <c r="B181" t="s">
        <v>649</v>
      </c>
      <c r="C181" s="4">
        <v>202.35</v>
      </c>
      <c r="E181">
        <v>202.35</v>
      </c>
      <c r="H181">
        <v>2</v>
      </c>
    </row>
    <row r="182" spans="1:12" ht="15">
      <c r="A182" t="s">
        <v>204</v>
      </c>
      <c r="B182" t="s">
        <v>648</v>
      </c>
      <c r="C182" s="4">
        <v>0</v>
      </c>
      <c r="E182">
        <v>0</v>
      </c>
      <c r="L182" s="2"/>
    </row>
    <row r="183" spans="1:2" ht="15">
      <c r="A183" t="s">
        <v>204</v>
      </c>
      <c r="B183" t="s">
        <v>197</v>
      </c>
    </row>
    <row r="184" spans="1:5" ht="15">
      <c r="A184" t="s">
        <v>204</v>
      </c>
      <c r="B184" t="s">
        <v>194</v>
      </c>
      <c r="C184" s="4">
        <v>0</v>
      </c>
      <c r="E184">
        <v>0</v>
      </c>
    </row>
    <row r="185" spans="1:8" ht="15">
      <c r="A185" t="s">
        <v>204</v>
      </c>
      <c r="B185" t="s">
        <v>200</v>
      </c>
      <c r="C185" s="4">
        <v>284.21</v>
      </c>
      <c r="E185">
        <v>284.21</v>
      </c>
      <c r="H185">
        <v>2</v>
      </c>
    </row>
    <row r="186" spans="1:5" ht="15">
      <c r="A186" t="s">
        <v>204</v>
      </c>
      <c r="B186" t="s">
        <v>198</v>
      </c>
      <c r="C186" s="4">
        <v>0</v>
      </c>
      <c r="E186">
        <v>0</v>
      </c>
    </row>
    <row r="187" spans="1:8" ht="15">
      <c r="A187" t="s">
        <v>204</v>
      </c>
      <c r="B187" t="s">
        <v>650</v>
      </c>
      <c r="C187" s="4">
        <v>252.7</v>
      </c>
      <c r="E187">
        <v>252.7</v>
      </c>
      <c r="H187">
        <v>2</v>
      </c>
    </row>
    <row r="188" spans="1:5" ht="15">
      <c r="A188" t="s">
        <v>204</v>
      </c>
      <c r="B188" t="s">
        <v>199</v>
      </c>
      <c r="C188" s="4">
        <v>0</v>
      </c>
      <c r="E188">
        <v>0</v>
      </c>
    </row>
    <row r="189" spans="1:8" ht="15">
      <c r="A189" t="s">
        <v>204</v>
      </c>
      <c r="B189" t="s">
        <v>202</v>
      </c>
      <c r="C189" s="4">
        <v>95.06</v>
      </c>
      <c r="E189">
        <v>95.06</v>
      </c>
      <c r="H189">
        <v>2</v>
      </c>
    </row>
    <row r="190" spans="1:8" ht="15">
      <c r="A190" t="s">
        <v>204</v>
      </c>
      <c r="B190" t="s">
        <v>203</v>
      </c>
      <c r="C190" s="4">
        <v>95.06</v>
      </c>
      <c r="E190">
        <v>95.06</v>
      </c>
      <c r="H190">
        <v>2</v>
      </c>
    </row>
    <row r="191" spans="1:5" ht="15">
      <c r="A191" t="s">
        <v>204</v>
      </c>
      <c r="B191" t="s">
        <v>201</v>
      </c>
      <c r="C191" s="4">
        <v>0</v>
      </c>
      <c r="E191">
        <v>0</v>
      </c>
    </row>
    <row r="192" spans="1:5" ht="15">
      <c r="A192" t="s">
        <v>204</v>
      </c>
      <c r="B192" t="s">
        <v>195</v>
      </c>
      <c r="C192" s="4">
        <v>0</v>
      </c>
      <c r="E192">
        <v>0</v>
      </c>
    </row>
    <row r="193" spans="1:10" ht="15">
      <c r="A193" s="2" t="s">
        <v>204</v>
      </c>
      <c r="B193" s="2"/>
      <c r="C193" s="1">
        <f>SUM(C180:C192)</f>
        <v>929.3799999999999</v>
      </c>
      <c r="D193" s="2"/>
      <c r="E193" s="2"/>
      <c r="F193" s="2">
        <f>C193*1.13</f>
        <v>1050.1993999999997</v>
      </c>
      <c r="G193" s="2">
        <f>540+520</f>
        <v>1060</v>
      </c>
      <c r="H193" s="2">
        <f>SUM(H181:H192)</f>
        <v>10</v>
      </c>
      <c r="I193" s="2">
        <v>0</v>
      </c>
      <c r="J193" s="2"/>
    </row>
    <row r="194" spans="1:3" ht="15">
      <c r="A194" t="s">
        <v>703</v>
      </c>
      <c r="B194" t="s">
        <v>707</v>
      </c>
      <c r="C194" s="4">
        <v>0</v>
      </c>
    </row>
    <row r="195" spans="1:12" s="2" customFormat="1" ht="15">
      <c r="A195" t="s">
        <v>703</v>
      </c>
      <c r="B195" t="s">
        <v>708</v>
      </c>
      <c r="C195" s="4">
        <v>0</v>
      </c>
      <c r="D195"/>
      <c r="E195"/>
      <c r="F195"/>
      <c r="H195"/>
      <c r="I195"/>
      <c r="J195"/>
      <c r="K195"/>
      <c r="L195"/>
    </row>
    <row r="196" spans="1:3" ht="15">
      <c r="A196" t="s">
        <v>703</v>
      </c>
      <c r="B196" t="s">
        <v>700</v>
      </c>
      <c r="C196" s="4">
        <v>0</v>
      </c>
    </row>
    <row r="197" spans="1:11" ht="15">
      <c r="A197" t="s">
        <v>703</v>
      </c>
      <c r="B197" t="s">
        <v>701</v>
      </c>
      <c r="C197" s="4">
        <v>0</v>
      </c>
      <c r="K197" s="2"/>
    </row>
    <row r="198" spans="1:3" ht="15">
      <c r="A198" t="s">
        <v>703</v>
      </c>
      <c r="B198" t="s">
        <v>699</v>
      </c>
      <c r="C198" s="4">
        <v>0</v>
      </c>
    </row>
    <row r="199" spans="1:11" s="2" customFormat="1" ht="15">
      <c r="A199" t="s">
        <v>703</v>
      </c>
      <c r="B199" t="s">
        <v>702</v>
      </c>
      <c r="C199" s="4">
        <v>0</v>
      </c>
      <c r="D199"/>
      <c r="E199"/>
      <c r="F199"/>
      <c r="H199"/>
      <c r="I199"/>
      <c r="J199"/>
      <c r="K199"/>
    </row>
    <row r="200" spans="1:12" ht="15">
      <c r="A200" t="s">
        <v>703</v>
      </c>
      <c r="B200" t="s">
        <v>709</v>
      </c>
      <c r="C200" s="4">
        <v>0</v>
      </c>
      <c r="L200" s="2"/>
    </row>
    <row r="201" spans="1:11" ht="15">
      <c r="A201" s="2" t="s">
        <v>703</v>
      </c>
      <c r="B201" s="2"/>
      <c r="C201" s="2"/>
      <c r="D201" s="2"/>
      <c r="E201" s="2"/>
      <c r="F201" s="2">
        <v>0</v>
      </c>
      <c r="H201" s="2"/>
      <c r="I201" s="2">
        <v>0</v>
      </c>
      <c r="J201" s="2"/>
      <c r="K201" s="2"/>
    </row>
    <row r="202" spans="1:8" ht="15">
      <c r="A202" s="1" t="s">
        <v>76</v>
      </c>
      <c r="B202" t="s">
        <v>79</v>
      </c>
      <c r="C202" s="4">
        <v>361.81</v>
      </c>
      <c r="E202">
        <v>361.81</v>
      </c>
      <c r="H202">
        <v>2</v>
      </c>
    </row>
    <row r="203" spans="1:5" ht="15">
      <c r="A203" t="s">
        <v>76</v>
      </c>
      <c r="B203" t="s">
        <v>80</v>
      </c>
      <c r="C203" s="4">
        <v>0</v>
      </c>
      <c r="E203">
        <v>0</v>
      </c>
    </row>
    <row r="204" spans="1:11" s="2" customFormat="1" ht="15">
      <c r="A204" t="s">
        <v>76</v>
      </c>
      <c r="B204" t="s">
        <v>82</v>
      </c>
      <c r="C204" s="4">
        <v>194</v>
      </c>
      <c r="D204"/>
      <c r="E204">
        <v>194</v>
      </c>
      <c r="F204"/>
      <c r="H204">
        <v>2</v>
      </c>
      <c r="I204"/>
      <c r="J204"/>
      <c r="K204"/>
    </row>
    <row r="205" spans="1:8" ht="15">
      <c r="A205" t="s">
        <v>76</v>
      </c>
      <c r="B205" t="s">
        <v>83</v>
      </c>
      <c r="C205" s="4">
        <v>194</v>
      </c>
      <c r="E205">
        <v>194</v>
      </c>
      <c r="H205">
        <v>2</v>
      </c>
    </row>
    <row r="206" spans="1:8" ht="15">
      <c r="A206" t="s">
        <v>76</v>
      </c>
      <c r="B206" t="s">
        <v>81</v>
      </c>
      <c r="C206" s="4">
        <v>194</v>
      </c>
      <c r="E206">
        <v>194</v>
      </c>
      <c r="H206">
        <v>2</v>
      </c>
    </row>
    <row r="207" spans="1:5" ht="15">
      <c r="A207" t="s">
        <v>76</v>
      </c>
      <c r="B207" t="s">
        <v>77</v>
      </c>
      <c r="C207" s="4">
        <v>0</v>
      </c>
      <c r="E207">
        <v>0</v>
      </c>
    </row>
    <row r="208" spans="1:5" ht="15">
      <c r="A208" t="s">
        <v>76</v>
      </c>
      <c r="B208" t="s">
        <v>78</v>
      </c>
      <c r="C208" s="4">
        <v>0</v>
      </c>
      <c r="E208">
        <v>0</v>
      </c>
    </row>
    <row r="209" spans="1:12" ht="15">
      <c r="A209" t="s">
        <v>76</v>
      </c>
      <c r="B209" t="s">
        <v>84</v>
      </c>
      <c r="C209" s="4">
        <v>202.35</v>
      </c>
      <c r="E209">
        <v>202.35</v>
      </c>
      <c r="H209">
        <v>2</v>
      </c>
      <c r="L209" s="2"/>
    </row>
    <row r="210" spans="1:10" ht="15">
      <c r="A210" s="2" t="s">
        <v>76</v>
      </c>
      <c r="B210" s="2"/>
      <c r="C210" s="1">
        <f>SUM(C202:C209)</f>
        <v>1146.1599999999999</v>
      </c>
      <c r="D210" s="2"/>
      <c r="E210" s="2"/>
      <c r="F210" s="2">
        <f>C210*1.13</f>
        <v>1295.1607999999997</v>
      </c>
      <c r="G210" s="2">
        <f>1067+238</f>
        <v>1305</v>
      </c>
      <c r="H210" s="2">
        <f>SUM(H202:H209)</f>
        <v>10</v>
      </c>
      <c r="I210" s="2">
        <v>0</v>
      </c>
      <c r="J210" s="2"/>
    </row>
    <row r="211" spans="1:2" ht="15">
      <c r="A211" t="s">
        <v>76</v>
      </c>
      <c r="B211" t="s">
        <v>777</v>
      </c>
    </row>
    <row r="212" spans="1:8" ht="15">
      <c r="A212" s="1" t="s">
        <v>462</v>
      </c>
      <c r="B212" t="s">
        <v>461</v>
      </c>
      <c r="C212" s="4">
        <v>206.61</v>
      </c>
      <c r="E212">
        <v>206.61</v>
      </c>
      <c r="H212">
        <v>2</v>
      </c>
    </row>
    <row r="213" spans="1:8" ht="15">
      <c r="A213" t="s">
        <v>462</v>
      </c>
      <c r="B213" t="s">
        <v>460</v>
      </c>
      <c r="C213" s="4">
        <v>71.78</v>
      </c>
      <c r="E213">
        <v>71.78</v>
      </c>
      <c r="H213">
        <v>2</v>
      </c>
    </row>
    <row r="214" spans="1:5" ht="15">
      <c r="A214" t="s">
        <v>462</v>
      </c>
      <c r="B214" t="s">
        <v>459</v>
      </c>
      <c r="C214" s="4">
        <v>0</v>
      </c>
      <c r="E214">
        <v>0</v>
      </c>
    </row>
    <row r="215" spans="1:10" ht="15">
      <c r="A215" s="2" t="s">
        <v>462</v>
      </c>
      <c r="B215" s="2"/>
      <c r="C215" s="1">
        <f>SUM(C212:C214)</f>
        <v>278.39</v>
      </c>
      <c r="D215" s="2"/>
      <c r="E215" s="2"/>
      <c r="F215" s="2">
        <f>C215*1.13</f>
        <v>314.5807</v>
      </c>
      <c r="G215" s="2">
        <v>314.6</v>
      </c>
      <c r="H215" s="2">
        <f>SUM(H212:H214)</f>
        <v>4</v>
      </c>
      <c r="I215" s="2">
        <v>4</v>
      </c>
      <c r="J215" s="2"/>
    </row>
    <row r="216" spans="1:11" ht="15">
      <c r="A216" s="1" t="s">
        <v>126</v>
      </c>
      <c r="B216" t="s">
        <v>127</v>
      </c>
      <c r="C216" s="4">
        <v>0</v>
      </c>
      <c r="E216">
        <v>0</v>
      </c>
      <c r="K216" s="2"/>
    </row>
    <row r="217" spans="1:8" ht="15">
      <c r="A217" t="s">
        <v>126</v>
      </c>
      <c r="B217" t="s">
        <v>128</v>
      </c>
      <c r="C217" s="4">
        <v>103.79</v>
      </c>
      <c r="E217">
        <v>103.79</v>
      </c>
      <c r="H217">
        <v>2</v>
      </c>
    </row>
    <row r="218" spans="1:5" ht="15">
      <c r="A218" t="s">
        <v>126</v>
      </c>
      <c r="B218" t="s">
        <v>390</v>
      </c>
      <c r="C218" s="4">
        <v>0</v>
      </c>
      <c r="E218">
        <v>0</v>
      </c>
    </row>
    <row r="219" spans="1:12" s="2" customFormat="1" ht="15">
      <c r="A219" t="s">
        <v>126</v>
      </c>
      <c r="B219" t="s">
        <v>389</v>
      </c>
      <c r="C219" s="4">
        <v>0</v>
      </c>
      <c r="D219"/>
      <c r="E219">
        <v>0</v>
      </c>
      <c r="F219"/>
      <c r="H219"/>
      <c r="I219"/>
      <c r="J219"/>
      <c r="K219"/>
      <c r="L219"/>
    </row>
    <row r="220" spans="1:11" ht="15">
      <c r="A220" s="2" t="s">
        <v>126</v>
      </c>
      <c r="B220" s="2"/>
      <c r="C220" s="1">
        <f>SUM(C217:C219)</f>
        <v>103.79</v>
      </c>
      <c r="D220" s="2"/>
      <c r="E220" s="2"/>
      <c r="F220" s="2">
        <f>C220*1.13</f>
        <v>117.28269999999999</v>
      </c>
      <c r="G220" s="2">
        <v>120</v>
      </c>
      <c r="H220" s="2">
        <f>SUM(H216:H219)</f>
        <v>2</v>
      </c>
      <c r="I220" s="2">
        <v>-1</v>
      </c>
      <c r="J220" s="2"/>
      <c r="K220" s="2"/>
    </row>
    <row r="221" spans="1:3" ht="15">
      <c r="A221" t="s">
        <v>215</v>
      </c>
      <c r="B221" t="s">
        <v>214</v>
      </c>
      <c r="C221" s="4">
        <v>0</v>
      </c>
    </row>
    <row r="222" spans="1:11" ht="15">
      <c r="A222" s="2" t="s">
        <v>215</v>
      </c>
      <c r="B222" s="2"/>
      <c r="C222" s="2"/>
      <c r="D222" s="2"/>
      <c r="E222" s="2"/>
      <c r="F222" s="2">
        <v>0</v>
      </c>
      <c r="H222" s="2"/>
      <c r="I222" s="2"/>
      <c r="J222" s="2"/>
      <c r="K222" s="2"/>
    </row>
    <row r="223" spans="1:8" ht="15">
      <c r="A223" s="1" t="s">
        <v>589</v>
      </c>
      <c r="B223" t="s">
        <v>579</v>
      </c>
      <c r="C223" s="4">
        <v>202.35</v>
      </c>
      <c r="E223">
        <v>202.35</v>
      </c>
      <c r="H223">
        <v>2</v>
      </c>
    </row>
    <row r="224" spans="1:12" ht="15">
      <c r="A224" t="s">
        <v>589</v>
      </c>
      <c r="B224" t="s">
        <v>578</v>
      </c>
      <c r="C224" s="4">
        <v>202.35</v>
      </c>
      <c r="E224">
        <v>202.35</v>
      </c>
      <c r="H224">
        <v>2</v>
      </c>
      <c r="L224" s="2"/>
    </row>
    <row r="225" spans="1:5" ht="15">
      <c r="A225" t="s">
        <v>589</v>
      </c>
      <c r="B225" t="s">
        <v>583</v>
      </c>
      <c r="C225" s="4">
        <v>0</v>
      </c>
      <c r="E225">
        <v>0</v>
      </c>
    </row>
    <row r="226" spans="1:11" ht="15">
      <c r="A226" t="s">
        <v>589</v>
      </c>
      <c r="B226" t="s">
        <v>582</v>
      </c>
      <c r="C226" s="4">
        <v>0</v>
      </c>
      <c r="E226">
        <v>0</v>
      </c>
      <c r="K226" s="2"/>
    </row>
    <row r="227" spans="1:5" ht="15">
      <c r="A227" t="s">
        <v>589</v>
      </c>
      <c r="B227" t="s">
        <v>581</v>
      </c>
      <c r="C227" s="4">
        <v>0</v>
      </c>
      <c r="E227">
        <v>0</v>
      </c>
    </row>
    <row r="228" spans="1:5" ht="15">
      <c r="A228" t="s">
        <v>589</v>
      </c>
      <c r="B228" t="s">
        <v>577</v>
      </c>
      <c r="C228" s="4">
        <v>0</v>
      </c>
      <c r="E228">
        <v>0</v>
      </c>
    </row>
    <row r="229" spans="1:8" ht="15">
      <c r="A229" t="s">
        <v>589</v>
      </c>
      <c r="B229" s="7" t="s">
        <v>585</v>
      </c>
      <c r="C229" s="4">
        <v>235.92</v>
      </c>
      <c r="E229">
        <v>235.92</v>
      </c>
      <c r="H229">
        <v>2</v>
      </c>
    </row>
    <row r="230" spans="1:8" ht="15">
      <c r="A230" t="s">
        <v>589</v>
      </c>
      <c r="B230" s="7" t="s">
        <v>586</v>
      </c>
      <c r="C230" s="4">
        <v>245.79</v>
      </c>
      <c r="E230">
        <v>245.79</v>
      </c>
      <c r="H230">
        <v>2</v>
      </c>
    </row>
    <row r="231" spans="1:8" ht="15">
      <c r="A231" t="s">
        <v>589</v>
      </c>
      <c r="B231" s="7" t="s">
        <v>587</v>
      </c>
      <c r="C231" s="4">
        <v>236.75</v>
      </c>
      <c r="E231">
        <v>236.75</v>
      </c>
      <c r="H231">
        <v>2</v>
      </c>
    </row>
    <row r="232" spans="1:5" ht="15">
      <c r="A232" t="s">
        <v>589</v>
      </c>
      <c r="B232" t="s">
        <v>584</v>
      </c>
      <c r="C232" s="4">
        <v>0</v>
      </c>
      <c r="E232">
        <v>0</v>
      </c>
    </row>
    <row r="233" spans="1:8" ht="15">
      <c r="A233" t="s">
        <v>589</v>
      </c>
      <c r="B233" t="s">
        <v>580</v>
      </c>
      <c r="C233" s="4">
        <v>194</v>
      </c>
      <c r="E233">
        <v>194</v>
      </c>
      <c r="H233">
        <v>2</v>
      </c>
    </row>
    <row r="234" spans="1:5" ht="15">
      <c r="A234" t="s">
        <v>589</v>
      </c>
      <c r="B234" t="s">
        <v>588</v>
      </c>
      <c r="C234" s="4">
        <v>0</v>
      </c>
      <c r="E234">
        <v>0</v>
      </c>
    </row>
    <row r="235" spans="1:10" ht="15">
      <c r="A235" s="2" t="s">
        <v>589</v>
      </c>
      <c r="B235" s="2"/>
      <c r="C235" s="1">
        <f>SUM(C223:C234)</f>
        <v>1317.1599999999999</v>
      </c>
      <c r="D235" s="2"/>
      <c r="E235" s="2"/>
      <c r="F235" s="2">
        <f>C235*1.13</f>
        <v>1488.3907999999997</v>
      </c>
      <c r="G235" s="2">
        <v>1500</v>
      </c>
      <c r="H235" s="2">
        <f>SUM(H223:H234)</f>
        <v>12</v>
      </c>
      <c r="I235" s="2">
        <v>0</v>
      </c>
      <c r="J235" s="2"/>
    </row>
    <row r="236" spans="1:10" ht="15">
      <c r="A236" s="1" t="s">
        <v>55</v>
      </c>
      <c r="B236" s="3" t="s">
        <v>788</v>
      </c>
      <c r="C236" s="1"/>
      <c r="D236" s="2"/>
      <c r="E236" s="2"/>
      <c r="F236" s="2"/>
      <c r="H236" s="2"/>
      <c r="I236" s="2"/>
      <c r="J236" s="2"/>
    </row>
    <row r="237" spans="1:5" ht="15">
      <c r="A237" t="s">
        <v>55</v>
      </c>
      <c r="B237" t="s">
        <v>58</v>
      </c>
      <c r="C237" s="4">
        <v>0</v>
      </c>
      <c r="E237">
        <v>0</v>
      </c>
    </row>
    <row r="238" spans="1:12" s="2" customFormat="1" ht="15">
      <c r="A238" t="s">
        <v>55</v>
      </c>
      <c r="B238" t="s">
        <v>59</v>
      </c>
      <c r="C238" s="4">
        <v>206.61</v>
      </c>
      <c r="D238"/>
      <c r="E238">
        <v>206.61</v>
      </c>
      <c r="F238"/>
      <c r="H238">
        <v>2</v>
      </c>
      <c r="I238"/>
      <c r="J238"/>
      <c r="K238"/>
      <c r="L238"/>
    </row>
    <row r="239" spans="1:8" ht="15">
      <c r="A239" t="s">
        <v>55</v>
      </c>
      <c r="B239" t="s">
        <v>227</v>
      </c>
      <c r="C239" s="4">
        <v>202.35</v>
      </c>
      <c r="E239">
        <v>202.35</v>
      </c>
      <c r="H239">
        <v>2</v>
      </c>
    </row>
    <row r="240" spans="1:8" ht="15">
      <c r="A240" t="s">
        <v>55</v>
      </c>
      <c r="B240" t="s">
        <v>228</v>
      </c>
      <c r="C240" s="4">
        <v>202.35</v>
      </c>
      <c r="E240">
        <v>202.35</v>
      </c>
      <c r="H240">
        <v>2</v>
      </c>
    </row>
    <row r="241" spans="1:5" ht="15">
      <c r="A241" t="s">
        <v>55</v>
      </c>
      <c r="B241" t="s">
        <v>60</v>
      </c>
      <c r="C241" s="4">
        <v>0</v>
      </c>
      <c r="E241">
        <v>0</v>
      </c>
    </row>
    <row r="242" spans="1:11" ht="15">
      <c r="A242" t="s">
        <v>55</v>
      </c>
      <c r="B242" t="s">
        <v>61</v>
      </c>
      <c r="C242" s="4">
        <v>0</v>
      </c>
      <c r="E242">
        <v>0</v>
      </c>
      <c r="K242" s="2"/>
    </row>
    <row r="243" spans="1:5" ht="15">
      <c r="A243" t="s">
        <v>55</v>
      </c>
      <c r="B243" t="s">
        <v>56</v>
      </c>
      <c r="C243" s="4">
        <v>0</v>
      </c>
      <c r="E243">
        <v>0</v>
      </c>
    </row>
    <row r="244" spans="1:12" ht="15">
      <c r="A244" t="s">
        <v>55</v>
      </c>
      <c r="B244" t="s">
        <v>231</v>
      </c>
      <c r="C244" s="4">
        <v>206.61</v>
      </c>
      <c r="E244">
        <v>206.61</v>
      </c>
      <c r="H244">
        <v>2</v>
      </c>
      <c r="L244" s="2"/>
    </row>
    <row r="245" spans="1:5" ht="15">
      <c r="A245" t="s">
        <v>55</v>
      </c>
      <c r="B245" t="s">
        <v>232</v>
      </c>
      <c r="C245" s="4">
        <v>0</v>
      </c>
      <c r="E245">
        <v>0</v>
      </c>
    </row>
    <row r="246" spans="1:5" ht="15">
      <c r="A246" t="s">
        <v>55</v>
      </c>
      <c r="B246" t="s">
        <v>62</v>
      </c>
      <c r="C246" s="4">
        <v>0</v>
      </c>
      <c r="E246">
        <v>0</v>
      </c>
    </row>
    <row r="247" spans="1:5" ht="15">
      <c r="A247" t="s">
        <v>55</v>
      </c>
      <c r="B247" t="s">
        <v>57</v>
      </c>
      <c r="C247" s="4">
        <v>0</v>
      </c>
      <c r="E247">
        <v>0</v>
      </c>
    </row>
    <row r="248" spans="1:12" s="2" customFormat="1" ht="15">
      <c r="A248" t="s">
        <v>55</v>
      </c>
      <c r="B248" t="s">
        <v>229</v>
      </c>
      <c r="C248" s="4">
        <v>245.41</v>
      </c>
      <c r="D248"/>
      <c r="E248">
        <v>245.41</v>
      </c>
      <c r="F248"/>
      <c r="H248">
        <v>2</v>
      </c>
      <c r="I248"/>
      <c r="J248"/>
      <c r="K248"/>
      <c r="L248"/>
    </row>
    <row r="249" spans="1:5" ht="15">
      <c r="A249" t="s">
        <v>55</v>
      </c>
      <c r="B249" t="s">
        <v>230</v>
      </c>
      <c r="C249" s="4">
        <v>0</v>
      </c>
      <c r="E249">
        <v>0</v>
      </c>
    </row>
    <row r="250" spans="1:8" ht="15">
      <c r="A250" t="s">
        <v>55</v>
      </c>
      <c r="B250" t="s">
        <v>233</v>
      </c>
      <c r="C250" s="4">
        <v>171</v>
      </c>
      <c r="E250">
        <v>171</v>
      </c>
      <c r="H250">
        <v>2</v>
      </c>
    </row>
    <row r="251" spans="1:12" s="2" customFormat="1" ht="15">
      <c r="A251" t="s">
        <v>55</v>
      </c>
      <c r="B251" t="s">
        <v>234</v>
      </c>
      <c r="C251" s="4">
        <v>171</v>
      </c>
      <c r="D251"/>
      <c r="E251">
        <v>171</v>
      </c>
      <c r="F251"/>
      <c r="H251">
        <v>2</v>
      </c>
      <c r="I251"/>
      <c r="J251"/>
      <c r="K251"/>
      <c r="L251"/>
    </row>
    <row r="252" spans="1:8" ht="15">
      <c r="A252" t="s">
        <v>55</v>
      </c>
      <c r="B252" t="s">
        <v>63</v>
      </c>
      <c r="C252" s="4">
        <v>129.01</v>
      </c>
      <c r="E252">
        <v>129.01</v>
      </c>
      <c r="H252">
        <v>2</v>
      </c>
    </row>
    <row r="253" spans="1:8" ht="15">
      <c r="A253" t="s">
        <v>55</v>
      </c>
      <c r="B253" t="s">
        <v>64</v>
      </c>
      <c r="C253" s="4">
        <v>129.01</v>
      </c>
      <c r="E253">
        <v>129.01</v>
      </c>
      <c r="H253">
        <v>2</v>
      </c>
    </row>
    <row r="254" spans="1:12" ht="15">
      <c r="A254" t="s">
        <v>55</v>
      </c>
      <c r="B254" t="s">
        <v>235</v>
      </c>
      <c r="C254" s="4">
        <v>89.24</v>
      </c>
      <c r="E254">
        <v>89.24</v>
      </c>
      <c r="H254">
        <v>2</v>
      </c>
      <c r="L254" s="2"/>
    </row>
    <row r="255" spans="1:10" ht="15">
      <c r="A255" s="2" t="s">
        <v>55</v>
      </c>
      <c r="B255" s="2"/>
      <c r="C255" s="1">
        <f>SUM(C238:C254)</f>
        <v>1752.5900000000001</v>
      </c>
      <c r="D255" s="2"/>
      <c r="E255" s="2"/>
      <c r="F255" s="2">
        <f>C255*1.13</f>
        <v>1980.4267</v>
      </c>
      <c r="G255" s="2">
        <f>1137+863</f>
        <v>2000</v>
      </c>
      <c r="H255" s="2">
        <f>SUM(H238:H254)</f>
        <v>20</v>
      </c>
      <c r="I255" s="2">
        <v>0</v>
      </c>
      <c r="J255" s="2"/>
    </row>
    <row r="256" spans="1:12" ht="15">
      <c r="A256" s="1" t="s">
        <v>676</v>
      </c>
      <c r="B256" s="7" t="s">
        <v>675</v>
      </c>
      <c r="C256" s="4">
        <v>332.92</v>
      </c>
      <c r="E256">
        <v>332.92</v>
      </c>
      <c r="H256">
        <v>2</v>
      </c>
      <c r="L256" s="2"/>
    </row>
    <row r="257" spans="1:8" ht="15">
      <c r="A257" t="s">
        <v>676</v>
      </c>
      <c r="B257" t="s">
        <v>670</v>
      </c>
      <c r="C257" s="4">
        <v>240.35</v>
      </c>
      <c r="E257">
        <v>240.35</v>
      </c>
      <c r="H257">
        <v>2</v>
      </c>
    </row>
    <row r="258" spans="1:8" ht="15">
      <c r="A258" t="s">
        <v>676</v>
      </c>
      <c r="B258" t="s">
        <v>669</v>
      </c>
      <c r="C258" s="4">
        <v>194</v>
      </c>
      <c r="E258">
        <v>194</v>
      </c>
      <c r="H258">
        <v>2</v>
      </c>
    </row>
    <row r="259" spans="1:12" s="2" customFormat="1" ht="15">
      <c r="A259" t="s">
        <v>676</v>
      </c>
      <c r="B259" t="s">
        <v>672</v>
      </c>
      <c r="C259" s="4">
        <v>387.03</v>
      </c>
      <c r="D259"/>
      <c r="E259">
        <v>387.03</v>
      </c>
      <c r="F259"/>
      <c r="H259">
        <v>2</v>
      </c>
      <c r="I259"/>
      <c r="J259"/>
      <c r="K259"/>
      <c r="L259"/>
    </row>
    <row r="260" spans="1:5" ht="15">
      <c r="A260" t="s">
        <v>676</v>
      </c>
      <c r="B260" t="s">
        <v>673</v>
      </c>
      <c r="C260" s="4">
        <v>0</v>
      </c>
      <c r="E260">
        <v>0</v>
      </c>
    </row>
    <row r="261" spans="1:11" ht="15">
      <c r="A261" t="s">
        <v>676</v>
      </c>
      <c r="B261" t="s">
        <v>674</v>
      </c>
      <c r="C261" s="4">
        <v>228</v>
      </c>
      <c r="E261">
        <v>228</v>
      </c>
      <c r="H261">
        <v>2</v>
      </c>
      <c r="K261" s="2"/>
    </row>
    <row r="262" spans="1:8" ht="15">
      <c r="A262" t="s">
        <v>676</v>
      </c>
      <c r="B262" t="s">
        <v>671</v>
      </c>
      <c r="C262" s="4">
        <v>194</v>
      </c>
      <c r="E262">
        <v>194</v>
      </c>
      <c r="H262">
        <v>2</v>
      </c>
    </row>
    <row r="263" spans="1:5" ht="15">
      <c r="A263" t="s">
        <v>676</v>
      </c>
      <c r="B263" t="s">
        <v>489</v>
      </c>
      <c r="C263" s="4">
        <v>0</v>
      </c>
      <c r="E263">
        <v>0</v>
      </c>
    </row>
    <row r="264" spans="1:12" ht="15">
      <c r="A264" t="s">
        <v>676</v>
      </c>
      <c r="B264" t="s">
        <v>668</v>
      </c>
      <c r="C264" s="4">
        <v>62.08</v>
      </c>
      <c r="E264">
        <v>62.08</v>
      </c>
      <c r="H264">
        <v>2</v>
      </c>
      <c r="L264" s="2"/>
    </row>
    <row r="265" spans="1:10" ht="15">
      <c r="A265" s="2" t="s">
        <v>676</v>
      </c>
      <c r="B265" s="2"/>
      <c r="C265" s="1">
        <f>SUM(C256:C264)</f>
        <v>1638.3799999999999</v>
      </c>
      <c r="D265" s="2"/>
      <c r="E265" s="2"/>
      <c r="F265" s="2">
        <f>C265*1.13</f>
        <v>1851.3693999999996</v>
      </c>
      <c r="G265" s="2">
        <f>1333+532</f>
        <v>1865</v>
      </c>
      <c r="H265" s="2">
        <f>SUM(H256:H264)</f>
        <v>14</v>
      </c>
      <c r="I265" s="2">
        <v>0</v>
      </c>
      <c r="J265" s="2"/>
    </row>
    <row r="266" spans="1:3" ht="15">
      <c r="A266" s="1" t="s">
        <v>458</v>
      </c>
      <c r="B266" t="s">
        <v>456</v>
      </c>
      <c r="C266" s="4">
        <v>0</v>
      </c>
    </row>
    <row r="267" spans="1:8" ht="15">
      <c r="A267" t="s">
        <v>458</v>
      </c>
      <c r="B267" t="s">
        <v>457</v>
      </c>
      <c r="C267" s="4">
        <v>103.79</v>
      </c>
      <c r="H267">
        <v>2</v>
      </c>
    </row>
    <row r="268" spans="1:10" ht="15">
      <c r="A268" s="2" t="s">
        <v>458</v>
      </c>
      <c r="B268" s="2"/>
      <c r="C268" s="1">
        <f>SUM(C267)</f>
        <v>103.79</v>
      </c>
      <c r="D268" s="2"/>
      <c r="E268" s="2"/>
      <c r="F268" s="2">
        <f>C268*1.13</f>
        <v>117.28269999999999</v>
      </c>
      <c r="G268" s="2">
        <v>120</v>
      </c>
      <c r="H268" s="2">
        <f>SUM(H266:H267)</f>
        <v>2</v>
      </c>
      <c r="I268" s="2">
        <v>-1</v>
      </c>
      <c r="J268" s="2"/>
    </row>
    <row r="269" spans="1:5" ht="15">
      <c r="A269" s="1" t="s">
        <v>160</v>
      </c>
      <c r="B269" t="s">
        <v>161</v>
      </c>
      <c r="C269" s="4">
        <v>0</v>
      </c>
      <c r="E269">
        <v>0</v>
      </c>
    </row>
    <row r="270" spans="1:8" ht="15">
      <c r="A270" t="s">
        <v>160</v>
      </c>
      <c r="B270" t="s">
        <v>162</v>
      </c>
      <c r="C270" s="4">
        <v>190</v>
      </c>
      <c r="E270">
        <v>190</v>
      </c>
      <c r="H270">
        <v>2</v>
      </c>
    </row>
    <row r="271" spans="1:11" ht="15">
      <c r="A271" s="2" t="s">
        <v>160</v>
      </c>
      <c r="B271" s="2"/>
      <c r="C271" s="2">
        <f>SUM(C269:C270)</f>
        <v>190</v>
      </c>
      <c r="D271" s="2"/>
      <c r="E271" s="2"/>
      <c r="F271" s="2">
        <f>C271*1.13</f>
        <v>214.7</v>
      </c>
      <c r="G271" s="2">
        <v>217</v>
      </c>
      <c r="H271" s="2">
        <f>SUM(H269:H270)</f>
        <v>2</v>
      </c>
      <c r="I271" s="2">
        <v>0</v>
      </c>
      <c r="J271" s="2"/>
      <c r="K271" s="2"/>
    </row>
    <row r="272" spans="1:11" ht="15">
      <c r="A272" s="1" t="s">
        <v>396</v>
      </c>
      <c r="B272" s="7" t="s">
        <v>392</v>
      </c>
      <c r="C272" s="4">
        <v>217.84</v>
      </c>
      <c r="E272">
        <v>217.84</v>
      </c>
      <c r="H272">
        <v>2</v>
      </c>
      <c r="K272" s="2"/>
    </row>
    <row r="273" spans="1:8" ht="15">
      <c r="A273" t="s">
        <v>396</v>
      </c>
      <c r="B273" t="s">
        <v>393</v>
      </c>
      <c r="C273" s="4">
        <v>284.21</v>
      </c>
      <c r="E273">
        <v>284.21</v>
      </c>
      <c r="H273">
        <v>2</v>
      </c>
    </row>
    <row r="274" spans="1:8" ht="15">
      <c r="A274" t="s">
        <v>396</v>
      </c>
      <c r="B274" t="s">
        <v>394</v>
      </c>
      <c r="C274" s="4">
        <v>278.35</v>
      </c>
      <c r="E274">
        <v>278.35</v>
      </c>
      <c r="H274">
        <v>2</v>
      </c>
    </row>
    <row r="275" spans="1:11" ht="15">
      <c r="A275" t="s">
        <v>396</v>
      </c>
      <c r="B275" t="s">
        <v>395</v>
      </c>
      <c r="C275" s="4">
        <v>220.19</v>
      </c>
      <c r="E275">
        <v>220.19</v>
      </c>
      <c r="H275">
        <v>2</v>
      </c>
      <c r="K275" s="2"/>
    </row>
    <row r="276" spans="1:10" ht="15">
      <c r="A276" s="2" t="s">
        <v>396</v>
      </c>
      <c r="B276" s="2"/>
      <c r="C276" s="1">
        <f>SUM(C272:C275)</f>
        <v>1000.5899999999999</v>
      </c>
      <c r="D276" s="2"/>
      <c r="E276" s="2"/>
      <c r="F276" s="2">
        <f>C276*1.13</f>
        <v>1130.6666999999998</v>
      </c>
      <c r="G276" s="2">
        <f>816.13+323</f>
        <v>1139.13</v>
      </c>
      <c r="H276" s="2">
        <f>SUM(H272:H275)</f>
        <v>8</v>
      </c>
      <c r="I276" s="2">
        <v>0</v>
      </c>
      <c r="J276" s="2"/>
    </row>
    <row r="277" spans="1:5" ht="15">
      <c r="A277" s="1" t="s">
        <v>75</v>
      </c>
      <c r="B277" t="s">
        <v>71</v>
      </c>
      <c r="C277" s="4">
        <v>0</v>
      </c>
      <c r="E277">
        <v>0</v>
      </c>
    </row>
    <row r="278" spans="1:5" ht="15">
      <c r="A278" t="s">
        <v>75</v>
      </c>
      <c r="B278" t="s">
        <v>70</v>
      </c>
      <c r="C278" s="4">
        <v>0</v>
      </c>
      <c r="E278">
        <v>0</v>
      </c>
    </row>
    <row r="279" spans="1:12" s="2" customFormat="1" ht="15">
      <c r="A279" t="s">
        <v>75</v>
      </c>
      <c r="B279" t="s">
        <v>69</v>
      </c>
      <c r="C279" s="4">
        <v>206.61</v>
      </c>
      <c r="D279"/>
      <c r="E279">
        <v>206.61</v>
      </c>
      <c r="F279"/>
      <c r="H279">
        <v>2</v>
      </c>
      <c r="I279"/>
      <c r="J279"/>
      <c r="K279"/>
      <c r="L279"/>
    </row>
    <row r="280" spans="1:8" ht="15">
      <c r="A280" t="s">
        <v>75</v>
      </c>
      <c r="B280" t="s">
        <v>67</v>
      </c>
      <c r="C280" s="4">
        <v>206.61</v>
      </c>
      <c r="E280">
        <v>206.61</v>
      </c>
      <c r="H280">
        <v>2</v>
      </c>
    </row>
    <row r="281" spans="1:8" ht="15">
      <c r="A281" t="s">
        <v>75</v>
      </c>
      <c r="B281" t="s">
        <v>68</v>
      </c>
      <c r="C281" s="4">
        <v>202.35</v>
      </c>
      <c r="E281">
        <v>202.35</v>
      </c>
      <c r="H281">
        <v>2</v>
      </c>
    </row>
    <row r="282" spans="1:5" ht="15">
      <c r="A282" t="s">
        <v>75</v>
      </c>
      <c r="B282" t="s">
        <v>73</v>
      </c>
      <c r="C282" s="4">
        <v>0</v>
      </c>
      <c r="E282">
        <v>0</v>
      </c>
    </row>
    <row r="283" spans="1:11" ht="15">
      <c r="A283" t="s">
        <v>75</v>
      </c>
      <c r="B283" t="s">
        <v>65</v>
      </c>
      <c r="C283" s="4">
        <v>0</v>
      </c>
      <c r="E283">
        <v>0</v>
      </c>
      <c r="K283" s="2"/>
    </row>
    <row r="284" spans="1:12" ht="15">
      <c r="A284" t="s">
        <v>75</v>
      </c>
      <c r="B284" t="s">
        <v>66</v>
      </c>
      <c r="C284" s="4">
        <v>0</v>
      </c>
      <c r="E284">
        <v>0</v>
      </c>
      <c r="L284" s="2"/>
    </row>
    <row r="285" spans="1:8" ht="15">
      <c r="A285" t="s">
        <v>75</v>
      </c>
      <c r="B285" t="s">
        <v>187</v>
      </c>
      <c r="C285" s="4">
        <v>91.2</v>
      </c>
      <c r="E285">
        <v>91.2</v>
      </c>
      <c r="H285">
        <v>2</v>
      </c>
    </row>
    <row r="286" spans="1:8" ht="15">
      <c r="A286" t="s">
        <v>75</v>
      </c>
      <c r="B286" t="s">
        <v>188</v>
      </c>
      <c r="C286" s="4">
        <v>91.2</v>
      </c>
      <c r="E286">
        <v>91.2</v>
      </c>
      <c r="H286">
        <v>2</v>
      </c>
    </row>
    <row r="287" spans="1:8" ht="15">
      <c r="A287" t="s">
        <v>75</v>
      </c>
      <c r="B287" t="s">
        <v>74</v>
      </c>
      <c r="C287" s="4">
        <v>91.2</v>
      </c>
      <c r="E287">
        <v>91.2</v>
      </c>
      <c r="H287">
        <v>2</v>
      </c>
    </row>
    <row r="288" spans="1:5" ht="15">
      <c r="A288" t="s">
        <v>75</v>
      </c>
      <c r="B288" t="s">
        <v>189</v>
      </c>
      <c r="C288" s="4">
        <v>0</v>
      </c>
      <c r="E288">
        <v>0</v>
      </c>
    </row>
    <row r="289" spans="1:5" ht="15">
      <c r="A289" t="s">
        <v>75</v>
      </c>
      <c r="B289" t="s">
        <v>72</v>
      </c>
      <c r="C289" s="4">
        <v>0</v>
      </c>
      <c r="E289">
        <v>0</v>
      </c>
    </row>
    <row r="290" spans="1:12" s="2" customFormat="1" ht="15">
      <c r="A290" t="s">
        <v>75</v>
      </c>
      <c r="B290" t="s">
        <v>174</v>
      </c>
      <c r="C290" s="4">
        <v>62.08</v>
      </c>
      <c r="D290"/>
      <c r="E290">
        <v>62.08</v>
      </c>
      <c r="F290"/>
      <c r="H290">
        <v>2</v>
      </c>
      <c r="I290"/>
      <c r="J290"/>
      <c r="K290"/>
      <c r="L290"/>
    </row>
    <row r="291" spans="1:8" ht="15">
      <c r="A291" t="s">
        <v>75</v>
      </c>
      <c r="B291" t="s">
        <v>177</v>
      </c>
      <c r="C291" s="4">
        <v>71.78</v>
      </c>
      <c r="E291">
        <v>71.78</v>
      </c>
      <c r="H291">
        <v>2</v>
      </c>
    </row>
    <row r="292" spans="1:8" ht="15">
      <c r="A292" t="s">
        <v>75</v>
      </c>
      <c r="B292" t="s">
        <v>175</v>
      </c>
      <c r="C292" s="4">
        <v>71.78</v>
      </c>
      <c r="E292">
        <v>71.78</v>
      </c>
      <c r="H292">
        <v>2</v>
      </c>
    </row>
    <row r="293" spans="1:8" ht="15">
      <c r="A293" t="s">
        <v>75</v>
      </c>
      <c r="B293" t="s">
        <v>176</v>
      </c>
      <c r="C293" s="4">
        <v>71.78</v>
      </c>
      <c r="E293">
        <v>71.78</v>
      </c>
      <c r="H293">
        <v>2</v>
      </c>
    </row>
    <row r="294" spans="1:5" ht="15">
      <c r="A294" t="s">
        <v>75</v>
      </c>
      <c r="B294" t="s">
        <v>178</v>
      </c>
      <c r="C294" s="4">
        <v>0</v>
      </c>
      <c r="E294">
        <v>0</v>
      </c>
    </row>
    <row r="295" spans="1:12" ht="15">
      <c r="A295" t="s">
        <v>75</v>
      </c>
      <c r="B295" t="s">
        <v>179</v>
      </c>
      <c r="C295" s="4">
        <v>0</v>
      </c>
      <c r="E295">
        <v>0</v>
      </c>
      <c r="L295" s="2"/>
    </row>
    <row r="296" spans="1:10" ht="15">
      <c r="A296" s="2" t="s">
        <v>75</v>
      </c>
      <c r="B296" s="2"/>
      <c r="C296" s="1">
        <f>SUM(C279:C295)</f>
        <v>1166.5900000000001</v>
      </c>
      <c r="D296" s="2"/>
      <c r="E296" s="2"/>
      <c r="F296" s="2">
        <f>C296*1.13</f>
        <v>1318.2467000000001</v>
      </c>
      <c r="G296" s="2">
        <f>780.5+558</f>
        <v>1338.5</v>
      </c>
      <c r="H296" s="2">
        <f>SUM(H279:H295)</f>
        <v>20</v>
      </c>
      <c r="I296" s="2">
        <v>0</v>
      </c>
      <c r="J296" s="2"/>
    </row>
    <row r="297" spans="1:8" ht="15">
      <c r="A297" s="1" t="s">
        <v>359</v>
      </c>
      <c r="B297" t="s">
        <v>391</v>
      </c>
      <c r="C297" s="4">
        <v>206.61</v>
      </c>
      <c r="E297">
        <v>206.61</v>
      </c>
      <c r="H297">
        <v>2</v>
      </c>
    </row>
    <row r="298" spans="1:8" ht="15">
      <c r="A298" t="s">
        <v>359</v>
      </c>
      <c r="B298" s="7" t="s">
        <v>546</v>
      </c>
      <c r="C298" s="4">
        <v>174.27</v>
      </c>
      <c r="E298">
        <v>174.27</v>
      </c>
      <c r="H298">
        <v>2</v>
      </c>
    </row>
    <row r="299" spans="1:5" ht="15">
      <c r="A299" t="s">
        <v>359</v>
      </c>
      <c r="B299" t="s">
        <v>357</v>
      </c>
      <c r="C299" s="4">
        <v>0</v>
      </c>
      <c r="E299">
        <v>0</v>
      </c>
    </row>
    <row r="300" spans="1:8" ht="15">
      <c r="A300" t="s">
        <v>359</v>
      </c>
      <c r="B300" s="8" t="s">
        <v>842</v>
      </c>
      <c r="C300" s="4">
        <v>220.19</v>
      </c>
      <c r="E300">
        <v>220.19</v>
      </c>
      <c r="H300">
        <v>2</v>
      </c>
    </row>
    <row r="301" spans="1:8" ht="15">
      <c r="A301" t="s">
        <v>359</v>
      </c>
      <c r="B301" t="s">
        <v>725</v>
      </c>
      <c r="C301" s="4">
        <v>174.6</v>
      </c>
      <c r="E301">
        <v>174.6</v>
      </c>
      <c r="H301">
        <v>2</v>
      </c>
    </row>
    <row r="302" spans="1:5" ht="15">
      <c r="A302" t="s">
        <v>359</v>
      </c>
      <c r="B302" t="s">
        <v>726</v>
      </c>
      <c r="C302" s="4">
        <v>0</v>
      </c>
      <c r="E302">
        <v>0</v>
      </c>
    </row>
    <row r="303" spans="1:11" ht="15">
      <c r="A303" t="s">
        <v>359</v>
      </c>
      <c r="B303" t="s">
        <v>358</v>
      </c>
      <c r="C303" s="4">
        <v>0</v>
      </c>
      <c r="E303">
        <v>0</v>
      </c>
      <c r="K303" s="2"/>
    </row>
    <row r="304" spans="1:5" ht="15">
      <c r="A304" t="s">
        <v>359</v>
      </c>
      <c r="B304" t="s">
        <v>382</v>
      </c>
      <c r="C304" s="4">
        <v>0</v>
      </c>
      <c r="E304">
        <v>0</v>
      </c>
    </row>
    <row r="305" spans="1:5" ht="15">
      <c r="A305" t="s">
        <v>359</v>
      </c>
      <c r="B305" t="s">
        <v>384</v>
      </c>
      <c r="C305" s="4">
        <v>0</v>
      </c>
      <c r="E305">
        <v>0</v>
      </c>
    </row>
    <row r="306" spans="1:12" s="2" customFormat="1" ht="15">
      <c r="A306" t="s">
        <v>359</v>
      </c>
      <c r="B306" t="s">
        <v>383</v>
      </c>
      <c r="C306" s="4">
        <v>0</v>
      </c>
      <c r="D306"/>
      <c r="E306">
        <v>0</v>
      </c>
      <c r="F306"/>
      <c r="H306"/>
      <c r="I306"/>
      <c r="J306"/>
      <c r="K306"/>
      <c r="L306"/>
    </row>
    <row r="307" spans="1:10" ht="15">
      <c r="A307" s="2" t="s">
        <v>359</v>
      </c>
      <c r="B307" s="2"/>
      <c r="C307" s="1">
        <f>SUM(C297:C306)</f>
        <v>775.67</v>
      </c>
      <c r="D307" s="2"/>
      <c r="E307" s="2"/>
      <c r="F307" s="2">
        <f>C307*1.13</f>
        <v>876.5070999999999</v>
      </c>
      <c r="G307" s="1">
        <v>876.51</v>
      </c>
      <c r="H307" s="2">
        <f>SUM(H297:H306)</f>
        <v>8</v>
      </c>
      <c r="I307" s="2">
        <v>8</v>
      </c>
      <c r="J307" s="3"/>
    </row>
    <row r="308" spans="1:10" ht="15">
      <c r="A308" s="1" t="s">
        <v>737</v>
      </c>
      <c r="B308" s="3" t="s">
        <v>810</v>
      </c>
      <c r="C308" s="4">
        <v>0</v>
      </c>
      <c r="D308" s="2"/>
      <c r="E308" s="3">
        <v>0</v>
      </c>
      <c r="F308" s="2"/>
      <c r="H308" s="2"/>
      <c r="I308" s="2"/>
      <c r="J308" s="2"/>
    </row>
    <row r="309" spans="1:10" ht="15">
      <c r="A309" s="3" t="s">
        <v>737</v>
      </c>
      <c r="B309" s="3" t="s">
        <v>811</v>
      </c>
      <c r="C309" s="4">
        <v>0</v>
      </c>
      <c r="D309" s="2"/>
      <c r="E309" s="3">
        <v>0</v>
      </c>
      <c r="F309" s="2"/>
      <c r="H309" s="2"/>
      <c r="I309" s="2"/>
      <c r="J309" s="2"/>
    </row>
    <row r="310" spans="1:10" ht="15">
      <c r="A310" s="3" t="s">
        <v>737</v>
      </c>
      <c r="B310" s="3" t="s">
        <v>489</v>
      </c>
      <c r="C310" s="4">
        <v>0</v>
      </c>
      <c r="D310" s="2"/>
      <c r="E310" s="3">
        <v>0</v>
      </c>
      <c r="F310" s="2"/>
      <c r="H310" s="2"/>
      <c r="I310" s="2"/>
      <c r="J310" s="2"/>
    </row>
    <row r="311" spans="1:12" ht="15">
      <c r="A311" s="3" t="s">
        <v>737</v>
      </c>
      <c r="B311" s="3" t="s">
        <v>822</v>
      </c>
      <c r="C311" s="4">
        <v>0</v>
      </c>
      <c r="D311" s="2"/>
      <c r="E311" s="3">
        <v>0</v>
      </c>
      <c r="F311" s="2"/>
      <c r="H311" s="2"/>
      <c r="I311" s="2"/>
      <c r="J311" s="2"/>
      <c r="L311" s="2"/>
    </row>
    <row r="312" spans="1:5" ht="15">
      <c r="A312" t="s">
        <v>737</v>
      </c>
      <c r="B312" t="s">
        <v>734</v>
      </c>
      <c r="C312" s="4">
        <v>0</v>
      </c>
      <c r="E312">
        <v>0</v>
      </c>
    </row>
    <row r="313" spans="1:5" ht="15">
      <c r="A313" t="s">
        <v>737</v>
      </c>
      <c r="B313" t="s">
        <v>735</v>
      </c>
      <c r="C313" s="4">
        <v>0</v>
      </c>
      <c r="E313">
        <v>0</v>
      </c>
    </row>
    <row r="314" spans="1:8" ht="15">
      <c r="A314" t="s">
        <v>737</v>
      </c>
      <c r="B314" t="s">
        <v>732</v>
      </c>
      <c r="C314" s="4">
        <v>142.59</v>
      </c>
      <c r="E314">
        <v>142.59</v>
      </c>
      <c r="H314">
        <v>2</v>
      </c>
    </row>
    <row r="315" spans="1:8" ht="15">
      <c r="A315" t="s">
        <v>737</v>
      </c>
      <c r="B315" t="s">
        <v>733</v>
      </c>
      <c r="C315" s="4">
        <v>142.59</v>
      </c>
      <c r="E315">
        <v>142.59</v>
      </c>
      <c r="H315">
        <v>2</v>
      </c>
    </row>
    <row r="316" spans="1:5" ht="15">
      <c r="A316" t="s">
        <v>737</v>
      </c>
      <c r="B316" t="s">
        <v>728</v>
      </c>
      <c r="C316" s="4">
        <v>0</v>
      </c>
      <c r="E316">
        <v>0</v>
      </c>
    </row>
    <row r="317" spans="1:5" ht="15">
      <c r="A317" t="s">
        <v>737</v>
      </c>
      <c r="B317" t="s">
        <v>729</v>
      </c>
      <c r="C317" s="4">
        <v>0</v>
      </c>
      <c r="E317">
        <v>0</v>
      </c>
    </row>
    <row r="318" spans="1:11" ht="15">
      <c r="A318" t="s">
        <v>737</v>
      </c>
      <c r="B318" t="s">
        <v>646</v>
      </c>
      <c r="C318" s="4">
        <v>0</v>
      </c>
      <c r="E318">
        <v>0</v>
      </c>
      <c r="K318" s="2"/>
    </row>
    <row r="319" spans="1:8" ht="15">
      <c r="A319" t="s">
        <v>737</v>
      </c>
      <c r="B319" t="s">
        <v>730</v>
      </c>
      <c r="C319" s="4">
        <v>194</v>
      </c>
      <c r="E319">
        <v>194</v>
      </c>
      <c r="H319">
        <v>2</v>
      </c>
    </row>
    <row r="320" spans="1:8" ht="15">
      <c r="A320" t="s">
        <v>737</v>
      </c>
      <c r="B320" t="s">
        <v>838</v>
      </c>
      <c r="C320" s="4">
        <v>194</v>
      </c>
      <c r="E320">
        <v>194</v>
      </c>
      <c r="H320">
        <v>2</v>
      </c>
    </row>
    <row r="321" spans="1:5" ht="15">
      <c r="A321" t="s">
        <v>737</v>
      </c>
      <c r="B321" t="s">
        <v>731</v>
      </c>
      <c r="C321" s="4">
        <v>0</v>
      </c>
      <c r="E321">
        <v>0</v>
      </c>
    </row>
    <row r="322" spans="1:8" ht="15">
      <c r="A322" t="s">
        <v>737</v>
      </c>
      <c r="B322" t="s">
        <v>727</v>
      </c>
      <c r="C322" s="4">
        <v>103.79</v>
      </c>
      <c r="E322">
        <v>103.79</v>
      </c>
      <c r="H322">
        <v>2</v>
      </c>
    </row>
    <row r="323" spans="1:5" ht="15">
      <c r="A323" t="s">
        <v>737</v>
      </c>
      <c r="B323" t="s">
        <v>376</v>
      </c>
      <c r="C323" s="4">
        <v>0</v>
      </c>
      <c r="E323">
        <v>0</v>
      </c>
    </row>
    <row r="324" spans="1:12" s="2" customFormat="1" ht="15">
      <c r="A324" t="s">
        <v>737</v>
      </c>
      <c r="B324" t="s">
        <v>736</v>
      </c>
      <c r="C324" s="4">
        <v>0</v>
      </c>
      <c r="D324"/>
      <c r="E324">
        <v>0</v>
      </c>
      <c r="F324"/>
      <c r="H324"/>
      <c r="I324"/>
      <c r="J324"/>
      <c r="K324"/>
      <c r="L324"/>
    </row>
    <row r="325" spans="1:2" ht="15">
      <c r="A325" t="s">
        <v>737</v>
      </c>
      <c r="B325" t="s">
        <v>743</v>
      </c>
    </row>
    <row r="326" spans="1:2" ht="15">
      <c r="A326" t="s">
        <v>737</v>
      </c>
      <c r="B326" t="s">
        <v>744</v>
      </c>
    </row>
    <row r="327" spans="1:10" ht="15">
      <c r="A327" s="2" t="s">
        <v>737</v>
      </c>
      <c r="B327" s="2"/>
      <c r="C327" s="1">
        <f>SUM(C314:C326)</f>
        <v>776.97</v>
      </c>
      <c r="D327" s="2"/>
      <c r="E327" s="2"/>
      <c r="F327" s="2">
        <f>C327*1.13</f>
        <v>877.9761</v>
      </c>
      <c r="G327" s="2">
        <v>878</v>
      </c>
      <c r="H327" s="2">
        <f>SUM(H314:H326)</f>
        <v>10</v>
      </c>
      <c r="I327" s="2">
        <v>10</v>
      </c>
      <c r="J327" s="2"/>
    </row>
    <row r="328" spans="1:3" ht="15">
      <c r="A328" t="s">
        <v>759</v>
      </c>
      <c r="B328" t="s">
        <v>758</v>
      </c>
      <c r="C328" s="4">
        <v>0</v>
      </c>
    </row>
    <row r="329" spans="1:3" ht="15">
      <c r="A329" t="s">
        <v>759</v>
      </c>
      <c r="B329" t="s">
        <v>447</v>
      </c>
      <c r="C329" s="4">
        <v>0</v>
      </c>
    </row>
    <row r="330" spans="1:3" ht="15">
      <c r="A330" t="s">
        <v>759</v>
      </c>
      <c r="B330" t="s">
        <v>355</v>
      </c>
      <c r="C330" s="4">
        <v>0</v>
      </c>
    </row>
    <row r="331" spans="1:11" s="2" customFormat="1" ht="15">
      <c r="A331" t="s">
        <v>759</v>
      </c>
      <c r="B331" t="s">
        <v>757</v>
      </c>
      <c r="C331" s="4">
        <v>0</v>
      </c>
      <c r="D331"/>
      <c r="E331"/>
      <c r="F331"/>
      <c r="H331"/>
      <c r="I331"/>
      <c r="J331"/>
      <c r="K331"/>
    </row>
    <row r="332" spans="1:12" ht="15">
      <c r="A332" s="2" t="s">
        <v>759</v>
      </c>
      <c r="B332" s="2"/>
      <c r="C332" s="2"/>
      <c r="D332" s="2"/>
      <c r="E332" s="2"/>
      <c r="F332" s="2">
        <v>0</v>
      </c>
      <c r="H332" s="2"/>
      <c r="I332" s="2"/>
      <c r="J332" s="2"/>
      <c r="K332" s="2"/>
      <c r="L332" s="2"/>
    </row>
    <row r="333" spans="1:5" ht="15">
      <c r="A333" s="1" t="s">
        <v>552</v>
      </c>
      <c r="B333" t="s">
        <v>172</v>
      </c>
      <c r="C333" s="4">
        <v>0</v>
      </c>
      <c r="E333">
        <v>0</v>
      </c>
    </row>
    <row r="334" spans="1:12" ht="15">
      <c r="A334" t="s">
        <v>552</v>
      </c>
      <c r="B334" t="s">
        <v>837</v>
      </c>
      <c r="C334" s="4">
        <v>202.35</v>
      </c>
      <c r="E334">
        <v>202.35</v>
      </c>
      <c r="H334">
        <v>2</v>
      </c>
      <c r="L334" s="2"/>
    </row>
    <row r="335" spans="1:11" ht="15">
      <c r="A335" s="2" t="s">
        <v>552</v>
      </c>
      <c r="B335" s="2"/>
      <c r="C335" s="2">
        <f>SUM(C333:C334)</f>
        <v>202.35</v>
      </c>
      <c r="D335" s="2"/>
      <c r="E335" s="2"/>
      <c r="F335" s="2">
        <f>C335*1.13</f>
        <v>228.65549999999996</v>
      </c>
      <c r="G335" s="2">
        <v>231</v>
      </c>
      <c r="H335" s="2">
        <f>SUM(H333:H334)</f>
        <v>2</v>
      </c>
      <c r="I335" s="2">
        <v>0</v>
      </c>
      <c r="J335" s="2"/>
      <c r="K335" s="2"/>
    </row>
    <row r="336" spans="1:11" ht="15">
      <c r="A336" s="1" t="s">
        <v>434</v>
      </c>
      <c r="B336" t="s">
        <v>425</v>
      </c>
      <c r="C336" s="4">
        <v>62.08</v>
      </c>
      <c r="E336">
        <v>62.08</v>
      </c>
      <c r="H336">
        <v>2</v>
      </c>
      <c r="K336" s="2"/>
    </row>
    <row r="337" spans="1:5" ht="15">
      <c r="A337" t="s">
        <v>434</v>
      </c>
      <c r="B337" t="s">
        <v>426</v>
      </c>
      <c r="C337" s="4">
        <v>0</v>
      </c>
      <c r="E337">
        <v>0</v>
      </c>
    </row>
    <row r="338" spans="1:8" ht="15">
      <c r="A338" t="s">
        <v>434</v>
      </c>
      <c r="B338" t="s">
        <v>432</v>
      </c>
      <c r="C338" s="4">
        <v>95.06</v>
      </c>
      <c r="E338">
        <v>95.06</v>
      </c>
      <c r="H338">
        <v>2</v>
      </c>
    </row>
    <row r="339" spans="1:8" ht="15">
      <c r="A339" t="s">
        <v>434</v>
      </c>
      <c r="B339" t="s">
        <v>431</v>
      </c>
      <c r="C339" s="4">
        <v>89.24</v>
      </c>
      <c r="E339">
        <v>89.24</v>
      </c>
      <c r="H339">
        <v>2</v>
      </c>
    </row>
    <row r="340" spans="1:5" ht="15">
      <c r="A340" t="s">
        <v>434</v>
      </c>
      <c r="B340" t="s">
        <v>427</v>
      </c>
      <c r="C340" s="4">
        <v>0</v>
      </c>
      <c r="E340">
        <v>0</v>
      </c>
    </row>
    <row r="341" spans="1:8" ht="15">
      <c r="A341" t="s">
        <v>434</v>
      </c>
      <c r="B341" t="s">
        <v>428</v>
      </c>
      <c r="C341" s="4">
        <v>85.36</v>
      </c>
      <c r="E341">
        <v>85.36</v>
      </c>
      <c r="H341">
        <v>2</v>
      </c>
    </row>
    <row r="342" spans="1:8" ht="15">
      <c r="A342" t="s">
        <v>434</v>
      </c>
      <c r="B342" t="s">
        <v>429</v>
      </c>
      <c r="C342" s="4">
        <v>98.94</v>
      </c>
      <c r="E342">
        <v>98.94</v>
      </c>
      <c r="H342">
        <v>2</v>
      </c>
    </row>
    <row r="343" spans="1:8" ht="15">
      <c r="A343" t="s">
        <v>434</v>
      </c>
      <c r="B343" t="s">
        <v>430</v>
      </c>
      <c r="C343" s="4">
        <v>98.94</v>
      </c>
      <c r="E343">
        <v>98.94</v>
      </c>
      <c r="H343">
        <v>2</v>
      </c>
    </row>
    <row r="344" spans="1:8" ht="15">
      <c r="A344" t="s">
        <v>434</v>
      </c>
      <c r="B344" t="s">
        <v>433</v>
      </c>
      <c r="C344" s="4">
        <v>506.34</v>
      </c>
      <c r="E344">
        <v>506.34</v>
      </c>
      <c r="H344">
        <v>2</v>
      </c>
    </row>
    <row r="345" spans="1:10" ht="15">
      <c r="A345" s="2" t="s">
        <v>434</v>
      </c>
      <c r="B345" s="2"/>
      <c r="C345" s="1">
        <f>SUM(C336:C344)</f>
        <v>1035.96</v>
      </c>
      <c r="D345" s="2"/>
      <c r="E345" s="2"/>
      <c r="F345" s="2">
        <f>C345*1.13</f>
        <v>1170.6348</v>
      </c>
      <c r="G345" s="2">
        <v>1171</v>
      </c>
      <c r="H345" s="2">
        <f>SUM(H336:H344)</f>
        <v>14</v>
      </c>
      <c r="I345" s="2">
        <v>14</v>
      </c>
      <c r="J345" s="2"/>
    </row>
    <row r="346" spans="1:5" ht="15">
      <c r="A346" s="1" t="s">
        <v>545</v>
      </c>
      <c r="B346" t="s">
        <v>544</v>
      </c>
      <c r="C346" s="4">
        <v>0</v>
      </c>
      <c r="E346">
        <v>0</v>
      </c>
    </row>
    <row r="347" spans="1:5" ht="15">
      <c r="A347" t="s">
        <v>545</v>
      </c>
      <c r="B347" t="s">
        <v>548</v>
      </c>
      <c r="C347" s="4">
        <v>0</v>
      </c>
      <c r="E347">
        <v>0</v>
      </c>
    </row>
    <row r="348" spans="1:8" ht="15">
      <c r="A348" t="s">
        <v>545</v>
      </c>
      <c r="B348" t="s">
        <v>547</v>
      </c>
      <c r="C348" s="4">
        <v>194</v>
      </c>
      <c r="E348">
        <v>194</v>
      </c>
      <c r="H348">
        <v>2</v>
      </c>
    </row>
    <row r="349" spans="1:5" ht="15">
      <c r="A349" t="s">
        <v>545</v>
      </c>
      <c r="B349" t="s">
        <v>551</v>
      </c>
      <c r="C349" s="4">
        <v>0</v>
      </c>
      <c r="E349">
        <v>0</v>
      </c>
    </row>
    <row r="350" spans="1:5" ht="15">
      <c r="A350" t="s">
        <v>545</v>
      </c>
      <c r="B350" t="s">
        <v>550</v>
      </c>
      <c r="C350" s="4">
        <v>0</v>
      </c>
      <c r="E350">
        <v>0</v>
      </c>
    </row>
    <row r="351" spans="1:8" ht="15">
      <c r="A351" t="s">
        <v>545</v>
      </c>
      <c r="B351" t="s">
        <v>549</v>
      </c>
      <c r="C351" s="4">
        <v>101.65</v>
      </c>
      <c r="E351">
        <v>101.65</v>
      </c>
      <c r="H351">
        <v>2</v>
      </c>
    </row>
    <row r="352" spans="1:10" ht="15">
      <c r="A352" s="2" t="s">
        <v>545</v>
      </c>
      <c r="B352" s="2"/>
      <c r="C352" s="1">
        <f>SUM(C348:C351)</f>
        <v>295.65</v>
      </c>
      <c r="D352" s="2"/>
      <c r="E352" s="2"/>
      <c r="F352" s="2">
        <f>C352*1.13</f>
        <v>334.08449999999993</v>
      </c>
      <c r="G352" s="2">
        <f>220+118</f>
        <v>338</v>
      </c>
      <c r="H352" s="2">
        <f>SUM(H348:H351)</f>
        <v>4</v>
      </c>
      <c r="I352" s="2">
        <v>0</v>
      </c>
      <c r="J352" s="2"/>
    </row>
    <row r="353" spans="1:3" ht="15">
      <c r="A353" t="s">
        <v>31</v>
      </c>
      <c r="B353" t="s">
        <v>30</v>
      </c>
      <c r="C353" s="4">
        <v>0</v>
      </c>
    </row>
    <row r="354" spans="1:11" ht="15">
      <c r="A354" t="s">
        <v>31</v>
      </c>
      <c r="B354" t="s">
        <v>603</v>
      </c>
      <c r="C354" s="4">
        <v>0</v>
      </c>
      <c r="K354" s="2"/>
    </row>
    <row r="355" spans="1:3" ht="15">
      <c r="A355" t="s">
        <v>31</v>
      </c>
      <c r="B355" t="s">
        <v>604</v>
      </c>
      <c r="C355" s="4">
        <v>0</v>
      </c>
    </row>
    <row r="356" spans="1:12" ht="15">
      <c r="A356" t="s">
        <v>31</v>
      </c>
      <c r="B356" t="s">
        <v>605</v>
      </c>
      <c r="C356" s="4">
        <v>0</v>
      </c>
      <c r="L356" s="2"/>
    </row>
    <row r="357" spans="1:11" ht="15">
      <c r="A357" s="2" t="s">
        <v>31</v>
      </c>
      <c r="B357" s="2"/>
      <c r="C357" s="2"/>
      <c r="D357" s="2"/>
      <c r="E357" s="2"/>
      <c r="F357" s="2">
        <v>0</v>
      </c>
      <c r="H357" s="2"/>
      <c r="I357" s="2">
        <v>0</v>
      </c>
      <c r="J357" s="2"/>
      <c r="K357" s="2"/>
    </row>
    <row r="358" spans="1:11" ht="15">
      <c r="A358" s="1" t="s">
        <v>631</v>
      </c>
      <c r="B358" s="3" t="s">
        <v>817</v>
      </c>
      <c r="C358" s="3">
        <v>0</v>
      </c>
      <c r="D358" s="2"/>
      <c r="E358" s="3">
        <v>0</v>
      </c>
      <c r="F358" s="2"/>
      <c r="H358" s="2"/>
      <c r="I358" s="2"/>
      <c r="J358" s="2"/>
      <c r="K358" s="2"/>
    </row>
    <row r="359" spans="1:11" ht="15">
      <c r="A359" s="3" t="s">
        <v>631</v>
      </c>
      <c r="B359" s="3" t="s">
        <v>818</v>
      </c>
      <c r="C359" s="3">
        <v>0</v>
      </c>
      <c r="D359" s="2"/>
      <c r="E359" s="3">
        <v>0</v>
      </c>
      <c r="F359" s="2"/>
      <c r="H359" s="2"/>
      <c r="I359" s="2"/>
      <c r="J359" s="2"/>
      <c r="K359" s="2"/>
    </row>
    <row r="360" spans="1:11" ht="15">
      <c r="A360" s="3" t="s">
        <v>631</v>
      </c>
      <c r="B360" s="3" t="s">
        <v>807</v>
      </c>
      <c r="C360" s="3">
        <v>0</v>
      </c>
      <c r="D360" s="2"/>
      <c r="E360" s="3">
        <v>0</v>
      </c>
      <c r="F360" s="2"/>
      <c r="H360" s="2"/>
      <c r="I360" s="2"/>
      <c r="J360" s="2"/>
      <c r="K360" s="2"/>
    </row>
    <row r="361" spans="1:11" ht="15">
      <c r="A361" s="3" t="s">
        <v>631</v>
      </c>
      <c r="B361" s="3" t="s">
        <v>808</v>
      </c>
      <c r="C361" s="4">
        <v>171</v>
      </c>
      <c r="D361" s="2"/>
      <c r="E361" s="3">
        <v>171</v>
      </c>
      <c r="F361" s="2"/>
      <c r="H361" s="6">
        <v>2</v>
      </c>
      <c r="I361" s="2"/>
      <c r="J361" s="2"/>
      <c r="K361" s="2"/>
    </row>
    <row r="362" spans="1:12" s="2" customFormat="1" ht="15">
      <c r="A362" t="s">
        <v>631</v>
      </c>
      <c r="B362" t="s">
        <v>627</v>
      </c>
      <c r="C362" s="4">
        <v>0</v>
      </c>
      <c r="D362"/>
      <c r="E362">
        <v>0</v>
      </c>
      <c r="F362"/>
      <c r="H362"/>
      <c r="I362"/>
      <c r="J362"/>
      <c r="K362"/>
      <c r="L362"/>
    </row>
    <row r="363" spans="1:12" ht="15">
      <c r="A363" t="s">
        <v>631</v>
      </c>
      <c r="B363" t="s">
        <v>644</v>
      </c>
      <c r="C363" s="4">
        <v>0</v>
      </c>
      <c r="E363">
        <v>0</v>
      </c>
      <c r="L363" s="2"/>
    </row>
    <row r="364" spans="1:5" ht="15">
      <c r="A364" t="s">
        <v>631</v>
      </c>
      <c r="B364" t="s">
        <v>628</v>
      </c>
      <c r="C364" s="4">
        <v>0</v>
      </c>
      <c r="E364">
        <v>0</v>
      </c>
    </row>
    <row r="365" spans="1:5" ht="15">
      <c r="A365" t="s">
        <v>631</v>
      </c>
      <c r="B365" t="s">
        <v>647</v>
      </c>
      <c r="C365" s="4">
        <v>0</v>
      </c>
      <c r="E365">
        <v>0</v>
      </c>
    </row>
    <row r="366" spans="1:11" ht="15">
      <c r="A366" t="s">
        <v>631</v>
      </c>
      <c r="B366" t="s">
        <v>141</v>
      </c>
      <c r="C366" s="4">
        <v>0</v>
      </c>
      <c r="E366">
        <v>0</v>
      </c>
      <c r="K366" s="2"/>
    </row>
    <row r="367" spans="1:5" ht="15">
      <c r="A367" t="s">
        <v>631</v>
      </c>
      <c r="B367" t="s">
        <v>712</v>
      </c>
      <c r="C367" s="4">
        <v>0</v>
      </c>
      <c r="E367">
        <v>0</v>
      </c>
    </row>
    <row r="368" spans="1:8" ht="15">
      <c r="A368" t="s">
        <v>631</v>
      </c>
      <c r="B368" t="s">
        <v>710</v>
      </c>
      <c r="C368" s="4">
        <v>93.12</v>
      </c>
      <c r="E368">
        <v>93.12</v>
      </c>
      <c r="H368">
        <v>2</v>
      </c>
    </row>
    <row r="369" spans="1:5" ht="15">
      <c r="A369" t="s">
        <v>631</v>
      </c>
      <c r="B369" t="s">
        <v>711</v>
      </c>
      <c r="C369" s="4">
        <v>0</v>
      </c>
      <c r="E369">
        <v>0</v>
      </c>
    </row>
    <row r="370" spans="1:5" ht="15">
      <c r="A370" t="s">
        <v>631</v>
      </c>
      <c r="B370" t="s">
        <v>370</v>
      </c>
      <c r="C370" s="4">
        <v>0</v>
      </c>
      <c r="E370">
        <v>0</v>
      </c>
    </row>
    <row r="371" spans="1:5" ht="15">
      <c r="A371" t="s">
        <v>631</v>
      </c>
      <c r="B371" t="s">
        <v>713</v>
      </c>
      <c r="C371" s="4">
        <v>0</v>
      </c>
      <c r="E371">
        <v>0</v>
      </c>
    </row>
    <row r="372" spans="1:8" ht="15">
      <c r="A372" t="s">
        <v>631</v>
      </c>
      <c r="B372" t="s">
        <v>645</v>
      </c>
      <c r="C372" s="4">
        <v>194</v>
      </c>
      <c r="E372">
        <v>194</v>
      </c>
      <c r="H372">
        <v>2</v>
      </c>
    </row>
    <row r="373" spans="1:8" ht="15">
      <c r="A373" t="s">
        <v>631</v>
      </c>
      <c r="B373" t="s">
        <v>719</v>
      </c>
      <c r="C373" s="4">
        <v>245.41</v>
      </c>
      <c r="D373">
        <v>2</v>
      </c>
      <c r="E373">
        <v>485.76</v>
      </c>
      <c r="H373">
        <v>4</v>
      </c>
    </row>
    <row r="374" spans="1:12" s="2" customFormat="1" ht="15">
      <c r="A374" t="s">
        <v>631</v>
      </c>
      <c r="B374" t="s">
        <v>715</v>
      </c>
      <c r="C374" s="4">
        <v>0</v>
      </c>
      <c r="D374"/>
      <c r="E374">
        <v>0</v>
      </c>
      <c r="F374"/>
      <c r="H374"/>
      <c r="I374"/>
      <c r="J374"/>
      <c r="K374"/>
      <c r="L374"/>
    </row>
    <row r="375" spans="1:12" ht="15">
      <c r="A375" t="s">
        <v>631</v>
      </c>
      <c r="B375" t="s">
        <v>716</v>
      </c>
      <c r="C375" s="4">
        <v>245.41</v>
      </c>
      <c r="E375">
        <v>245.41</v>
      </c>
      <c r="H375">
        <v>2</v>
      </c>
      <c r="L375" s="2"/>
    </row>
    <row r="376" spans="1:5" ht="15">
      <c r="A376" t="s">
        <v>631</v>
      </c>
      <c r="B376" t="s">
        <v>714</v>
      </c>
      <c r="C376" s="4">
        <v>0</v>
      </c>
      <c r="E376">
        <v>0</v>
      </c>
    </row>
    <row r="377" spans="1:5" ht="15">
      <c r="A377" t="s">
        <v>631</v>
      </c>
      <c r="B377" t="s">
        <v>646</v>
      </c>
      <c r="C377" s="4">
        <v>0</v>
      </c>
      <c r="E377">
        <v>0</v>
      </c>
    </row>
    <row r="378" spans="1:8" ht="15">
      <c r="A378" t="s">
        <v>631</v>
      </c>
      <c r="B378" t="s">
        <v>717</v>
      </c>
      <c r="C378" s="4">
        <v>228</v>
      </c>
      <c r="E378">
        <v>228</v>
      </c>
      <c r="H378">
        <v>2</v>
      </c>
    </row>
    <row r="379" spans="1:5" ht="15">
      <c r="A379" t="s">
        <v>631</v>
      </c>
      <c r="B379" t="s">
        <v>625</v>
      </c>
      <c r="C379" s="4">
        <v>0</v>
      </c>
      <c r="E379">
        <v>0</v>
      </c>
    </row>
    <row r="380" spans="1:5" ht="15">
      <c r="A380" t="s">
        <v>631</v>
      </c>
      <c r="B380" t="s">
        <v>523</v>
      </c>
      <c r="C380" s="4">
        <v>0</v>
      </c>
      <c r="E380">
        <v>0</v>
      </c>
    </row>
    <row r="381" spans="1:5" ht="15">
      <c r="A381" t="s">
        <v>631</v>
      </c>
      <c r="B381" t="s">
        <v>629</v>
      </c>
      <c r="C381" s="4">
        <v>0</v>
      </c>
      <c r="E381">
        <v>0</v>
      </c>
    </row>
    <row r="382" spans="1:5" ht="15">
      <c r="A382" t="s">
        <v>631</v>
      </c>
      <c r="B382" t="s">
        <v>630</v>
      </c>
      <c r="C382" s="4">
        <v>0</v>
      </c>
      <c r="E382">
        <v>0</v>
      </c>
    </row>
    <row r="383" spans="1:5" ht="15">
      <c r="A383" t="s">
        <v>631</v>
      </c>
      <c r="B383" t="s">
        <v>626</v>
      </c>
      <c r="C383" s="4">
        <v>0</v>
      </c>
      <c r="E383">
        <v>0</v>
      </c>
    </row>
    <row r="384" spans="1:5" ht="15">
      <c r="A384" t="s">
        <v>631</v>
      </c>
      <c r="B384" t="s">
        <v>718</v>
      </c>
      <c r="C384" s="4">
        <v>0</v>
      </c>
      <c r="E384">
        <v>0</v>
      </c>
    </row>
    <row r="385" spans="1:8" ht="15">
      <c r="A385" t="s">
        <v>631</v>
      </c>
      <c r="B385" t="s">
        <v>624</v>
      </c>
      <c r="C385" s="4">
        <v>171</v>
      </c>
      <c r="D385">
        <v>2</v>
      </c>
      <c r="E385">
        <v>342</v>
      </c>
      <c r="H385">
        <v>4</v>
      </c>
    </row>
    <row r="386" spans="1:8" ht="15">
      <c r="A386" t="s">
        <v>631</v>
      </c>
      <c r="B386" t="s">
        <v>720</v>
      </c>
      <c r="C386" s="4">
        <v>62.08</v>
      </c>
      <c r="E386">
        <v>62.08</v>
      </c>
      <c r="H386">
        <v>2</v>
      </c>
    </row>
    <row r="387" spans="1:10" ht="15">
      <c r="A387" s="2" t="s">
        <v>631</v>
      </c>
      <c r="B387" s="2"/>
      <c r="C387" s="1"/>
      <c r="D387" s="2"/>
      <c r="E387" s="2">
        <f>SUM(E358:E386)</f>
        <v>1821.37</v>
      </c>
      <c r="F387" s="2">
        <f>E387*1.13</f>
        <v>2058.1481</v>
      </c>
      <c r="G387" s="2">
        <v>2076</v>
      </c>
      <c r="H387" s="2">
        <f>SUM(H361:H386)</f>
        <v>20</v>
      </c>
      <c r="I387" s="2">
        <v>2</v>
      </c>
      <c r="J387" s="2"/>
    </row>
    <row r="388" spans="1:5" ht="15">
      <c r="A388" t="s">
        <v>10</v>
      </c>
      <c r="B388" s="3" t="s">
        <v>9</v>
      </c>
      <c r="C388" s="4">
        <v>0</v>
      </c>
      <c r="E388">
        <v>0</v>
      </c>
    </row>
    <row r="389" spans="1:5" ht="15">
      <c r="A389" t="s">
        <v>10</v>
      </c>
      <c r="B389" s="3" t="s">
        <v>8</v>
      </c>
      <c r="C389" s="4">
        <v>0</v>
      </c>
      <c r="E389">
        <v>0</v>
      </c>
    </row>
    <row r="390" spans="1:9" ht="15">
      <c r="A390" s="2" t="s">
        <v>10</v>
      </c>
      <c r="B390" s="1"/>
      <c r="F390" s="2">
        <v>0</v>
      </c>
      <c r="I390">
        <v>0</v>
      </c>
    </row>
    <row r="391" spans="1:8" ht="15">
      <c r="A391" s="3" t="s">
        <v>99</v>
      </c>
      <c r="B391" t="s">
        <v>93</v>
      </c>
      <c r="C391" s="4">
        <v>202.35</v>
      </c>
      <c r="E391">
        <v>202.35</v>
      </c>
      <c r="H391">
        <v>2</v>
      </c>
    </row>
    <row r="392" spans="1:8" ht="15">
      <c r="A392" t="s">
        <v>99</v>
      </c>
      <c r="B392" t="s">
        <v>94</v>
      </c>
      <c r="C392" s="4">
        <v>202.35</v>
      </c>
      <c r="E392">
        <v>202.35</v>
      </c>
      <c r="H392">
        <v>2</v>
      </c>
    </row>
    <row r="393" spans="1:5" ht="15">
      <c r="A393" t="s">
        <v>99</v>
      </c>
      <c r="B393" t="s">
        <v>95</v>
      </c>
      <c r="C393" s="4">
        <v>0</v>
      </c>
      <c r="E393">
        <v>0</v>
      </c>
    </row>
    <row r="394" spans="1:8" ht="15">
      <c r="A394" t="s">
        <v>99</v>
      </c>
      <c r="B394" t="s">
        <v>98</v>
      </c>
      <c r="C394" s="4">
        <v>206.61</v>
      </c>
      <c r="E394">
        <v>206.61</v>
      </c>
      <c r="H394">
        <v>2</v>
      </c>
    </row>
    <row r="395" spans="1:8" ht="15">
      <c r="A395" t="s">
        <v>99</v>
      </c>
      <c r="B395" t="s">
        <v>96</v>
      </c>
      <c r="C395" s="4">
        <v>202.35</v>
      </c>
      <c r="E395">
        <v>202.35</v>
      </c>
      <c r="H395">
        <v>2</v>
      </c>
    </row>
    <row r="396" spans="1:8" ht="15">
      <c r="A396" t="s">
        <v>99</v>
      </c>
      <c r="B396" t="s">
        <v>97</v>
      </c>
      <c r="C396" s="4">
        <v>103.79</v>
      </c>
      <c r="E396">
        <v>103.79</v>
      </c>
      <c r="H396">
        <v>2</v>
      </c>
    </row>
    <row r="397" spans="1:5" ht="15">
      <c r="A397" t="s">
        <v>99</v>
      </c>
      <c r="B397" t="s">
        <v>92</v>
      </c>
      <c r="C397" s="4">
        <v>0</v>
      </c>
      <c r="E397">
        <v>0</v>
      </c>
    </row>
    <row r="398" spans="1:11" ht="15">
      <c r="A398" t="s">
        <v>99</v>
      </c>
      <c r="B398" t="s">
        <v>129</v>
      </c>
      <c r="C398" s="4">
        <v>0</v>
      </c>
      <c r="E398">
        <v>0</v>
      </c>
      <c r="K398" s="2"/>
    </row>
    <row r="399" spans="1:10" ht="15">
      <c r="A399" s="2" t="s">
        <v>99</v>
      </c>
      <c r="B399" s="2"/>
      <c r="C399" s="1">
        <f>SUM(C388:C398)</f>
        <v>917.4499999999999</v>
      </c>
      <c r="D399" s="2"/>
      <c r="E399" s="2"/>
      <c r="F399" s="2">
        <f>C399*1.13</f>
        <v>1036.7184999999997</v>
      </c>
      <c r="G399" s="2">
        <f>351+696</f>
        <v>1047</v>
      </c>
      <c r="H399" s="2">
        <f>SUM(H391:H398)</f>
        <v>10</v>
      </c>
      <c r="I399" s="2">
        <v>0</v>
      </c>
      <c r="J399" s="2"/>
    </row>
    <row r="400" spans="1:12" ht="15">
      <c r="A400" t="s">
        <v>765</v>
      </c>
      <c r="B400" t="s">
        <v>764</v>
      </c>
      <c r="L400" s="2"/>
    </row>
    <row r="401" ht="15">
      <c r="A401" s="2" t="s">
        <v>765</v>
      </c>
    </row>
    <row r="402" spans="1:3" ht="15">
      <c r="A402" t="s">
        <v>740</v>
      </c>
      <c r="B402" s="3" t="s">
        <v>739</v>
      </c>
      <c r="C402" s="4">
        <v>0</v>
      </c>
    </row>
    <row r="403" spans="1:12" s="2" customFormat="1" ht="15">
      <c r="A403" t="s">
        <v>740</v>
      </c>
      <c r="B403" s="3" t="s">
        <v>738</v>
      </c>
      <c r="C403" s="4">
        <v>0</v>
      </c>
      <c r="D403"/>
      <c r="E403"/>
      <c r="F403"/>
      <c r="H403"/>
      <c r="I403"/>
      <c r="J403"/>
      <c r="K403"/>
      <c r="L403"/>
    </row>
    <row r="404" spans="1:9" ht="15">
      <c r="A404" s="2" t="s">
        <v>740</v>
      </c>
      <c r="B404" s="1"/>
      <c r="F404" s="2">
        <v>0</v>
      </c>
      <c r="I404">
        <v>0</v>
      </c>
    </row>
    <row r="405" spans="1:3" ht="15">
      <c r="A405" t="s">
        <v>614</v>
      </c>
      <c r="B405" t="s">
        <v>613</v>
      </c>
      <c r="C405" s="4">
        <v>0</v>
      </c>
    </row>
    <row r="406" spans="1:3" ht="15">
      <c r="A406" t="s">
        <v>614</v>
      </c>
      <c r="B406" t="s">
        <v>611</v>
      </c>
      <c r="C406" s="4">
        <v>0</v>
      </c>
    </row>
    <row r="407" spans="1:3" ht="15">
      <c r="A407" t="s">
        <v>614</v>
      </c>
      <c r="B407" t="s">
        <v>610</v>
      </c>
      <c r="C407" s="4">
        <v>0</v>
      </c>
    </row>
    <row r="408" spans="1:3" ht="15">
      <c r="A408" t="s">
        <v>614</v>
      </c>
      <c r="B408" t="s">
        <v>612</v>
      </c>
      <c r="C408" s="4">
        <v>0</v>
      </c>
    </row>
    <row r="409" spans="1:3" ht="15">
      <c r="A409" t="s">
        <v>614</v>
      </c>
      <c r="B409" t="s">
        <v>608</v>
      </c>
      <c r="C409" s="4">
        <v>0</v>
      </c>
    </row>
    <row r="410" spans="1:12" ht="15">
      <c r="A410" t="s">
        <v>614</v>
      </c>
      <c r="B410" t="s">
        <v>609</v>
      </c>
      <c r="C410" s="4">
        <v>0</v>
      </c>
      <c r="L410" s="2"/>
    </row>
    <row r="411" spans="1:11" ht="15">
      <c r="A411" s="2" t="s">
        <v>614</v>
      </c>
      <c r="B411" s="2"/>
      <c r="C411" s="2"/>
      <c r="D411" s="2"/>
      <c r="E411" s="2"/>
      <c r="F411" s="2">
        <v>0</v>
      </c>
      <c r="H411" s="2"/>
      <c r="I411" s="2">
        <v>0</v>
      </c>
      <c r="J411" s="2"/>
      <c r="K411" s="2"/>
    </row>
    <row r="412" spans="1:11" ht="15">
      <c r="A412" t="s">
        <v>302</v>
      </c>
      <c r="B412" t="s">
        <v>299</v>
      </c>
      <c r="C412" s="4">
        <v>0</v>
      </c>
      <c r="K412" s="2"/>
    </row>
    <row r="413" spans="1:12" s="2" customFormat="1" ht="15">
      <c r="A413" t="s">
        <v>302</v>
      </c>
      <c r="B413" t="s">
        <v>300</v>
      </c>
      <c r="C413" s="4">
        <v>0</v>
      </c>
      <c r="D413"/>
      <c r="E413"/>
      <c r="F413"/>
      <c r="H413"/>
      <c r="I413"/>
      <c r="J413"/>
      <c r="K413"/>
      <c r="L413"/>
    </row>
    <row r="414" spans="1:3" ht="15">
      <c r="A414" t="s">
        <v>302</v>
      </c>
      <c r="B414" t="s">
        <v>301</v>
      </c>
      <c r="C414" s="4">
        <v>0</v>
      </c>
    </row>
    <row r="415" spans="1:3" ht="15">
      <c r="A415" t="s">
        <v>302</v>
      </c>
      <c r="B415" t="s">
        <v>303</v>
      </c>
      <c r="C415" s="4">
        <v>0</v>
      </c>
    </row>
    <row r="416" spans="1:12" ht="15">
      <c r="A416" t="s">
        <v>302</v>
      </c>
      <c r="B416" t="s">
        <v>304</v>
      </c>
      <c r="C416" s="4">
        <v>0</v>
      </c>
      <c r="L416" s="2"/>
    </row>
    <row r="417" spans="1:11" ht="15">
      <c r="A417" s="2" t="s">
        <v>302</v>
      </c>
      <c r="B417" s="2"/>
      <c r="C417" s="2"/>
      <c r="D417" s="2"/>
      <c r="E417" s="2"/>
      <c r="F417" s="2">
        <v>0</v>
      </c>
      <c r="G417" s="2">
        <v>0</v>
      </c>
      <c r="H417" s="2"/>
      <c r="I417" s="2">
        <v>0</v>
      </c>
      <c r="J417" s="2"/>
      <c r="K417" s="2"/>
    </row>
    <row r="418" spans="1:3" ht="15">
      <c r="A418" t="s">
        <v>742</v>
      </c>
      <c r="B418" t="s">
        <v>370</v>
      </c>
      <c r="C418" s="4">
        <v>0</v>
      </c>
    </row>
    <row r="419" spans="1:3" ht="15">
      <c r="A419" t="s">
        <v>742</v>
      </c>
      <c r="B419" t="s">
        <v>741</v>
      </c>
      <c r="C419" s="4">
        <v>0</v>
      </c>
    </row>
    <row r="420" spans="1:10" ht="15">
      <c r="A420" s="2" t="s">
        <v>742</v>
      </c>
      <c r="B420" s="2"/>
      <c r="C420" s="2"/>
      <c r="D420" s="2"/>
      <c r="E420" s="2"/>
      <c r="F420" s="2">
        <v>0</v>
      </c>
      <c r="H420" s="2"/>
      <c r="I420" s="2">
        <v>0</v>
      </c>
      <c r="J420" s="2"/>
    </row>
    <row r="421" spans="1:3" ht="15">
      <c r="A421" t="s">
        <v>591</v>
      </c>
      <c r="B421" t="s">
        <v>823</v>
      </c>
      <c r="C421" s="4">
        <v>0</v>
      </c>
    </row>
    <row r="422" spans="1:12" ht="15">
      <c r="A422" t="s">
        <v>591</v>
      </c>
      <c r="B422" t="s">
        <v>766</v>
      </c>
      <c r="C422" s="4">
        <v>0</v>
      </c>
      <c r="L422" s="2"/>
    </row>
    <row r="423" spans="1:11" ht="15">
      <c r="A423" s="2" t="s">
        <v>591</v>
      </c>
      <c r="B423" s="2"/>
      <c r="C423" s="2"/>
      <c r="D423" s="2"/>
      <c r="E423" s="2"/>
      <c r="F423" s="2">
        <v>0</v>
      </c>
      <c r="H423" s="2"/>
      <c r="I423" s="2">
        <v>0</v>
      </c>
      <c r="J423" s="2"/>
      <c r="K423" s="2"/>
    </row>
    <row r="424" spans="1:5" ht="15">
      <c r="A424" s="3" t="s">
        <v>264</v>
      </c>
      <c r="B424" t="s">
        <v>112</v>
      </c>
      <c r="C424" s="4">
        <v>0</v>
      </c>
      <c r="E424">
        <v>0</v>
      </c>
    </row>
    <row r="425" spans="1:5" ht="15">
      <c r="A425" t="s">
        <v>264</v>
      </c>
      <c r="B425" t="s">
        <v>262</v>
      </c>
      <c r="C425" s="4">
        <v>0</v>
      </c>
      <c r="E425">
        <v>0</v>
      </c>
    </row>
    <row r="426" spans="1:8" ht="15">
      <c r="A426" t="s">
        <v>264</v>
      </c>
      <c r="B426" t="s">
        <v>263</v>
      </c>
      <c r="C426" s="4">
        <v>87.96</v>
      </c>
      <c r="E426">
        <v>87.96</v>
      </c>
      <c r="H426">
        <v>2</v>
      </c>
    </row>
    <row r="427" spans="1:5" ht="15">
      <c r="A427" t="s">
        <v>264</v>
      </c>
      <c r="B427" t="s">
        <v>259</v>
      </c>
      <c r="C427" s="4">
        <v>0</v>
      </c>
      <c r="E427">
        <v>0</v>
      </c>
    </row>
    <row r="428" spans="1:8" ht="15">
      <c r="A428" t="s">
        <v>264</v>
      </c>
      <c r="B428" t="s">
        <v>260</v>
      </c>
      <c r="C428" s="4">
        <v>101.65</v>
      </c>
      <c r="E428">
        <v>101.65</v>
      </c>
      <c r="H428">
        <v>2</v>
      </c>
    </row>
    <row r="429" spans="1:5" ht="15">
      <c r="A429" t="s">
        <v>264</v>
      </c>
      <c r="B429" t="s">
        <v>261</v>
      </c>
      <c r="C429" s="4">
        <v>0</v>
      </c>
      <c r="E429">
        <v>0</v>
      </c>
    </row>
    <row r="430" spans="1:8" ht="15">
      <c r="A430" t="s">
        <v>264</v>
      </c>
      <c r="B430" t="s">
        <v>258</v>
      </c>
      <c r="C430" s="4">
        <v>196.91</v>
      </c>
      <c r="E430">
        <v>196.91</v>
      </c>
      <c r="H430">
        <v>2</v>
      </c>
    </row>
    <row r="431" spans="1:10" ht="15">
      <c r="A431" s="2" t="s">
        <v>264</v>
      </c>
      <c r="B431" s="2"/>
      <c r="C431" s="1">
        <f>SUM(C426:C430)</f>
        <v>386.52</v>
      </c>
      <c r="D431" s="2"/>
      <c r="E431" s="2"/>
      <c r="F431" s="2">
        <f>C431*1.13</f>
        <v>436.76759999999996</v>
      </c>
      <c r="G431" s="2">
        <f>322+121</f>
        <v>443</v>
      </c>
      <c r="H431" s="2">
        <f>SUM(H426:H430)</f>
        <v>6</v>
      </c>
      <c r="I431" s="2">
        <v>0</v>
      </c>
      <c r="J431" s="2"/>
    </row>
    <row r="432" spans="1:8" ht="15">
      <c r="A432" t="s">
        <v>563</v>
      </c>
      <c r="B432" s="7" t="s">
        <v>569</v>
      </c>
      <c r="C432" s="4">
        <v>245.79</v>
      </c>
      <c r="H432">
        <v>2</v>
      </c>
    </row>
    <row r="433" spans="1:8" ht="15">
      <c r="A433" t="s">
        <v>563</v>
      </c>
      <c r="B433" t="s">
        <v>566</v>
      </c>
      <c r="C433" s="4">
        <v>194</v>
      </c>
      <c r="H433">
        <v>2</v>
      </c>
    </row>
    <row r="434" spans="1:8" ht="15">
      <c r="A434" t="s">
        <v>563</v>
      </c>
      <c r="B434" t="s">
        <v>564</v>
      </c>
      <c r="C434" s="4">
        <v>103.79</v>
      </c>
      <c r="H434">
        <v>2</v>
      </c>
    </row>
    <row r="435" spans="1:8" ht="15">
      <c r="A435" t="s">
        <v>563</v>
      </c>
      <c r="B435" t="s">
        <v>565</v>
      </c>
      <c r="C435" s="4">
        <v>103.79</v>
      </c>
      <c r="H435">
        <v>2</v>
      </c>
    </row>
    <row r="436" spans="1:2" ht="15">
      <c r="A436" t="s">
        <v>563</v>
      </c>
      <c r="B436" t="s">
        <v>568</v>
      </c>
    </row>
    <row r="437" spans="1:2" ht="15">
      <c r="A437" t="s">
        <v>563</v>
      </c>
      <c r="B437" t="s">
        <v>567</v>
      </c>
    </row>
    <row r="438" spans="1:2" ht="15">
      <c r="A438" t="s">
        <v>563</v>
      </c>
      <c r="B438" t="s">
        <v>570</v>
      </c>
    </row>
    <row r="439" spans="1:2" ht="15">
      <c r="A439" t="s">
        <v>563</v>
      </c>
      <c r="B439" t="s">
        <v>571</v>
      </c>
    </row>
    <row r="440" spans="1:2" ht="15">
      <c r="A440" t="s">
        <v>563</v>
      </c>
      <c r="B440" t="s">
        <v>572</v>
      </c>
    </row>
    <row r="441" spans="1:10" ht="15">
      <c r="A441" s="2" t="s">
        <v>563</v>
      </c>
      <c r="B441" s="2"/>
      <c r="C441" s="1">
        <f>SUM(C432:C440)</f>
        <v>647.3699999999999</v>
      </c>
      <c r="D441" s="2"/>
      <c r="E441" s="2"/>
      <c r="F441" s="2">
        <f>C441*1.13</f>
        <v>731.5280999999998</v>
      </c>
      <c r="G441" s="2">
        <v>0</v>
      </c>
      <c r="H441" s="2">
        <f>SUM(H432:H440)</f>
        <v>8</v>
      </c>
      <c r="I441" s="2">
        <v>740</v>
      </c>
      <c r="J441" s="2"/>
    </row>
    <row r="442" spans="1:8" ht="15">
      <c r="A442" s="3" t="s">
        <v>25</v>
      </c>
      <c r="B442" t="s">
        <v>536</v>
      </c>
      <c r="C442" s="4">
        <v>202.35</v>
      </c>
      <c r="H442">
        <v>2</v>
      </c>
    </row>
    <row r="443" spans="1:3" ht="15">
      <c r="A443" t="s">
        <v>25</v>
      </c>
      <c r="B443" t="s">
        <v>17</v>
      </c>
      <c r="C443" s="4">
        <v>0</v>
      </c>
    </row>
    <row r="444" spans="1:11" ht="15">
      <c r="A444" t="s">
        <v>25</v>
      </c>
      <c r="B444" t="s">
        <v>19</v>
      </c>
      <c r="C444" s="4">
        <v>206.61</v>
      </c>
      <c r="H444">
        <v>2</v>
      </c>
      <c r="K444" s="2"/>
    </row>
    <row r="445" spans="1:3" ht="15">
      <c r="A445" t="s">
        <v>25</v>
      </c>
      <c r="B445" t="s">
        <v>530</v>
      </c>
      <c r="C445" s="4">
        <v>0</v>
      </c>
    </row>
    <row r="446" spans="1:8" ht="15">
      <c r="A446" t="s">
        <v>25</v>
      </c>
      <c r="B446" t="s">
        <v>531</v>
      </c>
      <c r="C446" s="4">
        <v>101.65</v>
      </c>
      <c r="H446">
        <v>2</v>
      </c>
    </row>
    <row r="447" spans="1:3" ht="15">
      <c r="A447" t="s">
        <v>25</v>
      </c>
      <c r="B447" t="s">
        <v>350</v>
      </c>
      <c r="C447" s="4">
        <v>0</v>
      </c>
    </row>
    <row r="448" spans="1:3" ht="15">
      <c r="A448" t="s">
        <v>25</v>
      </c>
      <c r="B448" t="s">
        <v>532</v>
      </c>
      <c r="C448" s="4">
        <v>0</v>
      </c>
    </row>
    <row r="449" spans="1:3" ht="15">
      <c r="A449" t="s">
        <v>25</v>
      </c>
      <c r="B449" t="s">
        <v>18</v>
      </c>
      <c r="C449" s="4">
        <v>0</v>
      </c>
    </row>
    <row r="450" spans="1:3" ht="15">
      <c r="A450" t="s">
        <v>25</v>
      </c>
      <c r="B450" t="s">
        <v>24</v>
      </c>
      <c r="C450" s="4">
        <v>0</v>
      </c>
    </row>
    <row r="451" spans="1:8" ht="15">
      <c r="A451" t="s">
        <v>25</v>
      </c>
      <c r="B451" s="7" t="s">
        <v>23</v>
      </c>
      <c r="C451" s="4">
        <v>217.84</v>
      </c>
      <c r="H451">
        <v>2</v>
      </c>
    </row>
    <row r="452" spans="1:8" ht="15">
      <c r="A452" t="s">
        <v>25</v>
      </c>
      <c r="B452" s="7" t="s">
        <v>503</v>
      </c>
      <c r="C452" s="4">
        <v>217.84</v>
      </c>
      <c r="H452">
        <v>2</v>
      </c>
    </row>
    <row r="453" spans="1:8" ht="15">
      <c r="A453" t="s">
        <v>25</v>
      </c>
      <c r="B453" s="7" t="s">
        <v>22</v>
      </c>
      <c r="C453" s="4">
        <v>217.84</v>
      </c>
      <c r="H453">
        <v>2</v>
      </c>
    </row>
    <row r="454" spans="1:11" ht="15">
      <c r="A454" t="s">
        <v>25</v>
      </c>
      <c r="B454" s="7" t="s">
        <v>506</v>
      </c>
      <c r="C454" s="4">
        <v>236.75</v>
      </c>
      <c r="H454">
        <v>2</v>
      </c>
      <c r="K454" s="2"/>
    </row>
    <row r="455" spans="1:8" ht="15">
      <c r="A455" t="s">
        <v>25</v>
      </c>
      <c r="B455" s="7" t="s">
        <v>501</v>
      </c>
      <c r="C455" s="4">
        <v>236.75</v>
      </c>
      <c r="H455">
        <v>2</v>
      </c>
    </row>
    <row r="456" spans="1:8" ht="15">
      <c r="A456" t="s">
        <v>25</v>
      </c>
      <c r="B456" s="7" t="s">
        <v>498</v>
      </c>
      <c r="C456" s="4">
        <v>200.58</v>
      </c>
      <c r="H456">
        <v>2</v>
      </c>
    </row>
    <row r="457" spans="1:8" ht="15">
      <c r="A457" t="s">
        <v>25</v>
      </c>
      <c r="B457" s="7" t="s">
        <v>502</v>
      </c>
      <c r="C457" s="4">
        <v>200.58</v>
      </c>
      <c r="H457">
        <v>2</v>
      </c>
    </row>
    <row r="458" spans="1:8" ht="15">
      <c r="A458" t="s">
        <v>25</v>
      </c>
      <c r="B458" s="7" t="s">
        <v>499</v>
      </c>
      <c r="C458" s="4">
        <v>174.27</v>
      </c>
      <c r="H458">
        <v>2</v>
      </c>
    </row>
    <row r="459" spans="1:8" ht="15">
      <c r="A459" t="s">
        <v>25</v>
      </c>
      <c r="B459" s="7" t="s">
        <v>500</v>
      </c>
      <c r="C459" s="4">
        <v>300.04</v>
      </c>
      <c r="H459">
        <v>2</v>
      </c>
    </row>
    <row r="460" spans="1:8" ht="15">
      <c r="A460" t="s">
        <v>25</v>
      </c>
      <c r="B460" s="7" t="s">
        <v>505</v>
      </c>
      <c r="C460" s="4">
        <v>300.04</v>
      </c>
      <c r="H460">
        <v>2</v>
      </c>
    </row>
    <row r="461" spans="1:8" ht="15">
      <c r="A461" t="s">
        <v>25</v>
      </c>
      <c r="B461" s="7" t="s">
        <v>504</v>
      </c>
      <c r="C461" s="4">
        <v>300.04</v>
      </c>
      <c r="H461">
        <v>2</v>
      </c>
    </row>
    <row r="462" spans="1:3" ht="15">
      <c r="A462" t="s">
        <v>25</v>
      </c>
      <c r="B462" t="s">
        <v>534</v>
      </c>
      <c r="C462" s="4">
        <v>0</v>
      </c>
    </row>
    <row r="463" spans="1:3" ht="15">
      <c r="A463" t="s">
        <v>25</v>
      </c>
      <c r="B463" t="s">
        <v>543</v>
      </c>
      <c r="C463" s="4">
        <v>0</v>
      </c>
    </row>
    <row r="464" spans="1:3" ht="15">
      <c r="A464" t="s">
        <v>25</v>
      </c>
      <c r="B464" t="s">
        <v>526</v>
      </c>
      <c r="C464" s="4">
        <v>0</v>
      </c>
    </row>
    <row r="465" spans="1:3" ht="15">
      <c r="A465" t="s">
        <v>25</v>
      </c>
      <c r="B465" t="s">
        <v>525</v>
      </c>
      <c r="C465" s="4">
        <v>0</v>
      </c>
    </row>
    <row r="466" spans="1:8" ht="15">
      <c r="A466" t="s">
        <v>25</v>
      </c>
      <c r="B466" t="s">
        <v>533</v>
      </c>
      <c r="C466" s="4">
        <v>245.41</v>
      </c>
      <c r="H466">
        <v>2</v>
      </c>
    </row>
    <row r="467" spans="1:3" ht="15">
      <c r="A467" t="s">
        <v>25</v>
      </c>
      <c r="B467" t="s">
        <v>529</v>
      </c>
      <c r="C467" s="4">
        <v>0</v>
      </c>
    </row>
    <row r="468" spans="1:12" ht="15">
      <c r="A468" t="s">
        <v>25</v>
      </c>
      <c r="B468" t="s">
        <v>528</v>
      </c>
      <c r="C468" s="4">
        <v>0</v>
      </c>
      <c r="L468" s="2"/>
    </row>
    <row r="469" spans="1:8" ht="15">
      <c r="A469" t="s">
        <v>25</v>
      </c>
      <c r="B469" t="s">
        <v>524</v>
      </c>
      <c r="C469" s="4">
        <v>220.19</v>
      </c>
      <c r="H469">
        <v>2</v>
      </c>
    </row>
    <row r="470" spans="1:3" ht="15">
      <c r="A470" t="s">
        <v>25</v>
      </c>
      <c r="B470" t="s">
        <v>20</v>
      </c>
      <c r="C470" s="4">
        <v>0</v>
      </c>
    </row>
    <row r="471" spans="1:12" s="2" customFormat="1" ht="15">
      <c r="A471" t="s">
        <v>25</v>
      </c>
      <c r="B471" t="s">
        <v>535</v>
      </c>
      <c r="C471" s="4">
        <v>0</v>
      </c>
      <c r="D471"/>
      <c r="E471"/>
      <c r="F471"/>
      <c r="H471"/>
      <c r="I471"/>
      <c r="J471"/>
      <c r="K471"/>
      <c r="L471"/>
    </row>
    <row r="472" spans="1:3" ht="15">
      <c r="A472" t="s">
        <v>25</v>
      </c>
      <c r="B472" t="s">
        <v>523</v>
      </c>
      <c r="C472" s="4">
        <v>0</v>
      </c>
    </row>
    <row r="473" spans="1:8" ht="15">
      <c r="A473" t="s">
        <v>25</v>
      </c>
      <c r="B473" t="s">
        <v>537</v>
      </c>
      <c r="C473" s="4">
        <v>116.4</v>
      </c>
      <c r="H473">
        <v>2</v>
      </c>
    </row>
    <row r="474" spans="1:8" ht="15">
      <c r="A474" t="s">
        <v>25</v>
      </c>
      <c r="B474" t="s">
        <v>527</v>
      </c>
      <c r="C474" s="4">
        <v>174.6</v>
      </c>
      <c r="H474">
        <v>2</v>
      </c>
    </row>
    <row r="475" spans="1:8" ht="15">
      <c r="A475" t="s">
        <v>25</v>
      </c>
      <c r="B475" t="s">
        <v>538</v>
      </c>
      <c r="C475" s="4">
        <v>89.3</v>
      </c>
      <c r="H475">
        <v>2</v>
      </c>
    </row>
    <row r="476" spans="1:3" ht="15">
      <c r="A476" t="s">
        <v>25</v>
      </c>
      <c r="B476" t="s">
        <v>540</v>
      </c>
      <c r="C476" s="4">
        <v>0</v>
      </c>
    </row>
    <row r="477" spans="1:3" ht="15">
      <c r="A477" t="s">
        <v>25</v>
      </c>
      <c r="B477" t="s">
        <v>21</v>
      </c>
      <c r="C477" s="4">
        <v>0</v>
      </c>
    </row>
    <row r="478" spans="1:12" ht="15">
      <c r="A478" t="s">
        <v>25</v>
      </c>
      <c r="B478" t="s">
        <v>542</v>
      </c>
      <c r="C478" s="4">
        <v>0</v>
      </c>
      <c r="L478" s="2"/>
    </row>
    <row r="479" spans="1:3" ht="15">
      <c r="A479" t="s">
        <v>25</v>
      </c>
      <c r="B479" t="s">
        <v>541</v>
      </c>
      <c r="C479" s="4">
        <v>0</v>
      </c>
    </row>
    <row r="480" spans="1:8" ht="15">
      <c r="A480" t="s">
        <v>25</v>
      </c>
      <c r="B480" t="s">
        <v>539</v>
      </c>
      <c r="C480" s="4">
        <v>171</v>
      </c>
      <c r="H480">
        <v>2</v>
      </c>
    </row>
    <row r="481" spans="1:12" s="2" customFormat="1" ht="15">
      <c r="A481" t="s">
        <v>25</v>
      </c>
      <c r="B481" t="s">
        <v>522</v>
      </c>
      <c r="C481" s="4">
        <v>171</v>
      </c>
      <c r="D481"/>
      <c r="E481"/>
      <c r="F481"/>
      <c r="H481">
        <v>2</v>
      </c>
      <c r="I481"/>
      <c r="J481"/>
      <c r="K481"/>
      <c r="L481"/>
    </row>
    <row r="482" spans="1:8" ht="15">
      <c r="A482" t="s">
        <v>25</v>
      </c>
      <c r="B482" t="s">
        <v>519</v>
      </c>
      <c r="C482" s="4">
        <v>71.78</v>
      </c>
      <c r="H482">
        <v>2</v>
      </c>
    </row>
    <row r="483" spans="1:3" ht="15">
      <c r="A483" t="s">
        <v>25</v>
      </c>
      <c r="B483" t="s">
        <v>510</v>
      </c>
      <c r="C483" s="4">
        <v>0</v>
      </c>
    </row>
    <row r="484" spans="1:8" ht="15">
      <c r="A484" t="s">
        <v>25</v>
      </c>
      <c r="B484" t="s">
        <v>511</v>
      </c>
      <c r="C484" s="4">
        <v>95.06</v>
      </c>
      <c r="H484">
        <v>2</v>
      </c>
    </row>
    <row r="485" spans="1:8" ht="15">
      <c r="A485" t="s">
        <v>25</v>
      </c>
      <c r="B485" t="s">
        <v>520</v>
      </c>
      <c r="C485" s="4">
        <v>95.06</v>
      </c>
      <c r="H485">
        <v>2</v>
      </c>
    </row>
    <row r="486" spans="1:8" ht="15">
      <c r="A486" t="s">
        <v>25</v>
      </c>
      <c r="B486" t="s">
        <v>512</v>
      </c>
      <c r="C486" s="4">
        <v>71.78</v>
      </c>
      <c r="H486">
        <v>2</v>
      </c>
    </row>
    <row r="487" spans="1:8" ht="15">
      <c r="A487" t="s">
        <v>25</v>
      </c>
      <c r="B487" s="8" t="s">
        <v>839</v>
      </c>
      <c r="C487" s="4">
        <v>89.24</v>
      </c>
      <c r="H487">
        <v>2</v>
      </c>
    </row>
    <row r="488" spans="1:3" ht="15">
      <c r="A488" t="s">
        <v>25</v>
      </c>
      <c r="B488" t="s">
        <v>107</v>
      </c>
      <c r="C488" s="4">
        <v>0</v>
      </c>
    </row>
    <row r="489" spans="1:8" ht="15">
      <c r="A489" t="s">
        <v>25</v>
      </c>
      <c r="B489" s="7" t="s">
        <v>521</v>
      </c>
      <c r="C489" s="4">
        <v>101.65</v>
      </c>
      <c r="H489">
        <v>2</v>
      </c>
    </row>
    <row r="490" spans="1:3" ht="15">
      <c r="A490" t="s">
        <v>25</v>
      </c>
      <c r="B490" t="s">
        <v>516</v>
      </c>
      <c r="C490" s="4">
        <v>0</v>
      </c>
    </row>
    <row r="491" spans="1:3" ht="15">
      <c r="A491" t="s">
        <v>25</v>
      </c>
      <c r="B491" t="s">
        <v>517</v>
      </c>
      <c r="C491" s="4">
        <v>0</v>
      </c>
    </row>
    <row r="492" spans="1:8" ht="15">
      <c r="A492" t="s">
        <v>25</v>
      </c>
      <c r="B492" t="s">
        <v>518</v>
      </c>
      <c r="C492" s="4">
        <v>101.65</v>
      </c>
      <c r="H492">
        <v>2</v>
      </c>
    </row>
    <row r="493" spans="1:8" ht="15">
      <c r="A493" t="s">
        <v>25</v>
      </c>
      <c r="B493" t="s">
        <v>515</v>
      </c>
      <c r="C493" s="4">
        <v>354.35</v>
      </c>
      <c r="H493">
        <v>2</v>
      </c>
    </row>
    <row r="494" spans="1:8" ht="15">
      <c r="A494" t="s">
        <v>25</v>
      </c>
      <c r="B494" t="s">
        <v>509</v>
      </c>
      <c r="C494" s="4">
        <v>354.35</v>
      </c>
      <c r="H494">
        <v>2</v>
      </c>
    </row>
    <row r="495" spans="1:12" ht="15">
      <c r="A495" t="s">
        <v>25</v>
      </c>
      <c r="B495" t="s">
        <v>513</v>
      </c>
      <c r="C495" s="4">
        <v>0</v>
      </c>
      <c r="L495" s="2"/>
    </row>
    <row r="496" spans="1:8" ht="15">
      <c r="A496" t="s">
        <v>25</v>
      </c>
      <c r="B496" t="s">
        <v>507</v>
      </c>
      <c r="C496" s="4">
        <v>196.91</v>
      </c>
      <c r="H496">
        <v>2</v>
      </c>
    </row>
    <row r="497" spans="1:8" ht="15">
      <c r="A497" t="s">
        <v>25</v>
      </c>
      <c r="B497" t="s">
        <v>514</v>
      </c>
      <c r="C497" s="4">
        <v>499.7</v>
      </c>
      <c r="H497">
        <v>2</v>
      </c>
    </row>
    <row r="498" spans="1:12" s="2" customFormat="1" ht="15">
      <c r="A498" t="s">
        <v>25</v>
      </c>
      <c r="B498" t="s">
        <v>508</v>
      </c>
      <c r="C498" s="4">
        <v>392.35</v>
      </c>
      <c r="D498"/>
      <c r="E498"/>
      <c r="F498"/>
      <c r="H498">
        <v>2</v>
      </c>
      <c r="I498"/>
      <c r="J498"/>
      <c r="K498"/>
      <c r="L498"/>
    </row>
    <row r="499" spans="1:10" ht="15">
      <c r="A499" s="2" t="s">
        <v>25</v>
      </c>
      <c r="B499" s="2"/>
      <c r="C499" s="1">
        <f>SUM(C442:C498)</f>
        <v>6724.96</v>
      </c>
      <c r="D499" s="2"/>
      <c r="E499" s="2"/>
      <c r="F499" s="2">
        <f>C499*1.13</f>
        <v>7599.2047999999995</v>
      </c>
      <c r="G499" s="2">
        <f>4729.8+2935</f>
        <v>7664.8</v>
      </c>
      <c r="H499" s="2">
        <f>SUM(H442:H498)</f>
        <v>66</v>
      </c>
      <c r="I499" s="2">
        <v>0</v>
      </c>
      <c r="J499" s="2"/>
    </row>
    <row r="500" spans="1:8" ht="15">
      <c r="A500" s="3" t="s">
        <v>638</v>
      </c>
      <c r="B500" t="s">
        <v>634</v>
      </c>
      <c r="C500" s="4">
        <v>202.35</v>
      </c>
      <c r="E500">
        <v>202.35</v>
      </c>
      <c r="H500">
        <v>2</v>
      </c>
    </row>
    <row r="501" spans="1:8" ht="15">
      <c r="A501" t="s">
        <v>638</v>
      </c>
      <c r="B501" t="s">
        <v>639</v>
      </c>
      <c r="C501" s="4">
        <v>202.35</v>
      </c>
      <c r="E501">
        <v>202.35</v>
      </c>
      <c r="H501">
        <v>2</v>
      </c>
    </row>
    <row r="502" spans="1:8" ht="15">
      <c r="A502" t="s">
        <v>638</v>
      </c>
      <c r="B502" t="s">
        <v>635</v>
      </c>
      <c r="C502" s="4">
        <v>190</v>
      </c>
      <c r="E502">
        <v>190</v>
      </c>
      <c r="H502">
        <v>2</v>
      </c>
    </row>
    <row r="503" spans="1:5" ht="15">
      <c r="A503" t="s">
        <v>638</v>
      </c>
      <c r="B503" t="s">
        <v>632</v>
      </c>
      <c r="C503" s="4">
        <v>0</v>
      </c>
      <c r="E503">
        <v>0</v>
      </c>
    </row>
    <row r="504" spans="1:8" ht="15">
      <c r="A504" t="s">
        <v>638</v>
      </c>
      <c r="B504" t="s">
        <v>637</v>
      </c>
      <c r="C504" s="4">
        <v>206.61</v>
      </c>
      <c r="E504">
        <v>206.61</v>
      </c>
      <c r="H504">
        <v>2</v>
      </c>
    </row>
    <row r="505" spans="1:5" ht="15">
      <c r="A505" t="s">
        <v>638</v>
      </c>
      <c r="B505" t="s">
        <v>640</v>
      </c>
      <c r="C505" s="4">
        <v>0</v>
      </c>
      <c r="E505">
        <v>0</v>
      </c>
    </row>
    <row r="506" spans="1:8" ht="15">
      <c r="A506" t="s">
        <v>638</v>
      </c>
      <c r="B506" t="s">
        <v>641</v>
      </c>
      <c r="C506" s="4">
        <v>194</v>
      </c>
      <c r="E506">
        <v>194</v>
      </c>
      <c r="H506">
        <v>2</v>
      </c>
    </row>
    <row r="507" spans="1:8" ht="15">
      <c r="A507" t="s">
        <v>638</v>
      </c>
      <c r="B507" t="s">
        <v>633</v>
      </c>
      <c r="C507" s="4">
        <v>194</v>
      </c>
      <c r="E507">
        <v>194</v>
      </c>
      <c r="H507">
        <v>2</v>
      </c>
    </row>
    <row r="508" spans="1:8" ht="15">
      <c r="A508" t="s">
        <v>638</v>
      </c>
      <c r="B508" t="s">
        <v>636</v>
      </c>
      <c r="C508" s="4">
        <v>91.18</v>
      </c>
      <c r="E508">
        <v>91.18</v>
      </c>
      <c r="H508">
        <v>2</v>
      </c>
    </row>
    <row r="509" spans="1:10" ht="15">
      <c r="A509" s="2" t="s">
        <v>638</v>
      </c>
      <c r="B509" s="2"/>
      <c r="C509" s="1">
        <f>SUM(C500:C508)</f>
        <v>1280.49</v>
      </c>
      <c r="D509" s="2"/>
      <c r="E509" s="2"/>
      <c r="F509" s="2">
        <f>C509*1.13</f>
        <v>1446.9536999999998</v>
      </c>
      <c r="G509" s="2">
        <f>775+686</f>
        <v>1461</v>
      </c>
      <c r="H509" s="2">
        <f>SUM(H500:H508)</f>
        <v>14</v>
      </c>
      <c r="I509" s="2">
        <v>0</v>
      </c>
      <c r="J509" s="2"/>
    </row>
    <row r="510" spans="1:5" ht="15">
      <c r="A510" s="3" t="s">
        <v>374</v>
      </c>
      <c r="B510" t="s">
        <v>370</v>
      </c>
      <c r="C510" s="4">
        <v>0</v>
      </c>
      <c r="E510">
        <v>0</v>
      </c>
    </row>
    <row r="511" spans="1:8" ht="15">
      <c r="A511" t="s">
        <v>374</v>
      </c>
      <c r="B511" t="s">
        <v>365</v>
      </c>
      <c r="C511" s="4">
        <v>194</v>
      </c>
      <c r="E511">
        <v>194</v>
      </c>
      <c r="H511">
        <v>2</v>
      </c>
    </row>
    <row r="512" spans="1:11" ht="15">
      <c r="A512" t="s">
        <v>374</v>
      </c>
      <c r="B512" t="s">
        <v>371</v>
      </c>
      <c r="C512" s="4">
        <v>0</v>
      </c>
      <c r="E512">
        <v>0</v>
      </c>
      <c r="K512" s="2"/>
    </row>
    <row r="513" spans="1:5" ht="15">
      <c r="A513" t="s">
        <v>374</v>
      </c>
      <c r="B513" t="s">
        <v>368</v>
      </c>
      <c r="C513" s="4">
        <v>0</v>
      </c>
      <c r="E513">
        <v>0</v>
      </c>
    </row>
    <row r="514" spans="1:8" ht="15">
      <c r="A514" t="s">
        <v>374</v>
      </c>
      <c r="B514" t="s">
        <v>369</v>
      </c>
      <c r="C514" s="4">
        <v>174.6</v>
      </c>
      <c r="E514">
        <v>174.6</v>
      </c>
      <c r="H514">
        <v>2</v>
      </c>
    </row>
    <row r="515" spans="1:5" ht="15">
      <c r="A515" t="s">
        <v>374</v>
      </c>
      <c r="B515" t="s">
        <v>199</v>
      </c>
      <c r="C515" s="4">
        <v>0</v>
      </c>
      <c r="E515">
        <v>0</v>
      </c>
    </row>
    <row r="516" spans="1:5" ht="15">
      <c r="A516" t="s">
        <v>374</v>
      </c>
      <c r="B516" t="s">
        <v>373</v>
      </c>
      <c r="C516" s="4">
        <v>0</v>
      </c>
      <c r="E516">
        <v>0</v>
      </c>
    </row>
    <row r="517" spans="1:5" ht="15">
      <c r="A517" t="s">
        <v>374</v>
      </c>
      <c r="B517" t="s">
        <v>366</v>
      </c>
      <c r="C517" s="4">
        <v>0</v>
      </c>
      <c r="E517">
        <v>0</v>
      </c>
    </row>
    <row r="518" spans="1:5" ht="15">
      <c r="A518" t="s">
        <v>374</v>
      </c>
      <c r="B518" t="s">
        <v>372</v>
      </c>
      <c r="C518" s="4">
        <v>0</v>
      </c>
      <c r="E518">
        <v>0</v>
      </c>
    </row>
    <row r="519" spans="1:5" ht="15">
      <c r="A519" t="s">
        <v>374</v>
      </c>
      <c r="B519" t="s">
        <v>367</v>
      </c>
      <c r="C519" s="4">
        <v>0</v>
      </c>
      <c r="E519">
        <v>0</v>
      </c>
    </row>
    <row r="520" spans="1:8" ht="15">
      <c r="A520" t="s">
        <v>374</v>
      </c>
      <c r="B520" t="s">
        <v>202</v>
      </c>
      <c r="C520" s="4">
        <v>95.06</v>
      </c>
      <c r="E520">
        <v>95.06</v>
      </c>
      <c r="H520">
        <v>2</v>
      </c>
    </row>
    <row r="521" spans="1:12" ht="15">
      <c r="A521" t="s">
        <v>374</v>
      </c>
      <c r="B521" t="s">
        <v>360</v>
      </c>
      <c r="C521" s="4">
        <v>0</v>
      </c>
      <c r="E521">
        <v>0</v>
      </c>
      <c r="L521" s="2"/>
    </row>
    <row r="522" spans="1:11" ht="15">
      <c r="A522" t="s">
        <v>374</v>
      </c>
      <c r="B522" t="s">
        <v>363</v>
      </c>
      <c r="C522" s="4">
        <v>0</v>
      </c>
      <c r="E522">
        <v>0</v>
      </c>
      <c r="K522" s="2"/>
    </row>
    <row r="523" spans="1:8" ht="15">
      <c r="A523" t="s">
        <v>374</v>
      </c>
      <c r="B523" t="s">
        <v>362</v>
      </c>
      <c r="C523" s="4">
        <v>196.91</v>
      </c>
      <c r="E523">
        <v>196.91</v>
      </c>
      <c r="H523">
        <v>2</v>
      </c>
    </row>
    <row r="524" spans="1:12" s="2" customFormat="1" ht="15">
      <c r="A524" t="s">
        <v>374</v>
      </c>
      <c r="B524" t="s">
        <v>361</v>
      </c>
      <c r="C524" s="4">
        <v>0</v>
      </c>
      <c r="D524"/>
      <c r="E524">
        <v>0</v>
      </c>
      <c r="F524"/>
      <c r="H524"/>
      <c r="I524"/>
      <c r="J524"/>
      <c r="K524"/>
      <c r="L524"/>
    </row>
    <row r="525" spans="1:5" ht="15">
      <c r="A525" t="s">
        <v>374</v>
      </c>
      <c r="B525" t="s">
        <v>364</v>
      </c>
      <c r="C525" s="4">
        <v>0</v>
      </c>
      <c r="E525">
        <v>0</v>
      </c>
    </row>
    <row r="526" spans="1:10" ht="15">
      <c r="A526" s="2" t="s">
        <v>374</v>
      </c>
      <c r="B526" s="2"/>
      <c r="C526" s="1">
        <f>SUM(C511:C525)</f>
        <v>660.57</v>
      </c>
      <c r="D526" s="2"/>
      <c r="E526" s="2"/>
      <c r="F526" s="2">
        <f>C526*1.13</f>
        <v>746.4440999999999</v>
      </c>
      <c r="G526" s="2">
        <v>747</v>
      </c>
      <c r="H526" s="2">
        <f>SUM(H511:H525)</f>
        <v>8</v>
      </c>
      <c r="I526" s="2">
        <v>7</v>
      </c>
      <c r="J526" s="2"/>
    </row>
    <row r="527" spans="1:8" ht="15">
      <c r="A527" s="3" t="s">
        <v>29</v>
      </c>
      <c r="B527" t="s">
        <v>273</v>
      </c>
      <c r="C527" s="4">
        <v>202.35</v>
      </c>
      <c r="E527">
        <v>202.35</v>
      </c>
      <c r="H527">
        <v>2</v>
      </c>
    </row>
    <row r="528" spans="1:8" ht="15">
      <c r="A528" t="s">
        <v>29</v>
      </c>
      <c r="B528" s="8" t="s">
        <v>841</v>
      </c>
      <c r="C528" s="4">
        <v>202.35</v>
      </c>
      <c r="E528">
        <v>202.35</v>
      </c>
      <c r="H528">
        <v>2</v>
      </c>
    </row>
    <row r="529" spans="1:8" ht="15">
      <c r="A529" t="s">
        <v>29</v>
      </c>
      <c r="B529" t="s">
        <v>275</v>
      </c>
      <c r="C529" s="4">
        <v>520.6</v>
      </c>
      <c r="E529">
        <v>520.6</v>
      </c>
      <c r="H529">
        <v>2</v>
      </c>
    </row>
    <row r="530" spans="1:5" ht="15">
      <c r="A530" t="s">
        <v>29</v>
      </c>
      <c r="B530" t="s">
        <v>27</v>
      </c>
      <c r="C530" s="4">
        <v>0</v>
      </c>
      <c r="E530">
        <v>0</v>
      </c>
    </row>
    <row r="531" spans="1:5" ht="15">
      <c r="A531" t="s">
        <v>29</v>
      </c>
      <c r="B531" t="s">
        <v>125</v>
      </c>
      <c r="C531" s="4">
        <v>0</v>
      </c>
      <c r="E531">
        <v>0</v>
      </c>
    </row>
    <row r="532" spans="1:5" ht="15">
      <c r="A532" t="s">
        <v>29</v>
      </c>
      <c r="B532" t="s">
        <v>124</v>
      </c>
      <c r="C532" s="4">
        <v>0</v>
      </c>
      <c r="E532">
        <v>0</v>
      </c>
    </row>
    <row r="533" spans="1:5" ht="15">
      <c r="A533" t="s">
        <v>29</v>
      </c>
      <c r="B533" t="s">
        <v>621</v>
      </c>
      <c r="C533" s="4">
        <v>0</v>
      </c>
      <c r="E533">
        <v>0</v>
      </c>
    </row>
    <row r="534" spans="1:5" ht="15">
      <c r="A534" t="s">
        <v>29</v>
      </c>
      <c r="B534" t="s">
        <v>26</v>
      </c>
      <c r="C534" s="4">
        <v>0</v>
      </c>
      <c r="E534">
        <v>0</v>
      </c>
    </row>
    <row r="535" spans="1:5" ht="15">
      <c r="A535" t="s">
        <v>29</v>
      </c>
      <c r="B535" t="s">
        <v>28</v>
      </c>
      <c r="C535" s="4">
        <v>0</v>
      </c>
      <c r="E535">
        <v>0</v>
      </c>
    </row>
    <row r="536" spans="1:5" ht="15">
      <c r="A536" t="s">
        <v>29</v>
      </c>
      <c r="B536" t="s">
        <v>123</v>
      </c>
      <c r="C536" s="4">
        <v>0</v>
      </c>
      <c r="E536">
        <v>0</v>
      </c>
    </row>
    <row r="537" spans="1:5" ht="15">
      <c r="A537" t="s">
        <v>29</v>
      </c>
      <c r="B537" t="s">
        <v>121</v>
      </c>
      <c r="C537" s="4">
        <v>0</v>
      </c>
      <c r="E537">
        <v>0</v>
      </c>
    </row>
    <row r="538" spans="1:5" ht="15">
      <c r="A538" t="s">
        <v>29</v>
      </c>
      <c r="B538" t="s">
        <v>122</v>
      </c>
      <c r="C538" s="4">
        <v>0</v>
      </c>
      <c r="E538">
        <v>0</v>
      </c>
    </row>
    <row r="539" spans="1:11" ht="15">
      <c r="A539" t="s">
        <v>29</v>
      </c>
      <c r="B539" t="s">
        <v>606</v>
      </c>
      <c r="C539" s="4">
        <v>495.9</v>
      </c>
      <c r="E539">
        <v>495.9</v>
      </c>
      <c r="H539">
        <v>2</v>
      </c>
      <c r="K539" s="2"/>
    </row>
    <row r="540" spans="1:11" ht="15">
      <c r="A540" s="2" t="s">
        <v>29</v>
      </c>
      <c r="B540" s="2"/>
      <c r="C540" s="2">
        <f>SUM(C527:C539)</f>
        <v>1421.1999999999998</v>
      </c>
      <c r="D540" s="2"/>
      <c r="E540" s="2"/>
      <c r="F540" s="2">
        <f>C540*1.13</f>
        <v>1605.9559999999997</v>
      </c>
      <c r="G540" s="2">
        <v>1614</v>
      </c>
      <c r="H540" s="2">
        <f>SUM(H527:H539)</f>
        <v>8</v>
      </c>
      <c r="I540" s="2">
        <v>0</v>
      </c>
      <c r="J540" s="2"/>
      <c r="K540" s="2"/>
    </row>
    <row r="541" spans="1:2" ht="15">
      <c r="A541" t="s">
        <v>397</v>
      </c>
      <c r="B541" t="s">
        <v>400</v>
      </c>
    </row>
    <row r="542" spans="1:2" ht="15">
      <c r="A542" t="s">
        <v>397</v>
      </c>
      <c r="B542" t="s">
        <v>398</v>
      </c>
    </row>
    <row r="543" spans="1:12" ht="15">
      <c r="A543" t="s">
        <v>397</v>
      </c>
      <c r="B543" t="s">
        <v>399</v>
      </c>
      <c r="L543" s="2"/>
    </row>
    <row r="544" spans="1:11" ht="15">
      <c r="A544" s="2" t="s">
        <v>397</v>
      </c>
      <c r="B544" s="2"/>
      <c r="C544" s="2"/>
      <c r="D544" s="2"/>
      <c r="E544" s="2"/>
      <c r="F544" s="2"/>
      <c r="H544" s="2"/>
      <c r="I544" s="2">
        <v>0</v>
      </c>
      <c r="J544" s="2"/>
      <c r="K544" s="2"/>
    </row>
    <row r="545" spans="1:5" ht="15">
      <c r="A545" t="s">
        <v>770</v>
      </c>
      <c r="B545" t="s">
        <v>769</v>
      </c>
      <c r="C545" s="4">
        <v>0</v>
      </c>
      <c r="E545">
        <v>0</v>
      </c>
    </row>
    <row r="546" spans="1:5" ht="15">
      <c r="A546" t="s">
        <v>770</v>
      </c>
      <c r="B546" t="s">
        <v>767</v>
      </c>
      <c r="C546" s="4">
        <v>0</v>
      </c>
      <c r="E546">
        <v>0</v>
      </c>
    </row>
    <row r="547" spans="1:5" ht="15">
      <c r="A547" t="s">
        <v>770</v>
      </c>
      <c r="B547" t="s">
        <v>768</v>
      </c>
      <c r="C547" s="4">
        <v>0</v>
      </c>
      <c r="E547">
        <v>0</v>
      </c>
    </row>
    <row r="548" spans="1:11" ht="15">
      <c r="A548" s="2" t="s">
        <v>770</v>
      </c>
      <c r="B548" s="2"/>
      <c r="C548" s="2"/>
      <c r="D548" s="2"/>
      <c r="E548" s="2"/>
      <c r="F548" s="2">
        <v>0</v>
      </c>
      <c r="H548" s="2"/>
      <c r="I548" s="2">
        <v>0</v>
      </c>
      <c r="J548" s="2"/>
      <c r="K548" s="2"/>
    </row>
    <row r="549" spans="1:8" ht="15">
      <c r="A549" s="3" t="s">
        <v>11</v>
      </c>
      <c r="B549" t="s">
        <v>15</v>
      </c>
      <c r="C549" s="4">
        <v>206.61</v>
      </c>
      <c r="E549">
        <v>206.61</v>
      </c>
      <c r="H549">
        <v>2</v>
      </c>
    </row>
    <row r="550" spans="1:8" ht="15">
      <c r="A550" t="s">
        <v>11</v>
      </c>
      <c r="B550" t="s">
        <v>16</v>
      </c>
      <c r="C550" s="4">
        <v>206.61</v>
      </c>
      <c r="E550">
        <v>206.61</v>
      </c>
      <c r="H550">
        <v>2</v>
      </c>
    </row>
    <row r="551" spans="1:5" ht="15">
      <c r="A551" t="s">
        <v>11</v>
      </c>
      <c r="B551" t="s">
        <v>642</v>
      </c>
      <c r="C551" s="4">
        <v>0</v>
      </c>
      <c r="E551">
        <v>0</v>
      </c>
    </row>
    <row r="552" spans="1:5" ht="15">
      <c r="A552" t="s">
        <v>11</v>
      </c>
      <c r="B552" t="s">
        <v>13</v>
      </c>
      <c r="C552" s="4">
        <v>103.79</v>
      </c>
      <c r="E552" s="4">
        <v>103.79</v>
      </c>
    </row>
    <row r="553" spans="1:8" ht="15">
      <c r="A553" t="s">
        <v>11</v>
      </c>
      <c r="B553" t="s">
        <v>14</v>
      </c>
      <c r="C553" s="4">
        <v>103.79</v>
      </c>
      <c r="E553">
        <v>103.79</v>
      </c>
      <c r="H553">
        <v>2</v>
      </c>
    </row>
    <row r="554" spans="1:12" ht="15">
      <c r="A554" t="s">
        <v>11</v>
      </c>
      <c r="B554" t="s">
        <v>12</v>
      </c>
      <c r="C554" s="4">
        <v>0</v>
      </c>
      <c r="E554">
        <v>0</v>
      </c>
      <c r="L554" s="2"/>
    </row>
    <row r="555" spans="1:5" ht="15">
      <c r="A555" t="s">
        <v>11</v>
      </c>
      <c r="B555" t="s">
        <v>643</v>
      </c>
      <c r="C555" s="4">
        <v>0</v>
      </c>
      <c r="E555">
        <v>0</v>
      </c>
    </row>
    <row r="556" spans="1:12" s="2" customFormat="1" ht="15">
      <c r="A556" s="2" t="s">
        <v>11</v>
      </c>
      <c r="C556" s="1">
        <f>SUM(C549:C555)</f>
        <v>620.8</v>
      </c>
      <c r="F556" s="2">
        <f>C556*1.13</f>
        <v>701.5039999999999</v>
      </c>
      <c r="G556" s="2">
        <f>585+109</f>
        <v>694</v>
      </c>
      <c r="H556" s="2">
        <f>SUM(H549:H555)</f>
        <v>6</v>
      </c>
      <c r="I556" s="2">
        <f>F556+H556-G556</f>
        <v>13.503999999999905</v>
      </c>
      <c r="K556"/>
      <c r="L556"/>
    </row>
    <row r="557" spans="1:8" ht="15">
      <c r="A557" s="3" t="s">
        <v>164</v>
      </c>
      <c r="B557" t="s">
        <v>276</v>
      </c>
      <c r="C557" s="4">
        <v>452.02</v>
      </c>
      <c r="H557">
        <v>2</v>
      </c>
    </row>
    <row r="558" spans="1:3" ht="15">
      <c r="A558" t="s">
        <v>164</v>
      </c>
      <c r="B558" t="s">
        <v>277</v>
      </c>
      <c r="C558" s="4">
        <v>0</v>
      </c>
    </row>
    <row r="559" spans="1:3" ht="15">
      <c r="A559" t="s">
        <v>164</v>
      </c>
      <c r="B559" t="s">
        <v>184</v>
      </c>
      <c r="C559" s="4">
        <v>0</v>
      </c>
    </row>
    <row r="560" spans="1:8" ht="15">
      <c r="A560" t="s">
        <v>164</v>
      </c>
      <c r="B560" t="s">
        <v>182</v>
      </c>
      <c r="C560" s="4">
        <v>91.2</v>
      </c>
      <c r="H560">
        <v>2</v>
      </c>
    </row>
    <row r="561" spans="1:3" ht="15">
      <c r="A561" t="s">
        <v>164</v>
      </c>
      <c r="B561" t="s">
        <v>183</v>
      </c>
      <c r="C561" s="4">
        <v>0</v>
      </c>
    </row>
    <row r="562" spans="1:3" ht="15">
      <c r="A562" t="s">
        <v>164</v>
      </c>
      <c r="B562" t="s">
        <v>172</v>
      </c>
      <c r="C562" s="4">
        <v>0</v>
      </c>
    </row>
    <row r="563" spans="1:8" ht="15">
      <c r="A563" t="s">
        <v>164</v>
      </c>
      <c r="B563" t="s">
        <v>166</v>
      </c>
      <c r="C563" s="4">
        <v>245.41</v>
      </c>
      <c r="H563">
        <v>2</v>
      </c>
    </row>
    <row r="564" spans="1:8" ht="15">
      <c r="A564" t="s">
        <v>164</v>
      </c>
      <c r="B564" t="s">
        <v>173</v>
      </c>
      <c r="C564" s="4">
        <v>194</v>
      </c>
      <c r="H564">
        <v>2</v>
      </c>
    </row>
    <row r="565" spans="1:8" ht="15">
      <c r="A565" t="s">
        <v>164</v>
      </c>
      <c r="B565" t="s">
        <v>168</v>
      </c>
      <c r="C565" s="4">
        <v>379.05</v>
      </c>
      <c r="H565">
        <v>2</v>
      </c>
    </row>
    <row r="566" spans="1:8" ht="15">
      <c r="A566" t="s">
        <v>164</v>
      </c>
      <c r="B566" t="s">
        <v>169</v>
      </c>
      <c r="C566" s="4">
        <v>387.03</v>
      </c>
      <c r="H566">
        <v>2</v>
      </c>
    </row>
    <row r="567" spans="1:8" ht="15">
      <c r="A567" t="s">
        <v>164</v>
      </c>
      <c r="B567" t="s">
        <v>170</v>
      </c>
      <c r="C567" s="4">
        <v>194</v>
      </c>
      <c r="H567">
        <v>2</v>
      </c>
    </row>
    <row r="568" spans="1:8" ht="15">
      <c r="A568" t="s">
        <v>164</v>
      </c>
      <c r="B568" t="s">
        <v>171</v>
      </c>
      <c r="C568" s="4">
        <v>190</v>
      </c>
      <c r="H568">
        <v>2</v>
      </c>
    </row>
    <row r="569" spans="1:3" ht="15">
      <c r="A569" t="s">
        <v>164</v>
      </c>
      <c r="B569" t="s">
        <v>165</v>
      </c>
      <c r="C569" s="4">
        <v>0</v>
      </c>
    </row>
    <row r="570" spans="1:3" ht="15">
      <c r="A570" t="s">
        <v>164</v>
      </c>
      <c r="B570" t="s">
        <v>167</v>
      </c>
      <c r="C570" s="4">
        <v>0</v>
      </c>
    </row>
    <row r="571" spans="1:11" ht="15">
      <c r="A571" t="s">
        <v>164</v>
      </c>
      <c r="B571" t="s">
        <v>256</v>
      </c>
      <c r="C571" s="4">
        <v>0</v>
      </c>
      <c r="K571" s="2"/>
    </row>
    <row r="572" spans="1:3" ht="15">
      <c r="A572" t="s">
        <v>164</v>
      </c>
      <c r="B572" t="s">
        <v>255</v>
      </c>
      <c r="C572" s="4">
        <v>0</v>
      </c>
    </row>
    <row r="573" spans="1:12" ht="15">
      <c r="A573" t="s">
        <v>164</v>
      </c>
      <c r="B573" t="s">
        <v>254</v>
      </c>
      <c r="C573" s="4">
        <v>0</v>
      </c>
      <c r="L573" s="2"/>
    </row>
    <row r="574" spans="1:8" ht="15">
      <c r="A574" t="s">
        <v>164</v>
      </c>
      <c r="B574" t="s">
        <v>830</v>
      </c>
      <c r="C574" s="4">
        <v>105.45</v>
      </c>
      <c r="H574">
        <v>2</v>
      </c>
    </row>
    <row r="575" spans="1:12" s="2" customFormat="1" ht="15">
      <c r="A575" t="s">
        <v>164</v>
      </c>
      <c r="B575" t="s">
        <v>252</v>
      </c>
      <c r="C575" s="4">
        <v>0</v>
      </c>
      <c r="D575"/>
      <c r="E575"/>
      <c r="F575"/>
      <c r="H575"/>
      <c r="I575"/>
      <c r="J575"/>
      <c r="K575"/>
      <c r="L575"/>
    </row>
    <row r="576" spans="1:3" ht="15">
      <c r="A576" t="s">
        <v>164</v>
      </c>
      <c r="B576" t="s">
        <v>251</v>
      </c>
      <c r="C576" s="4">
        <v>0</v>
      </c>
    </row>
    <row r="577" spans="1:3" ht="15">
      <c r="A577" t="s">
        <v>164</v>
      </c>
      <c r="B577" t="s">
        <v>250</v>
      </c>
      <c r="C577" s="4">
        <v>0</v>
      </c>
    </row>
    <row r="578" spans="1:3" ht="15">
      <c r="A578" t="s">
        <v>164</v>
      </c>
      <c r="B578" t="s">
        <v>249</v>
      </c>
      <c r="C578" s="4">
        <v>0</v>
      </c>
    </row>
    <row r="579" spans="1:3" ht="15">
      <c r="A579" t="s">
        <v>164</v>
      </c>
      <c r="B579" t="s">
        <v>248</v>
      </c>
      <c r="C579" s="4">
        <v>0</v>
      </c>
    </row>
    <row r="580" spans="1:3" ht="15">
      <c r="A580" t="s">
        <v>164</v>
      </c>
      <c r="B580" t="s">
        <v>247</v>
      </c>
      <c r="C580" s="4">
        <v>0</v>
      </c>
    </row>
    <row r="581" spans="1:12" ht="15">
      <c r="A581" t="s">
        <v>164</v>
      </c>
      <c r="B581" t="s">
        <v>831</v>
      </c>
      <c r="C581" s="4">
        <v>105.45</v>
      </c>
      <c r="H581">
        <v>2</v>
      </c>
      <c r="L581" s="2"/>
    </row>
    <row r="582" spans="1:8" ht="15">
      <c r="A582" t="s">
        <v>164</v>
      </c>
      <c r="B582" t="s">
        <v>843</v>
      </c>
      <c r="C582" s="4">
        <v>105.45</v>
      </c>
      <c r="H582">
        <v>2</v>
      </c>
    </row>
    <row r="583" spans="1:12" s="2" customFormat="1" ht="15">
      <c r="A583" t="s">
        <v>164</v>
      </c>
      <c r="B583" t="s">
        <v>181</v>
      </c>
      <c r="C583" s="4">
        <v>0</v>
      </c>
      <c r="D583"/>
      <c r="E583"/>
      <c r="F583"/>
      <c r="H583"/>
      <c r="I583"/>
      <c r="J583"/>
      <c r="K583"/>
      <c r="L583"/>
    </row>
    <row r="584" spans="1:3" ht="15">
      <c r="A584" t="s">
        <v>164</v>
      </c>
      <c r="B584" t="s">
        <v>257</v>
      </c>
      <c r="C584" s="4">
        <v>0</v>
      </c>
    </row>
    <row r="585" spans="1:3" ht="15">
      <c r="A585" t="s">
        <v>164</v>
      </c>
      <c r="B585" t="s">
        <v>185</v>
      </c>
      <c r="C585" s="4">
        <v>0</v>
      </c>
    </row>
    <row r="586" spans="1:3" ht="15">
      <c r="A586" t="s">
        <v>164</v>
      </c>
      <c r="B586" t="s">
        <v>180</v>
      </c>
      <c r="C586" s="4">
        <v>0</v>
      </c>
    </row>
    <row r="587" spans="1:3" ht="15">
      <c r="A587" t="s">
        <v>164</v>
      </c>
      <c r="B587" t="s">
        <v>186</v>
      </c>
      <c r="C587" s="4">
        <v>0</v>
      </c>
    </row>
    <row r="588" spans="1:10" ht="15">
      <c r="A588" s="2" t="s">
        <v>164</v>
      </c>
      <c r="B588" s="2"/>
      <c r="C588" s="1">
        <f>SUM(C557:C587)</f>
        <v>2449.0599999999995</v>
      </c>
      <c r="D588" s="2"/>
      <c r="E588" s="2"/>
      <c r="F588" s="2">
        <f>C588*1.13</f>
        <v>2767.4377999999992</v>
      </c>
      <c r="G588" s="2">
        <f>1663.88+1126</f>
        <v>2789.88</v>
      </c>
      <c r="H588" s="2">
        <f>SUM(H557:H587)</f>
        <v>22</v>
      </c>
      <c r="I588" s="2">
        <v>0</v>
      </c>
      <c r="J588" s="2"/>
    </row>
    <row r="590" spans="1:2" ht="15">
      <c r="A590" t="s">
        <v>600</v>
      </c>
      <c r="B590" t="s">
        <v>598</v>
      </c>
    </row>
    <row r="591" spans="1:2" ht="15">
      <c r="A591" t="s">
        <v>600</v>
      </c>
      <c r="B591" t="s">
        <v>599</v>
      </c>
    </row>
    <row r="592" spans="1:11" ht="15">
      <c r="A592" s="2" t="s">
        <v>600</v>
      </c>
      <c r="B592" s="2"/>
      <c r="C592" s="2"/>
      <c r="D592" s="2"/>
      <c r="E592" s="2"/>
      <c r="F592" s="2"/>
      <c r="H592" s="2"/>
      <c r="I592" s="2">
        <v>0</v>
      </c>
      <c r="J592" s="2"/>
      <c r="K592" s="2"/>
    </row>
    <row r="593" spans="1:12" ht="15">
      <c r="A593" t="s">
        <v>724</v>
      </c>
      <c r="B593" t="s">
        <v>721</v>
      </c>
      <c r="C593" s="4">
        <v>0</v>
      </c>
      <c r="L593" s="2"/>
    </row>
    <row r="594" spans="1:13" s="2" customFormat="1" ht="15">
      <c r="A594" t="s">
        <v>724</v>
      </c>
      <c r="B594" t="s">
        <v>722</v>
      </c>
      <c r="C594" s="4">
        <v>0</v>
      </c>
      <c r="D594"/>
      <c r="E594"/>
      <c r="F594"/>
      <c r="H594"/>
      <c r="I594"/>
      <c r="J594"/>
      <c r="K594"/>
      <c r="L594"/>
      <c r="M594"/>
    </row>
    <row r="595" spans="1:13" ht="15">
      <c r="A595" t="s">
        <v>724</v>
      </c>
      <c r="B595" t="s">
        <v>723</v>
      </c>
      <c r="C595" s="4">
        <v>0</v>
      </c>
      <c r="L595" s="2"/>
      <c r="M595" s="2"/>
    </row>
    <row r="596" spans="1:11" ht="15">
      <c r="A596" s="2" t="s">
        <v>724</v>
      </c>
      <c r="B596" s="2"/>
      <c r="C596" s="2"/>
      <c r="D596" s="2"/>
      <c r="E596" s="2"/>
      <c r="F596" s="2">
        <v>0</v>
      </c>
      <c r="H596" s="2"/>
      <c r="I596" s="2">
        <v>0</v>
      </c>
      <c r="J596" s="2"/>
      <c r="K596" s="2"/>
    </row>
    <row r="597" spans="1:3" ht="15">
      <c r="A597" s="3" t="s">
        <v>269</v>
      </c>
      <c r="B597" t="s">
        <v>92</v>
      </c>
      <c r="C597" s="4">
        <v>0</v>
      </c>
    </row>
    <row r="598" spans="1:3" ht="15">
      <c r="A598" t="s">
        <v>269</v>
      </c>
      <c r="B598" t="s">
        <v>267</v>
      </c>
      <c r="C598" s="4">
        <v>0</v>
      </c>
    </row>
    <row r="599" spans="1:3" ht="15">
      <c r="A599" t="s">
        <v>269</v>
      </c>
      <c r="B599" t="s">
        <v>266</v>
      </c>
      <c r="C599" s="4">
        <v>0</v>
      </c>
    </row>
    <row r="600" spans="1:3" ht="15">
      <c r="A600" t="s">
        <v>269</v>
      </c>
      <c r="B600" t="s">
        <v>167</v>
      </c>
      <c r="C600" s="4">
        <v>0</v>
      </c>
    </row>
    <row r="601" spans="1:3" ht="15">
      <c r="A601" t="s">
        <v>269</v>
      </c>
      <c r="B601" t="s">
        <v>265</v>
      </c>
      <c r="C601" s="4">
        <v>0</v>
      </c>
    </row>
    <row r="602" spans="1:12" ht="15">
      <c r="A602" t="s">
        <v>269</v>
      </c>
      <c r="B602" t="s">
        <v>268</v>
      </c>
      <c r="C602" s="4">
        <v>0</v>
      </c>
      <c r="L602" s="2"/>
    </row>
    <row r="603" spans="1:3" ht="15">
      <c r="A603" t="s">
        <v>269</v>
      </c>
      <c r="B603" t="s">
        <v>775</v>
      </c>
      <c r="C603" s="4">
        <v>72</v>
      </c>
    </row>
    <row r="604" spans="1:11" ht="15">
      <c r="A604" s="2" t="s">
        <v>269</v>
      </c>
      <c r="B604" s="2"/>
      <c r="C604" s="2"/>
      <c r="D604" s="2"/>
      <c r="E604" s="2"/>
      <c r="F604" s="2"/>
      <c r="G604" s="2">
        <v>72</v>
      </c>
      <c r="H604" s="2"/>
      <c r="I604" s="2">
        <v>0</v>
      </c>
      <c r="J604" s="2"/>
      <c r="K604" s="2"/>
    </row>
    <row r="605" spans="1:5" ht="15">
      <c r="A605" s="3" t="s">
        <v>562</v>
      </c>
      <c r="B605" t="s">
        <v>561</v>
      </c>
      <c r="C605" s="4">
        <v>0</v>
      </c>
      <c r="E605">
        <v>0</v>
      </c>
    </row>
    <row r="606" spans="1:5" ht="15">
      <c r="A606" t="s">
        <v>562</v>
      </c>
      <c r="B606" t="s">
        <v>559</v>
      </c>
      <c r="C606" s="4">
        <v>0</v>
      </c>
      <c r="E606">
        <v>0</v>
      </c>
    </row>
    <row r="607" spans="1:8" ht="15">
      <c r="A607" t="s">
        <v>562</v>
      </c>
      <c r="B607" t="s">
        <v>428</v>
      </c>
      <c r="C607" s="4">
        <v>85.36</v>
      </c>
      <c r="E607">
        <v>85.36</v>
      </c>
      <c r="H607">
        <v>2</v>
      </c>
    </row>
    <row r="608" spans="1:11" ht="15">
      <c r="A608" t="s">
        <v>562</v>
      </c>
      <c r="B608" t="s">
        <v>560</v>
      </c>
      <c r="C608" s="4">
        <v>0</v>
      </c>
      <c r="E608">
        <v>0</v>
      </c>
      <c r="K608" s="2"/>
    </row>
    <row r="609" spans="1:10" ht="15">
      <c r="A609" s="2" t="s">
        <v>562</v>
      </c>
      <c r="B609" s="2"/>
      <c r="C609" s="1">
        <f>SUM(C607:C608)</f>
        <v>85.36</v>
      </c>
      <c r="D609" s="2"/>
      <c r="E609" s="2"/>
      <c r="F609" s="2">
        <f>C609*1.13</f>
        <v>96.45679999999999</v>
      </c>
      <c r="G609" s="2">
        <v>96.5</v>
      </c>
      <c r="H609" s="2">
        <f>SUM(H606:H608)</f>
        <v>2</v>
      </c>
      <c r="I609" s="2">
        <v>2</v>
      </c>
      <c r="J609" s="2"/>
    </row>
    <row r="610" spans="1:8" ht="15">
      <c r="A610" s="3" t="s">
        <v>401</v>
      </c>
      <c r="B610" t="s">
        <v>405</v>
      </c>
      <c r="C610" s="4">
        <v>206.61</v>
      </c>
      <c r="E610">
        <v>206.61</v>
      </c>
      <c r="H610">
        <v>2</v>
      </c>
    </row>
    <row r="611" spans="1:8" ht="15">
      <c r="A611" t="s">
        <v>401</v>
      </c>
      <c r="B611" t="s">
        <v>406</v>
      </c>
      <c r="C611" s="4">
        <v>245.41</v>
      </c>
      <c r="E611">
        <v>245.41</v>
      </c>
      <c r="H611">
        <v>2</v>
      </c>
    </row>
    <row r="612" spans="1:13" s="2" customFormat="1" ht="15">
      <c r="A612" t="s">
        <v>401</v>
      </c>
      <c r="B612" t="s">
        <v>402</v>
      </c>
      <c r="C612" s="4">
        <v>0</v>
      </c>
      <c r="D612"/>
      <c r="E612">
        <v>0</v>
      </c>
      <c r="F612"/>
      <c r="H612"/>
      <c r="I612"/>
      <c r="J612"/>
      <c r="K612"/>
      <c r="M612"/>
    </row>
    <row r="613" spans="1:13" ht="15">
      <c r="A613" t="s">
        <v>401</v>
      </c>
      <c r="B613" t="s">
        <v>403</v>
      </c>
      <c r="C613" s="4">
        <v>194</v>
      </c>
      <c r="E613">
        <v>194</v>
      </c>
      <c r="H613">
        <v>2</v>
      </c>
      <c r="M613" s="2"/>
    </row>
    <row r="614" spans="1:5" ht="15">
      <c r="A614" t="s">
        <v>401</v>
      </c>
      <c r="B614" t="s">
        <v>404</v>
      </c>
      <c r="C614" s="4">
        <v>0</v>
      </c>
      <c r="E614">
        <v>0</v>
      </c>
    </row>
    <row r="615" spans="1:5" ht="15">
      <c r="A615" t="s">
        <v>401</v>
      </c>
      <c r="B615" t="s">
        <v>407</v>
      </c>
      <c r="C615" s="4">
        <v>0</v>
      </c>
      <c r="E615">
        <v>0</v>
      </c>
    </row>
    <row r="616" spans="1:5" ht="15">
      <c r="A616" t="s">
        <v>401</v>
      </c>
      <c r="B616" t="s">
        <v>408</v>
      </c>
      <c r="C616" s="4">
        <v>0</v>
      </c>
      <c r="E616">
        <v>0</v>
      </c>
    </row>
    <row r="617" spans="1:10" ht="15">
      <c r="A617" s="2" t="s">
        <v>401</v>
      </c>
      <c r="B617" s="2"/>
      <c r="C617" s="1">
        <f>SUM(C610:C616)</f>
        <v>646.02</v>
      </c>
      <c r="D617" s="2"/>
      <c r="E617" s="2"/>
      <c r="F617" s="2">
        <f>C617*1.13</f>
        <v>730.0025999999999</v>
      </c>
      <c r="G617" s="2">
        <v>730</v>
      </c>
      <c r="H617" s="2">
        <f>SUM(H610:H616)</f>
        <v>6</v>
      </c>
      <c r="I617" s="2">
        <v>6</v>
      </c>
      <c r="J617" s="2"/>
    </row>
    <row r="618" spans="1:5" ht="15">
      <c r="A618" s="3" t="s">
        <v>226</v>
      </c>
      <c r="B618" t="s">
        <v>224</v>
      </c>
      <c r="C618" s="4">
        <v>0</v>
      </c>
      <c r="E618">
        <v>0</v>
      </c>
    </row>
    <row r="619" spans="1:5" ht="15">
      <c r="A619" t="s">
        <v>226</v>
      </c>
      <c r="B619" t="s">
        <v>225</v>
      </c>
      <c r="C619" s="4">
        <v>0</v>
      </c>
      <c r="E619">
        <v>0</v>
      </c>
    </row>
    <row r="620" spans="1:8" ht="15">
      <c r="A620" t="s">
        <v>226</v>
      </c>
      <c r="B620" s="7" t="s">
        <v>221</v>
      </c>
      <c r="C620" s="4">
        <v>235.92</v>
      </c>
      <c r="E620">
        <v>235.92</v>
      </c>
      <c r="H620">
        <v>2</v>
      </c>
    </row>
    <row r="621" spans="1:8" ht="15">
      <c r="A621" t="s">
        <v>226</v>
      </c>
      <c r="B621" s="7" t="s">
        <v>220</v>
      </c>
      <c r="C621" s="4">
        <v>217.84</v>
      </c>
      <c r="E621">
        <v>217.84</v>
      </c>
      <c r="H621">
        <v>2</v>
      </c>
    </row>
    <row r="622" spans="1:5" ht="15">
      <c r="A622" t="s">
        <v>226</v>
      </c>
      <c r="B622" t="s">
        <v>222</v>
      </c>
      <c r="C622" s="4">
        <v>0</v>
      </c>
      <c r="E622">
        <v>0</v>
      </c>
    </row>
    <row r="623" spans="1:13" s="2" customFormat="1" ht="15">
      <c r="A623" t="s">
        <v>226</v>
      </c>
      <c r="B623" s="7" t="s">
        <v>219</v>
      </c>
      <c r="C623" s="4">
        <v>235.92</v>
      </c>
      <c r="D623"/>
      <c r="E623">
        <v>235.92</v>
      </c>
      <c r="F623"/>
      <c r="H623">
        <v>2</v>
      </c>
      <c r="I623"/>
      <c r="J623"/>
      <c r="K623"/>
      <c r="M623"/>
    </row>
    <row r="624" spans="1:13" ht="15">
      <c r="A624" t="s">
        <v>226</v>
      </c>
      <c r="B624" s="7" t="s">
        <v>223</v>
      </c>
      <c r="C624" s="4">
        <v>200.58</v>
      </c>
      <c r="E624">
        <v>200.58</v>
      </c>
      <c r="H624">
        <v>2</v>
      </c>
      <c r="M624" s="2"/>
    </row>
    <row r="625" spans="1:5" ht="15">
      <c r="A625" t="s">
        <v>226</v>
      </c>
      <c r="B625" t="s">
        <v>217</v>
      </c>
      <c r="C625" s="4">
        <v>0</v>
      </c>
      <c r="E625">
        <v>0</v>
      </c>
    </row>
    <row r="626" spans="1:8" ht="15">
      <c r="A626" t="s">
        <v>226</v>
      </c>
      <c r="B626" t="s">
        <v>216</v>
      </c>
      <c r="C626" s="4">
        <v>196.91</v>
      </c>
      <c r="D626">
        <v>2</v>
      </c>
      <c r="E626">
        <f>C626*2</f>
        <v>393.82</v>
      </c>
      <c r="H626">
        <v>4</v>
      </c>
    </row>
    <row r="627" spans="1:13" s="2" customFormat="1" ht="15">
      <c r="A627" t="s">
        <v>226</v>
      </c>
      <c r="B627" t="s">
        <v>218</v>
      </c>
      <c r="C627" s="4">
        <v>392.35</v>
      </c>
      <c r="D627"/>
      <c r="E627">
        <v>392.35</v>
      </c>
      <c r="F627"/>
      <c r="H627">
        <v>2</v>
      </c>
      <c r="I627"/>
      <c r="J627"/>
      <c r="M627"/>
    </row>
    <row r="628" spans="1:13" ht="15">
      <c r="A628" s="2" t="s">
        <v>226</v>
      </c>
      <c r="B628" s="2"/>
      <c r="C628" s="1"/>
      <c r="D628" s="2"/>
      <c r="E628" s="2">
        <f>SUM(E620:E627)</f>
        <v>1676.4299999999998</v>
      </c>
      <c r="F628" s="2">
        <f>E628*1.13</f>
        <v>1894.3658999999996</v>
      </c>
      <c r="G628" s="2">
        <f>1451.01+457</f>
        <v>1908.01</v>
      </c>
      <c r="H628" s="2">
        <f>SUM(H620:H627)</f>
        <v>14</v>
      </c>
      <c r="I628" s="2">
        <v>0</v>
      </c>
      <c r="J628" s="2"/>
      <c r="M628" s="2"/>
    </row>
    <row r="629" spans="1:5" ht="15">
      <c r="A629" s="3" t="s">
        <v>54</v>
      </c>
      <c r="B629" t="s">
        <v>51</v>
      </c>
      <c r="C629" s="4">
        <v>0</v>
      </c>
      <c r="E629">
        <v>0</v>
      </c>
    </row>
    <row r="630" spans="1:13" s="2" customFormat="1" ht="15">
      <c r="A630" t="s">
        <v>54</v>
      </c>
      <c r="B630" t="s">
        <v>40</v>
      </c>
      <c r="C630" s="4">
        <v>0</v>
      </c>
      <c r="D630"/>
      <c r="E630">
        <v>0</v>
      </c>
      <c r="F630"/>
      <c r="H630"/>
      <c r="I630"/>
      <c r="J630"/>
      <c r="K630"/>
      <c r="M630"/>
    </row>
    <row r="631" spans="1:13" ht="15">
      <c r="A631" t="s">
        <v>54</v>
      </c>
      <c r="B631" t="s">
        <v>41</v>
      </c>
      <c r="C631" s="4">
        <v>202.35</v>
      </c>
      <c r="E631">
        <v>202.35</v>
      </c>
      <c r="H631">
        <v>2</v>
      </c>
      <c r="M631" s="2"/>
    </row>
    <row r="632" spans="1:8" ht="15">
      <c r="A632" t="s">
        <v>54</v>
      </c>
      <c r="B632" t="s">
        <v>42</v>
      </c>
      <c r="C632" s="4">
        <v>206.61</v>
      </c>
      <c r="E632">
        <v>206.61</v>
      </c>
      <c r="H632">
        <v>2</v>
      </c>
    </row>
    <row r="633" spans="1:5" ht="15">
      <c r="A633" t="s">
        <v>54</v>
      </c>
      <c r="B633" t="s">
        <v>43</v>
      </c>
      <c r="C633" s="4">
        <v>0</v>
      </c>
      <c r="E633">
        <v>0</v>
      </c>
    </row>
    <row r="634" spans="1:8" ht="15">
      <c r="A634" t="s">
        <v>54</v>
      </c>
      <c r="B634" t="s">
        <v>47</v>
      </c>
      <c r="C634" s="4">
        <v>258.02</v>
      </c>
      <c r="E634">
        <v>258.02</v>
      </c>
      <c r="H634">
        <v>2</v>
      </c>
    </row>
    <row r="635" spans="1:11" ht="15">
      <c r="A635" t="s">
        <v>54</v>
      </c>
      <c r="B635" t="s">
        <v>48</v>
      </c>
      <c r="C635" s="4">
        <v>0</v>
      </c>
      <c r="E635">
        <v>0</v>
      </c>
      <c r="K635" s="2"/>
    </row>
    <row r="636" spans="1:5" ht="15">
      <c r="A636" t="s">
        <v>54</v>
      </c>
      <c r="B636" t="s">
        <v>45</v>
      </c>
      <c r="C636" s="4">
        <v>0</v>
      </c>
      <c r="E636">
        <v>0</v>
      </c>
    </row>
    <row r="637" spans="1:5" ht="15">
      <c r="A637" t="s">
        <v>54</v>
      </c>
      <c r="B637" t="s">
        <v>46</v>
      </c>
      <c r="C637" s="4">
        <v>0</v>
      </c>
      <c r="E637">
        <v>0</v>
      </c>
    </row>
    <row r="638" spans="1:5" ht="15">
      <c r="A638" t="s">
        <v>54</v>
      </c>
      <c r="B638" t="s">
        <v>44</v>
      </c>
      <c r="C638" s="4">
        <v>0</v>
      </c>
      <c r="E638">
        <v>0</v>
      </c>
    </row>
    <row r="639" spans="1:8" ht="15">
      <c r="A639" t="s">
        <v>54</v>
      </c>
      <c r="B639" t="s">
        <v>49</v>
      </c>
      <c r="C639" s="4">
        <v>142.59</v>
      </c>
      <c r="E639">
        <v>142.59</v>
      </c>
      <c r="H639">
        <v>2</v>
      </c>
    </row>
    <row r="640" spans="1:8" ht="15">
      <c r="A640" t="s">
        <v>54</v>
      </c>
      <c r="B640" t="s">
        <v>37</v>
      </c>
      <c r="C640" s="4">
        <v>217.84</v>
      </c>
      <c r="E640">
        <v>217.84</v>
      </c>
      <c r="H640">
        <v>2</v>
      </c>
    </row>
    <row r="641" spans="1:8" ht="15">
      <c r="A641" t="s">
        <v>54</v>
      </c>
      <c r="B641" s="7" t="s">
        <v>38</v>
      </c>
      <c r="C641" s="4">
        <v>217.84</v>
      </c>
      <c r="E641">
        <v>217.84</v>
      </c>
      <c r="H641">
        <v>2</v>
      </c>
    </row>
    <row r="642" spans="1:8" ht="15">
      <c r="A642" t="s">
        <v>54</v>
      </c>
      <c r="B642" s="7" t="s">
        <v>39</v>
      </c>
      <c r="C642" s="4">
        <v>217.84</v>
      </c>
      <c r="E642">
        <v>217.84</v>
      </c>
      <c r="H642">
        <v>2</v>
      </c>
    </row>
    <row r="643" spans="1:5" ht="15">
      <c r="A643" t="s">
        <v>54</v>
      </c>
      <c r="B643" t="s">
        <v>53</v>
      </c>
      <c r="C643" s="4">
        <v>0</v>
      </c>
      <c r="E643">
        <v>0</v>
      </c>
    </row>
    <row r="644" spans="1:8" ht="15">
      <c r="A644" t="s">
        <v>54</v>
      </c>
      <c r="B644" t="s">
        <v>50</v>
      </c>
      <c r="C644" s="4">
        <v>116.4</v>
      </c>
      <c r="E644">
        <v>116.4</v>
      </c>
      <c r="H644">
        <v>2</v>
      </c>
    </row>
    <row r="645" spans="1:5" ht="15">
      <c r="A645" t="s">
        <v>54</v>
      </c>
      <c r="B645" t="s">
        <v>52</v>
      </c>
      <c r="C645" s="4">
        <v>0</v>
      </c>
      <c r="E645">
        <v>0</v>
      </c>
    </row>
    <row r="646" spans="1:13" s="2" customFormat="1" ht="15">
      <c r="A646" s="2" t="s">
        <v>54</v>
      </c>
      <c r="C646" s="1">
        <f>SUM(C629:C645)</f>
        <v>1579.49</v>
      </c>
      <c r="F646" s="2">
        <f>C646*1.13</f>
        <v>1784.8237</v>
      </c>
      <c r="G646" s="2">
        <f>1556.17+245</f>
        <v>1801.17</v>
      </c>
      <c r="H646" s="2">
        <f>SUM(H631:H645)</f>
        <v>16</v>
      </c>
      <c r="I646" s="2">
        <v>0</v>
      </c>
      <c r="K646"/>
      <c r="M646"/>
    </row>
    <row r="647" spans="1:13" ht="15">
      <c r="A647" t="s">
        <v>800</v>
      </c>
      <c r="B647" t="s">
        <v>806</v>
      </c>
      <c r="C647" s="4">
        <v>0</v>
      </c>
      <c r="K647" s="2"/>
      <c r="L647" s="2"/>
      <c r="M647" s="2"/>
    </row>
    <row r="648" spans="1:11" ht="15">
      <c r="A648" s="2" t="s">
        <v>800</v>
      </c>
      <c r="B648" s="2"/>
      <c r="C648" s="2">
        <v>0</v>
      </c>
      <c r="D648" s="2"/>
      <c r="E648" s="2"/>
      <c r="F648" s="2">
        <v>0</v>
      </c>
      <c r="H648" s="2"/>
      <c r="I648" s="2">
        <v>0</v>
      </c>
      <c r="J648" s="2"/>
      <c r="K648" s="2"/>
    </row>
    <row r="649" spans="1:12" ht="15">
      <c r="A649" s="3" t="s">
        <v>441</v>
      </c>
      <c r="B649" t="s">
        <v>440</v>
      </c>
      <c r="C649" s="4">
        <v>252.7</v>
      </c>
      <c r="E649">
        <v>252.7</v>
      </c>
      <c r="H649">
        <v>2</v>
      </c>
      <c r="L649" s="2"/>
    </row>
    <row r="650" spans="1:11" ht="15">
      <c r="A650" s="2" t="s">
        <v>441</v>
      </c>
      <c r="B650" s="2"/>
      <c r="C650" s="2"/>
      <c r="D650" s="2"/>
      <c r="E650" s="2">
        <f>SUM(E649)</f>
        <v>252.7</v>
      </c>
      <c r="F650" s="2">
        <f>E650*1.13</f>
        <v>285.551</v>
      </c>
      <c r="G650" s="2">
        <v>0</v>
      </c>
      <c r="H650" s="2">
        <f>SUM(H649)</f>
        <v>2</v>
      </c>
      <c r="I650" s="2">
        <v>288</v>
      </c>
      <c r="J650" s="2"/>
      <c r="K650" s="2"/>
    </row>
    <row r="651" spans="1:2" ht="15">
      <c r="A651" t="s">
        <v>623</v>
      </c>
      <c r="B651" s="1" t="s">
        <v>622</v>
      </c>
    </row>
    <row r="652" spans="1:9" ht="15">
      <c r="A652" s="2" t="s">
        <v>623</v>
      </c>
      <c r="B652" s="1"/>
      <c r="I652" s="2">
        <v>0</v>
      </c>
    </row>
    <row r="653" spans="1:5" ht="15">
      <c r="A653" s="3" t="s">
        <v>694</v>
      </c>
      <c r="B653" t="s">
        <v>689</v>
      </c>
      <c r="C653" s="4">
        <v>0</v>
      </c>
      <c r="E653">
        <v>0</v>
      </c>
    </row>
    <row r="654" spans="1:8" ht="15">
      <c r="A654" t="s">
        <v>694</v>
      </c>
      <c r="B654" t="s">
        <v>690</v>
      </c>
      <c r="C654" s="4">
        <v>206.61</v>
      </c>
      <c r="E654">
        <v>206.61</v>
      </c>
      <c r="H654">
        <v>2</v>
      </c>
    </row>
    <row r="655" spans="1:5" ht="15">
      <c r="A655" t="s">
        <v>694</v>
      </c>
      <c r="B655" t="s">
        <v>691</v>
      </c>
      <c r="C655" s="4">
        <v>0</v>
      </c>
      <c r="E655">
        <v>0</v>
      </c>
    </row>
    <row r="656" spans="1:8" ht="15">
      <c r="A656" t="s">
        <v>694</v>
      </c>
      <c r="B656" t="s">
        <v>692</v>
      </c>
      <c r="C656" s="4">
        <v>194</v>
      </c>
      <c r="E656">
        <v>194</v>
      </c>
      <c r="H656">
        <v>2</v>
      </c>
    </row>
    <row r="657" spans="1:5" ht="15">
      <c r="A657" t="s">
        <v>694</v>
      </c>
      <c r="B657" t="s">
        <v>693</v>
      </c>
      <c r="C657" s="4">
        <v>0</v>
      </c>
      <c r="E657">
        <v>0</v>
      </c>
    </row>
    <row r="658" spans="1:5" ht="15">
      <c r="A658" t="s">
        <v>694</v>
      </c>
      <c r="B658" t="s">
        <v>376</v>
      </c>
      <c r="C658" s="4">
        <v>0</v>
      </c>
      <c r="E658">
        <v>0</v>
      </c>
    </row>
    <row r="659" spans="1:10" ht="15">
      <c r="A659" s="2" t="s">
        <v>694</v>
      </c>
      <c r="B659" s="2"/>
      <c r="C659" s="1">
        <f>SUM(C654:C658)</f>
        <v>400.61</v>
      </c>
      <c r="D659" s="2"/>
      <c r="E659" s="2"/>
      <c r="F659" s="2">
        <f>C659*1.13</f>
        <v>452.68929999999995</v>
      </c>
      <c r="G659" s="2">
        <v>453</v>
      </c>
      <c r="H659" s="2">
        <f>SUM(H654:H658)</f>
        <v>4</v>
      </c>
      <c r="I659" s="2">
        <v>4</v>
      </c>
      <c r="J659" s="2"/>
    </row>
    <row r="660" spans="1:8" ht="15">
      <c r="A660" s="3" t="s">
        <v>698</v>
      </c>
      <c r="B660" t="s">
        <v>695</v>
      </c>
      <c r="C660" s="4">
        <v>206.61</v>
      </c>
      <c r="E660">
        <v>206.61</v>
      </c>
      <c r="H660">
        <v>2</v>
      </c>
    </row>
    <row r="661" spans="1:8" ht="15">
      <c r="A661" t="s">
        <v>698</v>
      </c>
      <c r="B661" t="s">
        <v>696</v>
      </c>
      <c r="C661" s="4">
        <v>202.35</v>
      </c>
      <c r="E661">
        <v>202.35</v>
      </c>
      <c r="H661">
        <v>2</v>
      </c>
    </row>
    <row r="662" spans="1:8" ht="15">
      <c r="A662" t="s">
        <v>698</v>
      </c>
      <c r="B662" t="s">
        <v>697</v>
      </c>
      <c r="C662" s="4">
        <v>206.61</v>
      </c>
      <c r="E662">
        <v>206.61</v>
      </c>
      <c r="H662">
        <v>2</v>
      </c>
    </row>
    <row r="663" spans="1:10" ht="15">
      <c r="A663" s="2" t="s">
        <v>698</v>
      </c>
      <c r="B663" s="2"/>
      <c r="C663" s="1">
        <f>SUM(C660:C662)</f>
        <v>615.57</v>
      </c>
      <c r="D663" s="2"/>
      <c r="E663" s="2"/>
      <c r="F663" s="2">
        <f>C663*1.13</f>
        <v>695.5941</v>
      </c>
      <c r="G663" s="2">
        <f>467+235</f>
        <v>702</v>
      </c>
      <c r="H663" s="2">
        <f>SUM(H660:H662)</f>
        <v>6</v>
      </c>
      <c r="I663" s="2">
        <v>0</v>
      </c>
      <c r="J663" s="2"/>
    </row>
    <row r="664" spans="1:8" ht="15">
      <c r="A664" s="3" t="s">
        <v>272</v>
      </c>
      <c r="B664" t="s">
        <v>271</v>
      </c>
      <c r="C664" s="4">
        <v>93.12</v>
      </c>
      <c r="E664">
        <v>93.12</v>
      </c>
      <c r="H664">
        <v>2</v>
      </c>
    </row>
    <row r="665" spans="1:8" ht="15">
      <c r="A665" t="s">
        <v>272</v>
      </c>
      <c r="B665" t="s">
        <v>270</v>
      </c>
      <c r="C665" s="4">
        <v>100.88</v>
      </c>
      <c r="E665">
        <v>100.88</v>
      </c>
      <c r="H665">
        <v>2</v>
      </c>
    </row>
    <row r="666" spans="1:10" ht="15">
      <c r="A666" s="2" t="s">
        <v>272</v>
      </c>
      <c r="B666" s="2"/>
      <c r="C666" s="1">
        <f>SUM(C664:C665)</f>
        <v>194</v>
      </c>
      <c r="D666" s="2"/>
      <c r="E666" s="2"/>
      <c r="F666" s="2">
        <f>C666*1.13</f>
        <v>219.21999999999997</v>
      </c>
      <c r="G666" s="2">
        <v>219.22</v>
      </c>
      <c r="H666" s="2">
        <f>SUM(H664:H665)</f>
        <v>4</v>
      </c>
      <c r="I666" s="2">
        <v>4</v>
      </c>
      <c r="J666" s="2"/>
    </row>
    <row r="667" spans="1:2" ht="15">
      <c r="A667" t="s">
        <v>805</v>
      </c>
      <c r="B667" t="s">
        <v>803</v>
      </c>
    </row>
    <row r="668" spans="1:2" ht="15">
      <c r="A668" t="s">
        <v>805</v>
      </c>
      <c r="B668" t="s">
        <v>801</v>
      </c>
    </row>
    <row r="669" spans="1:2" ht="15">
      <c r="A669" t="s">
        <v>805</v>
      </c>
      <c r="B669" t="s">
        <v>802</v>
      </c>
    </row>
    <row r="670" spans="1:2" ht="15">
      <c r="A670" t="s">
        <v>805</v>
      </c>
      <c r="B670" t="s">
        <v>804</v>
      </c>
    </row>
    <row r="671" spans="1:11" ht="15">
      <c r="A671" s="2" t="s">
        <v>805</v>
      </c>
      <c r="B671" s="2"/>
      <c r="C671" s="2"/>
      <c r="D671" s="2"/>
      <c r="E671" s="2"/>
      <c r="F671" s="2"/>
      <c r="H671" s="2"/>
      <c r="I671" s="2">
        <v>0</v>
      </c>
      <c r="J671" s="2"/>
      <c r="K671" s="2"/>
    </row>
    <row r="672" spans="1:5" ht="15">
      <c r="A672" s="3" t="s">
        <v>105</v>
      </c>
      <c r="B672" t="s">
        <v>130</v>
      </c>
      <c r="C672" s="4">
        <v>0</v>
      </c>
      <c r="E672">
        <v>0</v>
      </c>
    </row>
    <row r="673" spans="1:11" ht="15">
      <c r="A673" t="s">
        <v>105</v>
      </c>
      <c r="B673" t="s">
        <v>101</v>
      </c>
      <c r="C673" s="4">
        <v>0</v>
      </c>
      <c r="E673">
        <v>0</v>
      </c>
      <c r="K673" s="2"/>
    </row>
    <row r="674" spans="1:8" ht="15">
      <c r="A674" t="s">
        <v>105</v>
      </c>
      <c r="B674" t="s">
        <v>102</v>
      </c>
      <c r="C674" s="4">
        <v>103.79</v>
      </c>
      <c r="E674">
        <v>103.79</v>
      </c>
      <c r="H674">
        <v>2</v>
      </c>
    </row>
    <row r="675" spans="1:5" ht="15">
      <c r="A675" t="s">
        <v>105</v>
      </c>
      <c r="B675" t="s">
        <v>104</v>
      </c>
      <c r="C675" s="4">
        <v>0</v>
      </c>
      <c r="E675">
        <v>0</v>
      </c>
    </row>
    <row r="676" spans="1:5" ht="15">
      <c r="A676" t="s">
        <v>105</v>
      </c>
      <c r="B676" t="s">
        <v>103</v>
      </c>
      <c r="C676" s="4">
        <v>0</v>
      </c>
      <c r="E676">
        <v>0</v>
      </c>
    </row>
    <row r="677" spans="1:8" ht="15">
      <c r="A677" t="s">
        <v>105</v>
      </c>
      <c r="B677" t="s">
        <v>106</v>
      </c>
      <c r="C677" s="4">
        <v>62.08</v>
      </c>
      <c r="E677">
        <v>62.08</v>
      </c>
      <c r="H677">
        <v>2</v>
      </c>
    </row>
    <row r="678" spans="1:5" ht="15">
      <c r="A678" t="s">
        <v>105</v>
      </c>
      <c r="B678" t="s">
        <v>107</v>
      </c>
      <c r="C678" s="4">
        <v>0</v>
      </c>
      <c r="E678">
        <v>0</v>
      </c>
    </row>
    <row r="679" spans="1:5" ht="15">
      <c r="A679" t="s">
        <v>105</v>
      </c>
      <c r="B679" t="s">
        <v>108</v>
      </c>
      <c r="C679" s="4">
        <v>0</v>
      </c>
      <c r="E679">
        <v>0</v>
      </c>
    </row>
    <row r="680" spans="1:5" ht="15">
      <c r="A680" t="s">
        <v>105</v>
      </c>
      <c r="B680" t="s">
        <v>109</v>
      </c>
      <c r="C680" s="4">
        <v>0</v>
      </c>
      <c r="E680">
        <v>0</v>
      </c>
    </row>
    <row r="681" spans="1:13" s="2" customFormat="1" ht="15">
      <c r="A681" t="s">
        <v>105</v>
      </c>
      <c r="B681" s="7" t="s">
        <v>110</v>
      </c>
      <c r="C681" s="4">
        <v>112.6</v>
      </c>
      <c r="D681"/>
      <c r="E681">
        <v>112.6</v>
      </c>
      <c r="F681"/>
      <c r="H681">
        <v>2</v>
      </c>
      <c r="I681"/>
      <c r="J681"/>
      <c r="K681"/>
      <c r="L681"/>
      <c r="M681"/>
    </row>
    <row r="682" spans="1:13" ht="15">
      <c r="A682" t="s">
        <v>105</v>
      </c>
      <c r="B682" t="s">
        <v>111</v>
      </c>
      <c r="C682" s="4">
        <v>0</v>
      </c>
      <c r="E682">
        <v>0</v>
      </c>
      <c r="M682" s="2"/>
    </row>
    <row r="683" spans="1:12" ht="15">
      <c r="A683" t="s">
        <v>105</v>
      </c>
      <c r="B683" t="s">
        <v>111</v>
      </c>
      <c r="C683" s="4">
        <v>0</v>
      </c>
      <c r="E683">
        <v>0</v>
      </c>
      <c r="L683" s="2"/>
    </row>
    <row r="684" spans="1:11" ht="15">
      <c r="A684" t="s">
        <v>105</v>
      </c>
      <c r="B684" t="s">
        <v>112</v>
      </c>
      <c r="C684" s="4">
        <v>0</v>
      </c>
      <c r="E684">
        <v>0</v>
      </c>
      <c r="K684" s="2"/>
    </row>
    <row r="685" spans="1:5" ht="15">
      <c r="A685" t="s">
        <v>105</v>
      </c>
      <c r="B685" t="s">
        <v>113</v>
      </c>
      <c r="C685" s="4">
        <v>0</v>
      </c>
      <c r="E685">
        <v>0</v>
      </c>
    </row>
    <row r="686" spans="1:13" s="2" customFormat="1" ht="15">
      <c r="A686" t="s">
        <v>105</v>
      </c>
      <c r="B686" t="s">
        <v>114</v>
      </c>
      <c r="C686" s="4">
        <v>0</v>
      </c>
      <c r="D686"/>
      <c r="E686">
        <v>0</v>
      </c>
      <c r="F686"/>
      <c r="H686"/>
      <c r="I686"/>
      <c r="J686"/>
      <c r="K686"/>
      <c r="L686"/>
      <c r="M686"/>
    </row>
    <row r="687" spans="1:13" ht="15">
      <c r="A687" s="2" t="s">
        <v>105</v>
      </c>
      <c r="B687" s="2"/>
      <c r="C687" s="1">
        <f>SUM(C674:C686)</f>
        <v>278.47</v>
      </c>
      <c r="D687" s="2"/>
      <c r="E687" s="2"/>
      <c r="F687" s="2">
        <f>C687*1.13</f>
        <v>314.6711</v>
      </c>
      <c r="G687" s="2">
        <v>315</v>
      </c>
      <c r="H687" s="2">
        <f>SUM(H674:H686)</f>
        <v>6</v>
      </c>
      <c r="I687" s="2">
        <v>6</v>
      </c>
      <c r="J687" s="2"/>
      <c r="M687" s="2"/>
    </row>
    <row r="688" spans="1:12" ht="15">
      <c r="A688" t="s">
        <v>558</v>
      </c>
      <c r="B688" t="s">
        <v>356</v>
      </c>
      <c r="C688" s="4">
        <v>0</v>
      </c>
      <c r="K688" s="2"/>
      <c r="L688" s="2"/>
    </row>
    <row r="689" spans="1:3" ht="15">
      <c r="A689" t="s">
        <v>558</v>
      </c>
      <c r="B689" t="s">
        <v>666</v>
      </c>
      <c r="C689" s="4">
        <v>0</v>
      </c>
    </row>
    <row r="690" spans="1:3" ht="15">
      <c r="A690" t="s">
        <v>558</v>
      </c>
      <c r="B690" t="s">
        <v>553</v>
      </c>
      <c r="C690" s="4">
        <v>0</v>
      </c>
    </row>
    <row r="691" spans="1:11" ht="15">
      <c r="A691" t="s">
        <v>558</v>
      </c>
      <c r="B691" t="s">
        <v>130</v>
      </c>
      <c r="C691" s="4">
        <v>0</v>
      </c>
      <c r="K691" s="2"/>
    </row>
    <row r="692" spans="1:3" ht="15">
      <c r="A692" t="s">
        <v>558</v>
      </c>
      <c r="B692" t="s">
        <v>665</v>
      </c>
      <c r="C692" s="4">
        <v>0</v>
      </c>
    </row>
    <row r="693" spans="1:3" ht="15">
      <c r="A693" t="s">
        <v>558</v>
      </c>
      <c r="B693" t="s">
        <v>667</v>
      </c>
      <c r="C693" s="4">
        <v>0</v>
      </c>
    </row>
    <row r="694" spans="1:3" ht="15">
      <c r="A694" t="s">
        <v>558</v>
      </c>
      <c r="B694" t="s">
        <v>554</v>
      </c>
      <c r="C694" s="4">
        <v>0</v>
      </c>
    </row>
    <row r="695" spans="1:3" ht="15">
      <c r="A695" t="s">
        <v>558</v>
      </c>
      <c r="B695" t="s">
        <v>557</v>
      </c>
      <c r="C695" s="4">
        <v>0</v>
      </c>
    </row>
    <row r="696" spans="1:3" ht="15">
      <c r="A696" t="s">
        <v>558</v>
      </c>
      <c r="B696" t="s">
        <v>421</v>
      </c>
      <c r="C696" s="4">
        <v>0</v>
      </c>
    </row>
    <row r="697" spans="1:3" ht="15">
      <c r="A697" t="s">
        <v>558</v>
      </c>
      <c r="B697" t="s">
        <v>556</v>
      </c>
      <c r="C697" s="4">
        <v>0</v>
      </c>
    </row>
    <row r="698" spans="1:12" ht="15">
      <c r="A698" t="s">
        <v>558</v>
      </c>
      <c r="B698" t="s">
        <v>555</v>
      </c>
      <c r="C698" s="4">
        <v>0</v>
      </c>
      <c r="L698" s="2"/>
    </row>
    <row r="699" spans="1:11" ht="15">
      <c r="A699" s="2" t="s">
        <v>558</v>
      </c>
      <c r="B699" s="2"/>
      <c r="C699" s="2"/>
      <c r="D699" s="2"/>
      <c r="E699" s="2"/>
      <c r="F699" s="2">
        <v>0</v>
      </c>
      <c r="H699" s="2"/>
      <c r="I699" s="2">
        <v>0</v>
      </c>
      <c r="J699" s="2"/>
      <c r="K699" s="2"/>
    </row>
    <row r="700" spans="1:13" s="2" customFormat="1" ht="15">
      <c r="A700" s="1" t="s">
        <v>424</v>
      </c>
      <c r="B700" t="s">
        <v>480</v>
      </c>
      <c r="C700" s="4">
        <v>0</v>
      </c>
      <c r="D700"/>
      <c r="E700"/>
      <c r="F700"/>
      <c r="H700"/>
      <c r="I700"/>
      <c r="J700"/>
      <c r="K700"/>
      <c r="L700"/>
      <c r="M700"/>
    </row>
    <row r="701" spans="1:13" ht="15">
      <c r="A701" t="s">
        <v>424</v>
      </c>
      <c r="B701" s="7" t="s">
        <v>475</v>
      </c>
      <c r="C701" s="4">
        <v>332.92</v>
      </c>
      <c r="H701">
        <v>2</v>
      </c>
      <c r="M701" s="2"/>
    </row>
    <row r="702" spans="1:12" ht="15">
      <c r="A702" t="s">
        <v>424</v>
      </c>
      <c r="B702" s="7" t="s">
        <v>474</v>
      </c>
      <c r="C702" s="4">
        <v>332.92</v>
      </c>
      <c r="H702">
        <v>2</v>
      </c>
      <c r="L702" s="2"/>
    </row>
    <row r="703" spans="1:8" ht="15">
      <c r="A703" t="s">
        <v>424</v>
      </c>
      <c r="B703" s="7" t="s">
        <v>472</v>
      </c>
      <c r="C703" s="4">
        <v>235.92</v>
      </c>
      <c r="H703">
        <v>2</v>
      </c>
    </row>
    <row r="704" spans="1:13" s="2" customFormat="1" ht="15">
      <c r="A704" t="s">
        <v>424</v>
      </c>
      <c r="B704" s="7" t="s">
        <v>473</v>
      </c>
      <c r="C704" s="4">
        <v>235.92</v>
      </c>
      <c r="D704"/>
      <c r="E704"/>
      <c r="F704"/>
      <c r="H704">
        <v>2</v>
      </c>
      <c r="I704"/>
      <c r="J704"/>
      <c r="K704"/>
      <c r="L704"/>
      <c r="M704"/>
    </row>
    <row r="705" spans="1:13" ht="15">
      <c r="A705" t="s">
        <v>424</v>
      </c>
      <c r="B705" s="7" t="s">
        <v>471</v>
      </c>
      <c r="C705" s="4">
        <v>235.92</v>
      </c>
      <c r="H705">
        <v>2</v>
      </c>
      <c r="M705" s="2"/>
    </row>
    <row r="706" spans="1:12" ht="15">
      <c r="A706" t="s">
        <v>424</v>
      </c>
      <c r="B706" s="3" t="s">
        <v>470</v>
      </c>
      <c r="C706" s="4">
        <v>0</v>
      </c>
      <c r="L706" s="2"/>
    </row>
    <row r="707" spans="1:8" ht="15">
      <c r="A707" t="s">
        <v>424</v>
      </c>
      <c r="B707" t="s">
        <v>478</v>
      </c>
      <c r="C707" s="4">
        <v>220.19</v>
      </c>
      <c r="H707">
        <v>2</v>
      </c>
    </row>
    <row r="708" spans="1:11" ht="15">
      <c r="A708" t="s">
        <v>424</v>
      </c>
      <c r="B708" t="s">
        <v>479</v>
      </c>
      <c r="C708" s="4">
        <v>220.19</v>
      </c>
      <c r="H708">
        <v>2</v>
      </c>
      <c r="K708" s="2"/>
    </row>
    <row r="709" spans="1:8" ht="15">
      <c r="A709" t="s">
        <v>424</v>
      </c>
      <c r="B709" t="s">
        <v>477</v>
      </c>
      <c r="C709" s="4">
        <v>220.19</v>
      </c>
      <c r="H709">
        <v>2</v>
      </c>
    </row>
    <row r="710" spans="1:3" ht="15">
      <c r="A710" t="s">
        <v>424</v>
      </c>
      <c r="B710" t="s">
        <v>481</v>
      </c>
      <c r="C710" s="4">
        <v>0</v>
      </c>
    </row>
    <row r="711" spans="1:13" s="2" customFormat="1" ht="15">
      <c r="A711" t="s">
        <v>424</v>
      </c>
      <c r="B711" t="s">
        <v>482</v>
      </c>
      <c r="C711" s="4">
        <v>194</v>
      </c>
      <c r="D711"/>
      <c r="E711"/>
      <c r="F711"/>
      <c r="H711">
        <v>2</v>
      </c>
      <c r="I711"/>
      <c r="J711"/>
      <c r="K711"/>
      <c r="L711"/>
      <c r="M711"/>
    </row>
    <row r="712" spans="1:13" ht="15">
      <c r="A712" t="s">
        <v>424</v>
      </c>
      <c r="B712" t="s">
        <v>484</v>
      </c>
      <c r="C712" s="4">
        <v>194</v>
      </c>
      <c r="H712">
        <v>2</v>
      </c>
      <c r="M712" s="2"/>
    </row>
    <row r="713" spans="1:12" ht="15">
      <c r="A713" t="s">
        <v>424</v>
      </c>
      <c r="B713" t="s">
        <v>485</v>
      </c>
      <c r="C713" s="4">
        <v>194</v>
      </c>
      <c r="H713">
        <v>2</v>
      </c>
      <c r="L713" s="2"/>
    </row>
    <row r="714" spans="1:3" ht="15">
      <c r="A714" t="s">
        <v>424</v>
      </c>
      <c r="B714" t="s">
        <v>476</v>
      </c>
      <c r="C714" s="4">
        <v>0</v>
      </c>
    </row>
    <row r="715" spans="1:3" ht="15">
      <c r="A715" t="s">
        <v>424</v>
      </c>
      <c r="B715" t="s">
        <v>483</v>
      </c>
      <c r="C715" s="4">
        <v>0</v>
      </c>
    </row>
    <row r="716" spans="1:3" ht="15">
      <c r="A716" t="s">
        <v>424</v>
      </c>
      <c r="B716" t="s">
        <v>422</v>
      </c>
      <c r="C716" s="4">
        <v>0</v>
      </c>
    </row>
    <row r="717" spans="1:3" ht="15">
      <c r="A717" t="s">
        <v>424</v>
      </c>
      <c r="B717" t="s">
        <v>423</v>
      </c>
      <c r="C717" s="4">
        <v>0</v>
      </c>
    </row>
    <row r="718" spans="1:3" ht="15">
      <c r="A718" t="s">
        <v>424</v>
      </c>
      <c r="B718" t="s">
        <v>420</v>
      </c>
      <c r="C718" s="4">
        <v>0</v>
      </c>
    </row>
    <row r="719" spans="1:13" s="2" customFormat="1" ht="15">
      <c r="A719" t="s">
        <v>424</v>
      </c>
      <c r="B719" t="s">
        <v>419</v>
      </c>
      <c r="C719" s="4">
        <v>0</v>
      </c>
      <c r="D719"/>
      <c r="E719"/>
      <c r="F719"/>
      <c r="H719"/>
      <c r="I719"/>
      <c r="J719"/>
      <c r="K719"/>
      <c r="L719"/>
      <c r="M719"/>
    </row>
    <row r="720" spans="1:13" ht="15">
      <c r="A720" t="s">
        <v>424</v>
      </c>
      <c r="B720" t="s">
        <v>421</v>
      </c>
      <c r="C720" s="4">
        <v>0</v>
      </c>
      <c r="M720" s="2"/>
    </row>
    <row r="721" spans="1:12" ht="15">
      <c r="A721" t="s">
        <v>424</v>
      </c>
      <c r="B721" t="s">
        <v>418</v>
      </c>
      <c r="C721" s="4">
        <v>0</v>
      </c>
      <c r="L721" s="2"/>
    </row>
    <row r="722" spans="1:10" ht="15">
      <c r="A722" s="2" t="s">
        <v>424</v>
      </c>
      <c r="B722" s="2"/>
      <c r="C722" s="1">
        <f>SUM(C701:C721)</f>
        <v>2616.17</v>
      </c>
      <c r="D722" s="2"/>
      <c r="E722" s="2"/>
      <c r="F722" s="2">
        <f>C722*1.13</f>
        <v>2956.2720999999997</v>
      </c>
      <c r="G722" s="2">
        <v>2956.27</v>
      </c>
      <c r="H722" s="2">
        <f>SUM(H701:H721)</f>
        <v>22</v>
      </c>
      <c r="I722" s="2">
        <v>22</v>
      </c>
      <c r="J722" s="2"/>
    </row>
    <row r="723" spans="1:5" ht="15">
      <c r="A723" s="3" t="s">
        <v>193</v>
      </c>
      <c r="B723" t="s">
        <v>192</v>
      </c>
      <c r="C723" s="4">
        <v>0</v>
      </c>
      <c r="E723">
        <v>0</v>
      </c>
    </row>
    <row r="724" spans="1:5" ht="15">
      <c r="A724" t="s">
        <v>193</v>
      </c>
      <c r="B724" t="s">
        <v>191</v>
      </c>
      <c r="C724" s="4">
        <v>0</v>
      </c>
      <c r="E724">
        <v>0</v>
      </c>
    </row>
    <row r="725" spans="1:8" ht="15">
      <c r="A725" t="s">
        <v>193</v>
      </c>
      <c r="B725" t="s">
        <v>190</v>
      </c>
      <c r="C725" s="4">
        <v>194</v>
      </c>
      <c r="E725">
        <v>194</v>
      </c>
      <c r="H725">
        <v>2</v>
      </c>
    </row>
    <row r="726" spans="1:5" ht="15">
      <c r="A726" t="s">
        <v>193</v>
      </c>
      <c r="B726" t="s">
        <v>409</v>
      </c>
      <c r="C726" s="4">
        <v>0</v>
      </c>
      <c r="E726">
        <v>0</v>
      </c>
    </row>
    <row r="727" spans="1:10" ht="15">
      <c r="A727" s="2" t="s">
        <v>193</v>
      </c>
      <c r="B727" s="2"/>
      <c r="C727" s="1">
        <f>SUM(C725:C726)</f>
        <v>194</v>
      </c>
      <c r="D727" s="2"/>
      <c r="E727" s="2"/>
      <c r="F727" s="2">
        <f>C727*1.13</f>
        <v>219.21999999999997</v>
      </c>
      <c r="G727" s="2">
        <v>220</v>
      </c>
      <c r="H727" s="2">
        <f>SUM(H725:H726)</f>
        <v>2</v>
      </c>
      <c r="I727" s="2">
        <v>1</v>
      </c>
      <c r="J727" s="2"/>
    </row>
    <row r="728" spans="1:5" ht="15">
      <c r="A728" s="3" t="s">
        <v>652</v>
      </c>
      <c r="B728" t="s">
        <v>657</v>
      </c>
      <c r="C728" s="4">
        <v>0</v>
      </c>
      <c r="E728">
        <v>0</v>
      </c>
    </row>
    <row r="729" spans="1:8" ht="15">
      <c r="A729" t="s">
        <v>652</v>
      </c>
      <c r="B729" t="s">
        <v>658</v>
      </c>
      <c r="C729" s="4">
        <v>202.35</v>
      </c>
      <c r="E729">
        <v>202.35</v>
      </c>
      <c r="H729">
        <v>2</v>
      </c>
    </row>
    <row r="730" spans="1:8" ht="15">
      <c r="A730" t="s">
        <v>652</v>
      </c>
      <c r="B730" t="s">
        <v>659</v>
      </c>
      <c r="C730" s="4">
        <v>202.35</v>
      </c>
      <c r="E730">
        <v>202.35</v>
      </c>
      <c r="H730">
        <v>2</v>
      </c>
    </row>
    <row r="731" spans="1:8" ht="15">
      <c r="A731" t="s">
        <v>652</v>
      </c>
      <c r="B731" t="s">
        <v>660</v>
      </c>
      <c r="C731" s="4">
        <v>206.61</v>
      </c>
      <c r="E731">
        <v>206.61</v>
      </c>
      <c r="H731">
        <v>2</v>
      </c>
    </row>
    <row r="732" spans="1:8" ht="15">
      <c r="A732" t="s">
        <v>652</v>
      </c>
      <c r="B732" t="s">
        <v>661</v>
      </c>
      <c r="C732" s="4">
        <v>190</v>
      </c>
      <c r="E732">
        <v>190</v>
      </c>
      <c r="H732">
        <v>2</v>
      </c>
    </row>
    <row r="733" spans="1:8" ht="15">
      <c r="A733" t="s">
        <v>652</v>
      </c>
      <c r="B733" t="s">
        <v>664</v>
      </c>
      <c r="C733" s="4">
        <v>110.58</v>
      </c>
      <c r="E733">
        <v>110.58</v>
      </c>
      <c r="H733">
        <v>2</v>
      </c>
    </row>
    <row r="734" spans="1:5" ht="15">
      <c r="A734" t="s">
        <v>652</v>
      </c>
      <c r="B734" t="s">
        <v>653</v>
      </c>
      <c r="C734" s="4">
        <v>0</v>
      </c>
      <c r="E734">
        <v>0</v>
      </c>
    </row>
    <row r="735" spans="1:5" ht="15">
      <c r="A735" t="s">
        <v>652</v>
      </c>
      <c r="B735" t="s">
        <v>654</v>
      </c>
      <c r="C735" s="4">
        <v>0</v>
      </c>
      <c r="E735">
        <v>0</v>
      </c>
    </row>
    <row r="736" spans="1:5" ht="15">
      <c r="A736" t="s">
        <v>652</v>
      </c>
      <c r="B736" t="s">
        <v>663</v>
      </c>
      <c r="C736" s="4">
        <v>0</v>
      </c>
      <c r="E736">
        <v>0</v>
      </c>
    </row>
    <row r="737" spans="1:5" ht="15">
      <c r="A737" t="s">
        <v>652</v>
      </c>
      <c r="B737" t="s">
        <v>655</v>
      </c>
      <c r="C737" s="4">
        <v>0</v>
      </c>
      <c r="E737">
        <v>0</v>
      </c>
    </row>
    <row r="738" spans="1:5" ht="15">
      <c r="A738" t="s">
        <v>652</v>
      </c>
      <c r="B738" t="s">
        <v>662</v>
      </c>
      <c r="C738" s="4">
        <v>0</v>
      </c>
      <c r="E738">
        <v>0</v>
      </c>
    </row>
    <row r="739" spans="1:5" ht="15">
      <c r="A739" t="s">
        <v>652</v>
      </c>
      <c r="B739" t="s">
        <v>656</v>
      </c>
      <c r="C739" s="4">
        <v>0</v>
      </c>
      <c r="E739">
        <v>0</v>
      </c>
    </row>
    <row r="740" spans="1:13" s="2" customFormat="1" ht="15">
      <c r="A740" t="s">
        <v>652</v>
      </c>
      <c r="B740" t="s">
        <v>651</v>
      </c>
      <c r="C740" s="4">
        <v>506.34</v>
      </c>
      <c r="D740"/>
      <c r="E740">
        <v>506.34</v>
      </c>
      <c r="F740"/>
      <c r="H740">
        <v>2</v>
      </c>
      <c r="I740"/>
      <c r="J740"/>
      <c r="K740"/>
      <c r="L740"/>
      <c r="M740"/>
    </row>
    <row r="741" spans="1:13" ht="15">
      <c r="A741" s="2" t="s">
        <v>652</v>
      </c>
      <c r="B741" s="2"/>
      <c r="C741" s="1">
        <f>SUM(C728:C740)</f>
        <v>1418.23</v>
      </c>
      <c r="D741" s="2"/>
      <c r="E741" s="2"/>
      <c r="F741" s="2">
        <f>C741*1.13</f>
        <v>1602.5999</v>
      </c>
      <c r="G741" s="2">
        <f>931+700</f>
        <v>1631</v>
      </c>
      <c r="H741" s="2">
        <f>SUM(H729:H740)</f>
        <v>12</v>
      </c>
      <c r="I741" s="2">
        <v>0</v>
      </c>
      <c r="J741" s="2"/>
      <c r="M741" s="2"/>
    </row>
    <row r="742" spans="1:12" ht="15">
      <c r="A742" s="3" t="s">
        <v>388</v>
      </c>
      <c r="B742" t="s">
        <v>385</v>
      </c>
      <c r="C742" s="4">
        <v>0</v>
      </c>
      <c r="E742">
        <v>0</v>
      </c>
      <c r="L742" s="2"/>
    </row>
    <row r="743" spans="1:13" s="2" customFormat="1" ht="15">
      <c r="A743" t="s">
        <v>388</v>
      </c>
      <c r="B743" t="s">
        <v>386</v>
      </c>
      <c r="C743" s="4">
        <v>206.61</v>
      </c>
      <c r="D743"/>
      <c r="E743">
        <v>206.61</v>
      </c>
      <c r="F743"/>
      <c r="H743">
        <v>2</v>
      </c>
      <c r="I743"/>
      <c r="J743"/>
      <c r="L743"/>
      <c r="M743"/>
    </row>
    <row r="744" spans="1:13" ht="15">
      <c r="A744" t="s">
        <v>388</v>
      </c>
      <c r="B744" t="s">
        <v>387</v>
      </c>
      <c r="C744" s="4">
        <v>0</v>
      </c>
      <c r="E744">
        <v>0</v>
      </c>
      <c r="M744" s="2"/>
    </row>
    <row r="745" spans="1:12" ht="15">
      <c r="A745" s="2" t="s">
        <v>388</v>
      </c>
      <c r="B745" s="2"/>
      <c r="C745" s="1">
        <f>SUM(C743:C744)</f>
        <v>206.61</v>
      </c>
      <c r="D745" s="2"/>
      <c r="E745" s="2"/>
      <c r="F745" s="2">
        <f>C745*1.13</f>
        <v>233.4693</v>
      </c>
      <c r="G745" s="2">
        <v>235</v>
      </c>
      <c r="H745" s="2">
        <f>SUM(H743:H744)</f>
        <v>2</v>
      </c>
      <c r="I745" s="2">
        <v>0</v>
      </c>
      <c r="J745" s="2"/>
      <c r="L745" s="2"/>
    </row>
    <row r="746" spans="1:8" ht="15">
      <c r="A746" s="3" t="s">
        <v>381</v>
      </c>
      <c r="B746" t="s">
        <v>379</v>
      </c>
      <c r="C746" s="4">
        <v>194</v>
      </c>
      <c r="E746">
        <v>194</v>
      </c>
      <c r="H746">
        <v>2</v>
      </c>
    </row>
    <row r="747" spans="1:5" ht="15">
      <c r="A747" t="s">
        <v>381</v>
      </c>
      <c r="B747" t="s">
        <v>380</v>
      </c>
      <c r="C747" s="4">
        <v>0</v>
      </c>
      <c r="E747">
        <v>0</v>
      </c>
    </row>
    <row r="748" spans="1:11" ht="15">
      <c r="A748" t="s">
        <v>381</v>
      </c>
      <c r="B748" t="s">
        <v>378</v>
      </c>
      <c r="C748" s="4">
        <v>194</v>
      </c>
      <c r="E748">
        <v>194</v>
      </c>
      <c r="H748">
        <v>2</v>
      </c>
      <c r="K748" s="2"/>
    </row>
    <row r="749" spans="1:8" ht="15">
      <c r="A749" t="s">
        <v>381</v>
      </c>
      <c r="B749" t="s">
        <v>375</v>
      </c>
      <c r="C749" s="4">
        <v>103.79</v>
      </c>
      <c r="E749">
        <v>103.79</v>
      </c>
      <c r="H749">
        <v>2</v>
      </c>
    </row>
    <row r="750" spans="1:13" s="2" customFormat="1" ht="15">
      <c r="A750" t="s">
        <v>381</v>
      </c>
      <c r="B750" t="s">
        <v>377</v>
      </c>
      <c r="C750" s="4">
        <v>103.79</v>
      </c>
      <c r="D750"/>
      <c r="E750">
        <v>103.79</v>
      </c>
      <c r="F750"/>
      <c r="H750">
        <v>2</v>
      </c>
      <c r="I750"/>
      <c r="J750"/>
      <c r="K750"/>
      <c r="L750"/>
      <c r="M750"/>
    </row>
    <row r="751" spans="1:13" ht="15">
      <c r="A751" t="s">
        <v>381</v>
      </c>
      <c r="B751" t="s">
        <v>376</v>
      </c>
      <c r="C751" s="4">
        <v>0</v>
      </c>
      <c r="E751">
        <v>0</v>
      </c>
      <c r="M751" s="2"/>
    </row>
    <row r="752" spans="1:12" ht="15">
      <c r="A752" s="2" t="s">
        <v>381</v>
      </c>
      <c r="B752" s="2"/>
      <c r="C752" s="1">
        <f>SUM(C746:C751)</f>
        <v>595.58</v>
      </c>
      <c r="D752" s="2"/>
      <c r="E752" s="2"/>
      <c r="F752" s="2">
        <f>C752*1.13</f>
        <v>673.0054</v>
      </c>
      <c r="G752" s="2">
        <v>675</v>
      </c>
      <c r="H752" s="2">
        <f>SUM(H746:H751)</f>
        <v>8</v>
      </c>
      <c r="I752" s="2">
        <v>6</v>
      </c>
      <c r="J752" s="2"/>
      <c r="L752" s="2"/>
    </row>
    <row r="753" spans="1:8" ht="15">
      <c r="A753" s="3" t="s">
        <v>163</v>
      </c>
      <c r="B753" t="s">
        <v>463</v>
      </c>
      <c r="C753" s="4">
        <v>220.19</v>
      </c>
      <c r="E753">
        <v>220.19</v>
      </c>
      <c r="H753">
        <v>2</v>
      </c>
    </row>
    <row r="754" spans="1:8" ht="15">
      <c r="A754" t="s">
        <v>163</v>
      </c>
      <c r="B754" t="s">
        <v>464</v>
      </c>
      <c r="C754" s="4">
        <v>220.19</v>
      </c>
      <c r="E754">
        <v>220.19</v>
      </c>
      <c r="H754">
        <v>2</v>
      </c>
    </row>
    <row r="755" spans="1:8" ht="15">
      <c r="A755" t="s">
        <v>163</v>
      </c>
      <c r="B755" t="s">
        <v>465</v>
      </c>
      <c r="C755" s="4">
        <v>220.19</v>
      </c>
      <c r="E755">
        <v>220.19</v>
      </c>
      <c r="H755">
        <v>2</v>
      </c>
    </row>
    <row r="756" spans="1:8" ht="15">
      <c r="A756" t="s">
        <v>163</v>
      </c>
      <c r="B756" t="s">
        <v>466</v>
      </c>
      <c r="C756" s="4">
        <v>103.79</v>
      </c>
      <c r="E756">
        <v>103.79</v>
      </c>
      <c r="H756">
        <v>2</v>
      </c>
    </row>
    <row r="757" spans="1:5" ht="15">
      <c r="A757" t="s">
        <v>163</v>
      </c>
      <c r="B757" t="s">
        <v>467</v>
      </c>
      <c r="C757" s="4">
        <v>0</v>
      </c>
      <c r="E757">
        <v>0</v>
      </c>
    </row>
    <row r="758" spans="1:5" ht="15">
      <c r="A758" t="s">
        <v>163</v>
      </c>
      <c r="B758" t="s">
        <v>468</v>
      </c>
      <c r="C758" s="4">
        <v>0</v>
      </c>
      <c r="E758">
        <v>0</v>
      </c>
    </row>
    <row r="759" spans="1:5" ht="15">
      <c r="A759" t="s">
        <v>163</v>
      </c>
      <c r="B759" t="s">
        <v>469</v>
      </c>
      <c r="C759" s="4">
        <v>0</v>
      </c>
      <c r="E759">
        <v>0</v>
      </c>
    </row>
    <row r="760" spans="1:10" ht="15">
      <c r="A760" s="2" t="s">
        <v>163</v>
      </c>
      <c r="B760" s="2"/>
      <c r="C760" s="1">
        <f>SUM(C753:C759)</f>
        <v>764.3599999999999</v>
      </c>
      <c r="D760" s="2"/>
      <c r="E760" s="2"/>
      <c r="F760" s="2">
        <f>C760*1.13</f>
        <v>863.7267999999998</v>
      </c>
      <c r="G760" s="2">
        <v>864</v>
      </c>
      <c r="H760" s="2">
        <f>SUM(H753:H759)</f>
        <v>8</v>
      </c>
      <c r="I760" s="2">
        <v>8</v>
      </c>
      <c r="J760" s="2"/>
    </row>
    <row r="761" spans="1:10" ht="15">
      <c r="A761" s="3" t="s">
        <v>455</v>
      </c>
      <c r="B761" s="3" t="s">
        <v>809</v>
      </c>
      <c r="C761" s="3">
        <v>0</v>
      </c>
      <c r="D761" s="6"/>
      <c r="E761" s="6">
        <v>0</v>
      </c>
      <c r="F761" s="2"/>
      <c r="H761" s="2"/>
      <c r="I761" s="2"/>
      <c r="J761" s="2"/>
    </row>
    <row r="762" spans="1:5" ht="15">
      <c r="A762" t="s">
        <v>455</v>
      </c>
      <c r="B762" t="s">
        <v>196</v>
      </c>
      <c r="C762" s="4">
        <v>0</v>
      </c>
      <c r="E762">
        <v>0</v>
      </c>
    </row>
    <row r="763" spans="1:11" ht="15">
      <c r="A763" t="s">
        <v>455</v>
      </c>
      <c r="B763" t="s">
        <v>448</v>
      </c>
      <c r="C763" s="4">
        <v>0</v>
      </c>
      <c r="E763">
        <v>0</v>
      </c>
      <c r="K763" s="2"/>
    </row>
    <row r="764" spans="1:5" ht="15">
      <c r="A764" t="s">
        <v>455</v>
      </c>
      <c r="B764" t="s">
        <v>451</v>
      </c>
      <c r="C764" s="4">
        <v>0</v>
      </c>
      <c r="E764">
        <v>0</v>
      </c>
    </row>
    <row r="765" spans="1:5" ht="15">
      <c r="A765" t="s">
        <v>455</v>
      </c>
      <c r="B765" t="s">
        <v>385</v>
      </c>
      <c r="C765" s="4">
        <v>0</v>
      </c>
      <c r="E765">
        <v>0</v>
      </c>
    </row>
    <row r="766" spans="1:8" ht="15">
      <c r="A766" t="s">
        <v>455</v>
      </c>
      <c r="B766" t="s">
        <v>452</v>
      </c>
      <c r="C766" s="4">
        <v>206.61</v>
      </c>
      <c r="E766">
        <v>206.61</v>
      </c>
      <c r="H766">
        <v>2</v>
      </c>
    </row>
    <row r="767" spans="1:11" ht="15">
      <c r="A767" t="s">
        <v>455</v>
      </c>
      <c r="B767" t="s">
        <v>453</v>
      </c>
      <c r="C767" s="4">
        <v>0</v>
      </c>
      <c r="E767">
        <v>0</v>
      </c>
      <c r="K767" s="2"/>
    </row>
    <row r="768" spans="1:5" ht="15">
      <c r="A768" t="s">
        <v>455</v>
      </c>
      <c r="B768" t="s">
        <v>447</v>
      </c>
      <c r="C768" s="4">
        <v>0</v>
      </c>
      <c r="E768">
        <v>0</v>
      </c>
    </row>
    <row r="769" spans="1:5" ht="15">
      <c r="A769" t="s">
        <v>455</v>
      </c>
      <c r="B769" t="s">
        <v>454</v>
      </c>
      <c r="C769" s="4">
        <v>0</v>
      </c>
      <c r="E769">
        <v>0</v>
      </c>
    </row>
    <row r="770" spans="1:5" ht="15">
      <c r="A770" t="s">
        <v>455</v>
      </c>
      <c r="B770" t="s">
        <v>141</v>
      </c>
      <c r="C770" s="4">
        <v>0</v>
      </c>
      <c r="E770">
        <v>0</v>
      </c>
    </row>
    <row r="771" spans="1:5" ht="15">
      <c r="A771" t="s">
        <v>455</v>
      </c>
      <c r="B771" t="s">
        <v>103</v>
      </c>
      <c r="C771" s="4">
        <v>0</v>
      </c>
      <c r="E771">
        <v>0</v>
      </c>
    </row>
    <row r="772" spans="1:5" ht="15">
      <c r="A772" t="s">
        <v>455</v>
      </c>
      <c r="B772" t="s">
        <v>449</v>
      </c>
      <c r="C772" s="4">
        <v>0</v>
      </c>
      <c r="E772">
        <v>0</v>
      </c>
    </row>
    <row r="773" spans="1:5" ht="15">
      <c r="A773" t="s">
        <v>455</v>
      </c>
      <c r="B773" t="s">
        <v>450</v>
      </c>
      <c r="C773" s="4">
        <v>0</v>
      </c>
      <c r="E773">
        <v>0</v>
      </c>
    </row>
    <row r="774" spans="1:11" ht="15">
      <c r="A774" t="s">
        <v>455</v>
      </c>
      <c r="B774" t="s">
        <v>488</v>
      </c>
      <c r="C774" s="4">
        <v>194</v>
      </c>
      <c r="E774">
        <v>194</v>
      </c>
      <c r="H774">
        <v>2</v>
      </c>
      <c r="K774" s="2"/>
    </row>
    <row r="775" spans="1:8" ht="15">
      <c r="A775" t="s">
        <v>455</v>
      </c>
      <c r="B775" s="8" t="s">
        <v>840</v>
      </c>
      <c r="C775" s="4">
        <v>194</v>
      </c>
      <c r="E775">
        <v>194</v>
      </c>
      <c r="H775">
        <v>2</v>
      </c>
    </row>
    <row r="776" spans="1:5" ht="15">
      <c r="A776" t="s">
        <v>455</v>
      </c>
      <c r="B776" t="s">
        <v>489</v>
      </c>
      <c r="C776" s="4">
        <v>0</v>
      </c>
      <c r="E776">
        <v>0</v>
      </c>
    </row>
    <row r="777" spans="1:8" ht="15">
      <c r="A777" t="s">
        <v>455</v>
      </c>
      <c r="B777" t="s">
        <v>486</v>
      </c>
      <c r="C777" s="4">
        <v>103.79</v>
      </c>
      <c r="E777">
        <v>103.79</v>
      </c>
      <c r="H777">
        <v>2</v>
      </c>
    </row>
    <row r="778" spans="1:8" ht="15">
      <c r="A778" t="s">
        <v>455</v>
      </c>
      <c r="B778" t="s">
        <v>487</v>
      </c>
      <c r="C778" s="4">
        <v>103.79</v>
      </c>
      <c r="E778">
        <v>103.79</v>
      </c>
      <c r="H778">
        <v>2</v>
      </c>
    </row>
    <row r="779" spans="1:8" ht="15">
      <c r="A779" t="s">
        <v>455</v>
      </c>
      <c r="B779" t="s">
        <v>491</v>
      </c>
      <c r="C779" s="4">
        <v>101.65</v>
      </c>
      <c r="E779">
        <v>101.65</v>
      </c>
      <c r="H779">
        <v>2</v>
      </c>
    </row>
    <row r="780" spans="1:5" ht="15">
      <c r="A780" t="s">
        <v>455</v>
      </c>
      <c r="B780" t="s">
        <v>490</v>
      </c>
      <c r="C780" s="4">
        <v>0</v>
      </c>
      <c r="E780">
        <v>0</v>
      </c>
    </row>
    <row r="781" spans="1:8" ht="15">
      <c r="A781" t="s">
        <v>455</v>
      </c>
      <c r="B781" t="s">
        <v>492</v>
      </c>
      <c r="C781" s="4">
        <v>196.91</v>
      </c>
      <c r="E781">
        <v>196.91</v>
      </c>
      <c r="H781">
        <v>2</v>
      </c>
    </row>
    <row r="782" spans="1:10" ht="15">
      <c r="A782" s="2" t="s">
        <v>455</v>
      </c>
      <c r="B782" s="2"/>
      <c r="C782" s="1">
        <f>SUM(C766:C781)</f>
        <v>1100.75</v>
      </c>
      <c r="D782" s="2"/>
      <c r="E782" s="2"/>
      <c r="F782" s="2">
        <f>C782*1.13</f>
        <v>1243.8474999999999</v>
      </c>
      <c r="G782" s="2">
        <f>1129+129</f>
        <v>1258</v>
      </c>
      <c r="H782" s="2">
        <f>SUM(H765:H781)</f>
        <v>14</v>
      </c>
      <c r="I782" s="2">
        <v>0</v>
      </c>
      <c r="J782" s="2"/>
    </row>
    <row r="783" ht="15">
      <c r="K783" s="2"/>
    </row>
    <row r="784" spans="1:2" ht="15">
      <c r="A784" s="3" t="s">
        <v>91</v>
      </c>
      <c r="B784" t="s">
        <v>100</v>
      </c>
    </row>
    <row r="785" spans="1:8" ht="15">
      <c r="A785" t="s">
        <v>91</v>
      </c>
      <c r="B785" t="s">
        <v>836</v>
      </c>
      <c r="C785" s="4">
        <v>194</v>
      </c>
      <c r="H785">
        <v>2</v>
      </c>
    </row>
    <row r="786" spans="1:10" ht="15">
      <c r="A786" s="2" t="s">
        <v>91</v>
      </c>
      <c r="B786" s="2"/>
      <c r="C786" s="1">
        <f>SUM(C785)</f>
        <v>194</v>
      </c>
      <c r="D786" s="2"/>
      <c r="E786" s="2"/>
      <c r="F786" s="2">
        <f>C786*1.13</f>
        <v>219.21999999999997</v>
      </c>
      <c r="G786" s="2">
        <v>220</v>
      </c>
      <c r="H786" s="2">
        <f>SUM(H784:H785)</f>
        <v>2</v>
      </c>
      <c r="I786" s="2">
        <v>1</v>
      </c>
      <c r="J786" s="2"/>
    </row>
    <row r="787" spans="1:5" ht="15">
      <c r="A787" s="3" t="s">
        <v>784</v>
      </c>
      <c r="B787" t="s">
        <v>451</v>
      </c>
      <c r="C787" s="4">
        <v>0</v>
      </c>
      <c r="E787">
        <v>0</v>
      </c>
    </row>
    <row r="788" spans="1:5" ht="15">
      <c r="A788" t="s">
        <v>784</v>
      </c>
      <c r="B788" t="s">
        <v>778</v>
      </c>
      <c r="C788" s="4">
        <v>0</v>
      </c>
      <c r="E788">
        <v>0</v>
      </c>
    </row>
    <row r="789" spans="1:8" ht="15">
      <c r="A789" t="s">
        <v>784</v>
      </c>
      <c r="B789" t="s">
        <v>780</v>
      </c>
      <c r="C789" s="4">
        <v>101.65</v>
      </c>
      <c r="E789">
        <v>101.65</v>
      </c>
      <c r="H789">
        <v>2</v>
      </c>
    </row>
    <row r="790" spans="1:8" ht="15">
      <c r="A790" t="s">
        <v>784</v>
      </c>
      <c r="B790" t="s">
        <v>781</v>
      </c>
      <c r="C790" s="4">
        <v>101.65</v>
      </c>
      <c r="E790">
        <v>101.65</v>
      </c>
      <c r="H790">
        <v>2</v>
      </c>
    </row>
    <row r="791" spans="1:5" ht="15">
      <c r="A791" t="s">
        <v>784</v>
      </c>
      <c r="B791" t="s">
        <v>782</v>
      </c>
      <c r="C791" s="4">
        <v>0</v>
      </c>
      <c r="E791">
        <v>0</v>
      </c>
    </row>
    <row r="792" spans="1:5" ht="15">
      <c r="A792" t="s">
        <v>784</v>
      </c>
      <c r="B792" t="s">
        <v>779</v>
      </c>
      <c r="C792" s="4">
        <v>0</v>
      </c>
      <c r="E792">
        <v>0</v>
      </c>
    </row>
    <row r="793" spans="1:5" ht="15">
      <c r="A793" t="s">
        <v>784</v>
      </c>
      <c r="B793" t="s">
        <v>783</v>
      </c>
      <c r="C793" s="4">
        <v>0</v>
      </c>
      <c r="E793">
        <v>0</v>
      </c>
    </row>
    <row r="794" spans="1:5" ht="15">
      <c r="A794" t="s">
        <v>784</v>
      </c>
      <c r="B794" t="s">
        <v>555</v>
      </c>
      <c r="C794" s="4">
        <v>0</v>
      </c>
      <c r="E794">
        <v>0</v>
      </c>
    </row>
    <row r="795" spans="1:9" s="2" customFormat="1" ht="15">
      <c r="A795" s="2" t="s">
        <v>784</v>
      </c>
      <c r="E795" s="2">
        <f>SUM(E787:E794)</f>
        <v>203.3</v>
      </c>
      <c r="F795" s="2">
        <f>E795*1.13</f>
        <v>229.72899999999998</v>
      </c>
      <c r="G795" s="2">
        <v>0</v>
      </c>
      <c r="H795" s="2">
        <f>SUM(H789:H794)</f>
        <v>4</v>
      </c>
      <c r="I795" s="2">
        <v>234</v>
      </c>
    </row>
    <row r="796" spans="1:5" ht="15">
      <c r="A796" s="3" t="s">
        <v>683</v>
      </c>
      <c r="B796" t="s">
        <v>682</v>
      </c>
      <c r="C796" s="4">
        <v>0</v>
      </c>
      <c r="E796">
        <v>0</v>
      </c>
    </row>
    <row r="797" spans="1:8" ht="15">
      <c r="A797" t="s">
        <v>683</v>
      </c>
      <c r="B797" t="s">
        <v>681</v>
      </c>
      <c r="C797" s="4">
        <v>194</v>
      </c>
      <c r="E797">
        <v>194</v>
      </c>
      <c r="H797">
        <v>2</v>
      </c>
    </row>
    <row r="798" spans="1:5" ht="15">
      <c r="A798" t="s">
        <v>683</v>
      </c>
      <c r="B798" t="s">
        <v>678</v>
      </c>
      <c r="C798" s="4">
        <v>0</v>
      </c>
      <c r="E798">
        <v>0</v>
      </c>
    </row>
    <row r="799" spans="1:8" ht="15">
      <c r="A799" t="s">
        <v>683</v>
      </c>
      <c r="B799" s="3" t="s">
        <v>677</v>
      </c>
      <c r="C799" s="4">
        <v>95.06</v>
      </c>
      <c r="E799">
        <v>95.06</v>
      </c>
      <c r="H799">
        <v>2</v>
      </c>
    </row>
    <row r="800" spans="1:5" ht="15">
      <c r="A800" t="s">
        <v>683</v>
      </c>
      <c r="B800" t="s">
        <v>679</v>
      </c>
      <c r="C800" s="4">
        <v>0</v>
      </c>
      <c r="E800">
        <v>0</v>
      </c>
    </row>
    <row r="801" spans="1:5" ht="15">
      <c r="A801" t="s">
        <v>683</v>
      </c>
      <c r="B801" t="s">
        <v>680</v>
      </c>
      <c r="C801" s="4">
        <v>0</v>
      </c>
      <c r="E801">
        <v>0</v>
      </c>
    </row>
    <row r="802" spans="1:10" ht="15">
      <c r="A802" s="2" t="s">
        <v>683</v>
      </c>
      <c r="B802" s="2"/>
      <c r="C802" s="1">
        <f>SUM(C796:C801)</f>
        <v>289.06</v>
      </c>
      <c r="D802" s="2"/>
      <c r="E802" s="2"/>
      <c r="F802" s="2">
        <f>C802*1.13</f>
        <v>326.63779999999997</v>
      </c>
      <c r="G802" s="2">
        <v>327</v>
      </c>
      <c r="H802" s="2">
        <f>SUM(H789:H801)</f>
        <v>12</v>
      </c>
      <c r="I802" s="2">
        <v>12</v>
      </c>
      <c r="J802" s="2"/>
    </row>
    <row r="803" spans="1:2" ht="15">
      <c r="A803" t="s">
        <v>205</v>
      </c>
      <c r="B803" t="s">
        <v>207</v>
      </c>
    </row>
    <row r="804" spans="1:3" ht="15">
      <c r="A804" t="s">
        <v>205</v>
      </c>
      <c r="B804" t="s">
        <v>208</v>
      </c>
      <c r="C804" s="4">
        <v>194</v>
      </c>
    </row>
    <row r="805" spans="1:2" ht="15">
      <c r="A805" t="s">
        <v>205</v>
      </c>
      <c r="B805" t="s">
        <v>206</v>
      </c>
    </row>
    <row r="806" spans="1:2" ht="15">
      <c r="A806" t="s">
        <v>205</v>
      </c>
      <c r="B806" t="s">
        <v>211</v>
      </c>
    </row>
    <row r="807" spans="1:3" ht="15">
      <c r="A807" t="s">
        <v>205</v>
      </c>
      <c r="B807" t="s">
        <v>209</v>
      </c>
      <c r="C807" s="4">
        <v>103.79</v>
      </c>
    </row>
    <row r="808" spans="1:2" ht="15">
      <c r="A808" t="s">
        <v>205</v>
      </c>
      <c r="B808" t="s">
        <v>212</v>
      </c>
    </row>
    <row r="809" spans="1:2" ht="15">
      <c r="A809" t="s">
        <v>205</v>
      </c>
      <c r="B809" t="s">
        <v>210</v>
      </c>
    </row>
    <row r="810" spans="1:3" ht="15">
      <c r="A810" t="s">
        <v>205</v>
      </c>
      <c r="B810" t="s">
        <v>213</v>
      </c>
      <c r="C810" s="4">
        <v>196.91</v>
      </c>
    </row>
    <row r="811" spans="1:2" ht="15">
      <c r="A811" t="s">
        <v>205</v>
      </c>
      <c r="B811" t="s">
        <v>616</v>
      </c>
    </row>
    <row r="812" spans="1:2" ht="15">
      <c r="A812" t="s">
        <v>205</v>
      </c>
      <c r="B812" t="s">
        <v>617</v>
      </c>
    </row>
    <row r="813" spans="1:2" ht="15">
      <c r="A813" t="s">
        <v>205</v>
      </c>
      <c r="B813" t="s">
        <v>816</v>
      </c>
    </row>
    <row r="814" ht="15">
      <c r="K814" s="2"/>
    </row>
    <row r="817" ht="15">
      <c r="K817" s="2"/>
    </row>
    <row r="824" ht="15">
      <c r="K824" s="2"/>
    </row>
    <row r="825" ht="15">
      <c r="B825" s="1"/>
    </row>
    <row r="826" ht="15">
      <c r="B826" s="1"/>
    </row>
    <row r="837" ht="15">
      <c r="B837" s="1"/>
    </row>
    <row r="849" ht="15">
      <c r="B849" s="2" t="s">
        <v>345</v>
      </c>
    </row>
    <row r="851" ht="15">
      <c r="B851" s="1" t="s">
        <v>622</v>
      </c>
    </row>
    <row r="852" ht="15">
      <c r="B852" t="s">
        <v>100</v>
      </c>
    </row>
    <row r="853" ht="15">
      <c r="B853" s="1"/>
    </row>
    <row r="854" ht="15">
      <c r="B854" s="1"/>
    </row>
    <row r="855" ht="15">
      <c r="B855" t="s">
        <v>598</v>
      </c>
    </row>
    <row r="856" ht="15">
      <c r="B856" t="s">
        <v>599</v>
      </c>
    </row>
    <row r="858" ht="15">
      <c r="B858" t="s">
        <v>828</v>
      </c>
    </row>
    <row r="859" ht="15">
      <c r="B859" t="s">
        <v>829</v>
      </c>
    </row>
    <row r="860" ht="15">
      <c r="B860" t="s">
        <v>616</v>
      </c>
    </row>
    <row r="861" ht="15">
      <c r="B861" t="s">
        <v>774</v>
      </c>
    </row>
    <row r="862" ht="15">
      <c r="B862" s="1" t="s">
        <v>739</v>
      </c>
    </row>
    <row r="863" ht="15">
      <c r="B863" t="s">
        <v>617</v>
      </c>
    </row>
    <row r="864" ht="15">
      <c r="B864" t="s">
        <v>186</v>
      </c>
    </row>
    <row r="865" ht="15">
      <c r="B865" s="1" t="s">
        <v>738</v>
      </c>
    </row>
    <row r="866" ht="15">
      <c r="B866" t="s">
        <v>400</v>
      </c>
    </row>
    <row r="867" ht="15">
      <c r="B867" t="s">
        <v>398</v>
      </c>
    </row>
    <row r="868" ht="15">
      <c r="B868" t="s">
        <v>399</v>
      </c>
    </row>
    <row r="869" ht="15">
      <c r="B869" t="s">
        <v>443</v>
      </c>
    </row>
    <row r="910" ht="15">
      <c r="B910" s="1"/>
    </row>
    <row r="911" ht="15">
      <c r="B911" s="1"/>
    </row>
    <row r="912" ht="15">
      <c r="B912" s="1"/>
    </row>
    <row r="913" ht="15">
      <c r="B913" s="1"/>
    </row>
    <row r="924" ht="15">
      <c r="B924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8"/>
  <sheetViews>
    <sheetView zoomScalePageLayoutView="0" workbookViewId="0" topLeftCell="A124">
      <selection activeCell="A161" sqref="A161"/>
    </sheetView>
  </sheetViews>
  <sheetFormatPr defaultColWidth="9.140625" defaultRowHeight="15"/>
  <cols>
    <col min="1" max="1" width="56.57421875" style="0" customWidth="1"/>
  </cols>
  <sheetData>
    <row r="1" ht="15">
      <c r="A1" t="s">
        <v>100</v>
      </c>
    </row>
    <row r="2" ht="15">
      <c r="A2" t="s">
        <v>311</v>
      </c>
    </row>
    <row r="3" ht="15">
      <c r="A3" t="s">
        <v>312</v>
      </c>
    </row>
    <row r="4" ht="15">
      <c r="A4" t="s">
        <v>15</v>
      </c>
    </row>
    <row r="5" ht="15">
      <c r="A5" t="s">
        <v>135</v>
      </c>
    </row>
    <row r="6" ht="15">
      <c r="A6" t="s">
        <v>59</v>
      </c>
    </row>
    <row r="7" ht="15">
      <c r="A7" t="s">
        <v>288</v>
      </c>
    </row>
    <row r="8" ht="15">
      <c r="A8" t="s">
        <v>16</v>
      </c>
    </row>
    <row r="9" ht="15">
      <c r="A9" t="s">
        <v>41</v>
      </c>
    </row>
    <row r="10" ht="15">
      <c r="A10" t="s">
        <v>227</v>
      </c>
    </row>
    <row r="11" ht="15">
      <c r="A11" t="s">
        <v>93</v>
      </c>
    </row>
    <row r="12" ht="15">
      <c r="A12" t="s">
        <v>310</v>
      </c>
    </row>
    <row r="13" ht="15">
      <c r="A13" t="s">
        <v>228</v>
      </c>
    </row>
    <row r="14" ht="15">
      <c r="A14" t="s">
        <v>273</v>
      </c>
    </row>
    <row r="15" ht="15">
      <c r="A15" t="s">
        <v>42</v>
      </c>
    </row>
    <row r="16" ht="15">
      <c r="A16" t="s">
        <v>94</v>
      </c>
    </row>
    <row r="17" ht="15">
      <c r="A17" t="s">
        <v>274</v>
      </c>
    </row>
    <row r="18" ht="15">
      <c r="A18" t="s">
        <v>224</v>
      </c>
    </row>
    <row r="19" ht="15">
      <c r="A19" t="s">
        <v>161</v>
      </c>
    </row>
    <row r="20" ht="15">
      <c r="A20" t="s">
        <v>142</v>
      </c>
    </row>
    <row r="21" ht="15">
      <c r="A21" t="s">
        <v>162</v>
      </c>
    </row>
    <row r="22" ht="15">
      <c r="A22" t="s">
        <v>276</v>
      </c>
    </row>
    <row r="23" ht="15">
      <c r="A23" t="s">
        <v>60</v>
      </c>
    </row>
    <row r="24" ht="15">
      <c r="A24" t="s">
        <v>313</v>
      </c>
    </row>
    <row r="25" ht="15">
      <c r="A25" t="s">
        <v>314</v>
      </c>
    </row>
    <row r="26" ht="15">
      <c r="A26" t="s">
        <v>47</v>
      </c>
    </row>
    <row r="27" ht="15">
      <c r="A27" t="s">
        <v>56</v>
      </c>
    </row>
    <row r="28" ht="15">
      <c r="A28" t="s">
        <v>236</v>
      </c>
    </row>
    <row r="29" ht="15">
      <c r="A29" t="s">
        <v>277</v>
      </c>
    </row>
    <row r="30" ht="15">
      <c r="A30" t="s">
        <v>275</v>
      </c>
    </row>
    <row r="31" ht="15">
      <c r="A31" t="s">
        <v>315</v>
      </c>
    </row>
    <row r="32" ht="15">
      <c r="A32" t="s">
        <v>225</v>
      </c>
    </row>
    <row r="33" ht="15">
      <c r="A33" t="s">
        <v>19</v>
      </c>
    </row>
    <row r="34" ht="15">
      <c r="A34" t="s">
        <v>69</v>
      </c>
    </row>
    <row r="35" ht="15">
      <c r="A35" t="s">
        <v>138</v>
      </c>
    </row>
    <row r="36" ht="15">
      <c r="A36" t="s">
        <v>67</v>
      </c>
    </row>
    <row r="37" ht="15">
      <c r="A37" t="s">
        <v>140</v>
      </c>
    </row>
    <row r="38" ht="15">
      <c r="A38" t="s">
        <v>231</v>
      </c>
    </row>
    <row r="39" ht="15">
      <c r="A39" t="s">
        <v>316</v>
      </c>
    </row>
    <row r="40" ht="15">
      <c r="A40" t="s">
        <v>317</v>
      </c>
    </row>
    <row r="41" ht="15">
      <c r="A41" t="s">
        <v>96</v>
      </c>
    </row>
    <row r="42" ht="15">
      <c r="A42" t="s">
        <v>318</v>
      </c>
    </row>
    <row r="43" ht="15">
      <c r="A43" t="s">
        <v>319</v>
      </c>
    </row>
    <row r="44" ht="15">
      <c r="A44" t="s">
        <v>320</v>
      </c>
    </row>
    <row r="45" ht="15">
      <c r="A45" t="s">
        <v>73</v>
      </c>
    </row>
    <row r="46" ht="15">
      <c r="A46" t="s">
        <v>239</v>
      </c>
    </row>
    <row r="47" ht="15">
      <c r="A47" t="s">
        <v>240</v>
      </c>
    </row>
    <row r="48" ht="15">
      <c r="A48" t="s">
        <v>101</v>
      </c>
    </row>
    <row r="49" ht="15">
      <c r="A49" t="s">
        <v>13</v>
      </c>
    </row>
    <row r="50" ht="15">
      <c r="A50" t="s">
        <v>14</v>
      </c>
    </row>
    <row r="51" ht="15">
      <c r="A51" t="s">
        <v>102</v>
      </c>
    </row>
    <row r="52" ht="15">
      <c r="A52" t="s">
        <v>97</v>
      </c>
    </row>
    <row r="53" ht="15">
      <c r="A53" t="s">
        <v>287</v>
      </c>
    </row>
    <row r="54" ht="15">
      <c r="A54" t="s">
        <v>321</v>
      </c>
    </row>
    <row r="55" ht="15">
      <c r="A55" t="s">
        <v>322</v>
      </c>
    </row>
    <row r="56" ht="15">
      <c r="A56" t="s">
        <v>127</v>
      </c>
    </row>
    <row r="57" ht="15">
      <c r="A57" t="s">
        <v>184</v>
      </c>
    </row>
    <row r="58" ht="15">
      <c r="A58" t="s">
        <v>128</v>
      </c>
    </row>
    <row r="59" ht="15">
      <c r="A59" t="s">
        <v>85</v>
      </c>
    </row>
    <row r="60" ht="15">
      <c r="A60" t="s">
        <v>187</v>
      </c>
    </row>
    <row r="61" ht="15">
      <c r="A61" t="s">
        <v>188</v>
      </c>
    </row>
    <row r="62" ht="15">
      <c r="A62" t="s">
        <v>182</v>
      </c>
    </row>
    <row r="63" ht="15">
      <c r="A63" t="s">
        <v>271</v>
      </c>
    </row>
    <row r="64" ht="15">
      <c r="A64" t="s">
        <v>74</v>
      </c>
    </row>
    <row r="65" ht="15">
      <c r="A65" t="s">
        <v>183</v>
      </c>
    </row>
    <row r="66" ht="15">
      <c r="A66" t="s">
        <v>323</v>
      </c>
    </row>
    <row r="67" ht="15">
      <c r="A67" t="s">
        <v>270</v>
      </c>
    </row>
    <row r="68" ht="15">
      <c r="A68" t="s">
        <v>324</v>
      </c>
    </row>
    <row r="69" ht="15">
      <c r="A69" t="s">
        <v>44</v>
      </c>
    </row>
    <row r="70" ht="15">
      <c r="A70" t="s">
        <v>136</v>
      </c>
    </row>
    <row r="71" ht="15">
      <c r="A71" t="s">
        <v>49</v>
      </c>
    </row>
    <row r="72" ht="15">
      <c r="A72" t="s">
        <v>57</v>
      </c>
    </row>
    <row r="73" ht="15">
      <c r="A73" t="s">
        <v>241</v>
      </c>
    </row>
    <row r="74" ht="15">
      <c r="A74" t="s">
        <v>242</v>
      </c>
    </row>
    <row r="75" ht="15">
      <c r="A75" t="s">
        <v>243</v>
      </c>
    </row>
    <row r="76" ht="15">
      <c r="A76" t="s">
        <v>325</v>
      </c>
    </row>
    <row r="77" ht="15">
      <c r="A77" t="s">
        <v>326</v>
      </c>
    </row>
    <row r="78" ht="15">
      <c r="A78" s="1" t="s">
        <v>24</v>
      </c>
    </row>
    <row r="79" ht="15">
      <c r="A79" s="1" t="s">
        <v>9</v>
      </c>
    </row>
    <row r="80" ht="15">
      <c r="A80" s="1" t="s">
        <v>221</v>
      </c>
    </row>
    <row r="81" ht="15">
      <c r="A81" s="1" t="s">
        <v>23</v>
      </c>
    </row>
    <row r="82" ht="15">
      <c r="A82" s="1" t="s">
        <v>220</v>
      </c>
    </row>
    <row r="83" ht="15">
      <c r="A83" s="1" t="s">
        <v>22</v>
      </c>
    </row>
    <row r="84" ht="15">
      <c r="A84" s="1" t="s">
        <v>37</v>
      </c>
    </row>
    <row r="85" ht="15">
      <c r="A85" s="1" t="s">
        <v>38</v>
      </c>
    </row>
    <row r="86" ht="15">
      <c r="A86" s="1" t="s">
        <v>222</v>
      </c>
    </row>
    <row r="87" ht="15">
      <c r="A87" s="1" t="s">
        <v>219</v>
      </c>
    </row>
    <row r="88" ht="15">
      <c r="A88" s="1" t="s">
        <v>39</v>
      </c>
    </row>
    <row r="89" ht="15">
      <c r="A89" s="1" t="s">
        <v>8</v>
      </c>
    </row>
    <row r="90" ht="15">
      <c r="A90" s="1" t="s">
        <v>223</v>
      </c>
    </row>
    <row r="91" ht="15">
      <c r="A91" t="s">
        <v>200</v>
      </c>
    </row>
    <row r="92" ht="15">
      <c r="A92" t="s">
        <v>79</v>
      </c>
    </row>
    <row r="93" ht="15">
      <c r="A93" t="s">
        <v>172</v>
      </c>
    </row>
    <row r="94" ht="15">
      <c r="A94" t="s">
        <v>166</v>
      </c>
    </row>
    <row r="95" ht="15">
      <c r="A95" t="s">
        <v>229</v>
      </c>
    </row>
    <row r="96" ht="15">
      <c r="A96" t="s">
        <v>173</v>
      </c>
    </row>
    <row r="97" ht="15">
      <c r="A97" t="s">
        <v>90</v>
      </c>
    </row>
    <row r="98" ht="15">
      <c r="A98" t="s">
        <v>80</v>
      </c>
    </row>
    <row r="99" ht="15">
      <c r="A99" t="s">
        <v>327</v>
      </c>
    </row>
    <row r="100" ht="15">
      <c r="A100" t="s">
        <v>191</v>
      </c>
    </row>
    <row r="101" ht="15">
      <c r="A101" t="s">
        <v>125</v>
      </c>
    </row>
    <row r="102" ht="15">
      <c r="A102" t="s">
        <v>198</v>
      </c>
    </row>
    <row r="103" ht="15">
      <c r="A103" t="s">
        <v>30</v>
      </c>
    </row>
    <row r="104" ht="15">
      <c r="A104" t="s">
        <v>190</v>
      </c>
    </row>
    <row r="105" ht="15">
      <c r="A105" t="s">
        <v>328</v>
      </c>
    </row>
    <row r="106" ht="15">
      <c r="A106" t="s">
        <v>329</v>
      </c>
    </row>
    <row r="107" ht="15">
      <c r="A107" t="s">
        <v>168</v>
      </c>
    </row>
    <row r="108" ht="15">
      <c r="A108" t="s">
        <v>169</v>
      </c>
    </row>
    <row r="109" ht="15">
      <c r="A109" t="s">
        <v>208</v>
      </c>
    </row>
    <row r="110" ht="15">
      <c r="A110" t="s">
        <v>82</v>
      </c>
    </row>
    <row r="111" ht="15">
      <c r="A111" t="s">
        <v>83</v>
      </c>
    </row>
    <row r="112" ht="15">
      <c r="A112" t="s">
        <v>170</v>
      </c>
    </row>
    <row r="113" ht="15">
      <c r="A113" t="s">
        <v>81</v>
      </c>
    </row>
    <row r="114" ht="15">
      <c r="A114" t="s">
        <v>171</v>
      </c>
    </row>
    <row r="115" ht="15">
      <c r="A115" t="s">
        <v>330</v>
      </c>
    </row>
    <row r="116" ht="15">
      <c r="A116" t="s">
        <v>230</v>
      </c>
    </row>
    <row r="117" ht="15">
      <c r="A117" t="s">
        <v>233</v>
      </c>
    </row>
    <row r="118" ht="15">
      <c r="A118" t="s">
        <v>234</v>
      </c>
    </row>
    <row r="119" ht="15">
      <c r="A119" t="s">
        <v>77</v>
      </c>
    </row>
    <row r="120" ht="15">
      <c r="A120" t="s">
        <v>331</v>
      </c>
    </row>
    <row r="121" ht="15">
      <c r="A121" t="s">
        <v>332</v>
      </c>
    </row>
    <row r="122" ht="15">
      <c r="A122" t="s">
        <v>199</v>
      </c>
    </row>
    <row r="123" ht="15">
      <c r="A123" t="s">
        <v>211</v>
      </c>
    </row>
    <row r="124" ht="15">
      <c r="A124" t="s">
        <v>84</v>
      </c>
    </row>
    <row r="125" ht="15">
      <c r="A125" t="s">
        <v>53</v>
      </c>
    </row>
    <row r="126" ht="15">
      <c r="A126" t="s">
        <v>209</v>
      </c>
    </row>
    <row r="127" ht="15">
      <c r="A127" t="s">
        <v>50</v>
      </c>
    </row>
    <row r="128" ht="15">
      <c r="A128" t="s">
        <v>52</v>
      </c>
    </row>
    <row r="129" ht="15">
      <c r="A129" t="s">
        <v>63</v>
      </c>
    </row>
    <row r="130" ht="15">
      <c r="A130" t="s">
        <v>64</v>
      </c>
    </row>
    <row r="131" ht="15">
      <c r="A131" t="s">
        <v>21</v>
      </c>
    </row>
    <row r="132" ht="15">
      <c r="A132" t="s">
        <v>266</v>
      </c>
    </row>
    <row r="133" ht="15">
      <c r="A133" t="s">
        <v>333</v>
      </c>
    </row>
    <row r="134" ht="15">
      <c r="A134" t="s">
        <v>26</v>
      </c>
    </row>
    <row r="135" ht="15">
      <c r="A135" t="s">
        <v>265</v>
      </c>
    </row>
    <row r="136" ht="15">
      <c r="A136" t="s">
        <v>334</v>
      </c>
    </row>
    <row r="137" ht="15">
      <c r="A137" t="s">
        <v>335</v>
      </c>
    </row>
    <row r="138" ht="15">
      <c r="A138" t="s">
        <v>28</v>
      </c>
    </row>
    <row r="139" ht="15">
      <c r="A139" t="s">
        <v>336</v>
      </c>
    </row>
    <row r="140" ht="15">
      <c r="A140" t="s">
        <v>235</v>
      </c>
    </row>
    <row r="141" ht="15">
      <c r="A141" t="s">
        <v>292</v>
      </c>
    </row>
    <row r="142" ht="15">
      <c r="A142" t="s">
        <v>177</v>
      </c>
    </row>
    <row r="143" ht="15">
      <c r="A143" t="s">
        <v>337</v>
      </c>
    </row>
    <row r="144" ht="15">
      <c r="A144" t="s">
        <v>279</v>
      </c>
    </row>
    <row r="145" ht="15">
      <c r="A145" t="s">
        <v>308</v>
      </c>
    </row>
    <row r="146" ht="15">
      <c r="A146" t="s">
        <v>280</v>
      </c>
    </row>
    <row r="147" ht="15">
      <c r="A147" t="s">
        <v>297</v>
      </c>
    </row>
    <row r="148" ht="15">
      <c r="A148" t="s">
        <v>118</v>
      </c>
    </row>
    <row r="149" ht="15">
      <c r="A149" t="s">
        <v>150</v>
      </c>
    </row>
    <row r="150" ht="15">
      <c r="A150" t="s">
        <v>175</v>
      </c>
    </row>
    <row r="151" ht="15">
      <c r="A151" t="s">
        <v>119</v>
      </c>
    </row>
    <row r="152" ht="15">
      <c r="A152" t="s">
        <v>176</v>
      </c>
    </row>
    <row r="153" ht="15">
      <c r="A153" t="s">
        <v>117</v>
      </c>
    </row>
    <row r="154" ht="15">
      <c r="A154" t="s">
        <v>116</v>
      </c>
    </row>
    <row r="155" ht="15">
      <c r="A155" t="s">
        <v>144</v>
      </c>
    </row>
    <row r="156" ht="15">
      <c r="A156" t="s">
        <v>296</v>
      </c>
    </row>
    <row r="157" ht="15">
      <c r="A157" t="s">
        <v>291</v>
      </c>
    </row>
    <row r="158" ht="15">
      <c r="A158" t="s">
        <v>202</v>
      </c>
    </row>
    <row r="159" ht="15">
      <c r="A159" t="s">
        <v>203</v>
      </c>
    </row>
    <row r="160" ht="15">
      <c r="A160" t="s">
        <v>290</v>
      </c>
    </row>
    <row r="161" ht="15">
      <c r="A161" t="s">
        <v>155</v>
      </c>
    </row>
    <row r="162" ht="15">
      <c r="A162" t="s">
        <v>156</v>
      </c>
    </row>
    <row r="163" ht="15">
      <c r="A163" t="s">
        <v>157</v>
      </c>
    </row>
    <row r="164" ht="15">
      <c r="A164" t="s">
        <v>151</v>
      </c>
    </row>
    <row r="165" ht="15">
      <c r="A165" t="s">
        <v>107</v>
      </c>
    </row>
    <row r="166" ht="15">
      <c r="A166" t="s">
        <v>152</v>
      </c>
    </row>
    <row r="167" ht="15">
      <c r="A167" t="s">
        <v>306</v>
      </c>
    </row>
    <row r="168" ht="15">
      <c r="A168" t="s">
        <v>108</v>
      </c>
    </row>
    <row r="169" ht="15">
      <c r="A169" t="s">
        <v>109</v>
      </c>
    </row>
    <row r="170" ht="15">
      <c r="A170" t="s">
        <v>178</v>
      </c>
    </row>
    <row r="171" ht="15">
      <c r="A171" t="s">
        <v>338</v>
      </c>
    </row>
    <row r="172" ht="15">
      <c r="A172" t="s">
        <v>123</v>
      </c>
    </row>
    <row r="173" ht="15">
      <c r="A173" t="s">
        <v>307</v>
      </c>
    </row>
    <row r="174" ht="15">
      <c r="A174" t="s">
        <v>153</v>
      </c>
    </row>
    <row r="175" ht="15">
      <c r="A175" t="s">
        <v>121</v>
      </c>
    </row>
    <row r="176" ht="15">
      <c r="A176" t="s">
        <v>339</v>
      </c>
    </row>
    <row r="177" ht="15">
      <c r="A177" t="s">
        <v>122</v>
      </c>
    </row>
    <row r="178" ht="15">
      <c r="A178" t="s">
        <v>340</v>
      </c>
    </row>
    <row r="179" ht="15">
      <c r="A179" t="s">
        <v>303</v>
      </c>
    </row>
    <row r="180" ht="15">
      <c r="A180" t="s">
        <v>256</v>
      </c>
    </row>
    <row r="181" ht="15">
      <c r="A181" t="s">
        <v>255</v>
      </c>
    </row>
    <row r="182" ht="15">
      <c r="A182" t="s">
        <v>304</v>
      </c>
    </row>
    <row r="183" ht="15">
      <c r="A183" t="s">
        <v>254</v>
      </c>
    </row>
    <row r="184" ht="15">
      <c r="A184" t="s">
        <v>179</v>
      </c>
    </row>
    <row r="185" ht="15">
      <c r="A185" t="s">
        <v>341</v>
      </c>
    </row>
    <row r="186" ht="15">
      <c r="A186" t="s">
        <v>262</v>
      </c>
    </row>
    <row r="187" ht="15">
      <c r="A187" t="s">
        <v>263</v>
      </c>
    </row>
    <row r="188" ht="15">
      <c r="A188" t="s">
        <v>253</v>
      </c>
    </row>
    <row r="189" ht="15">
      <c r="A189" t="s">
        <v>113</v>
      </c>
    </row>
    <row r="190" ht="15">
      <c r="A190" t="s">
        <v>114</v>
      </c>
    </row>
    <row r="191" ht="15">
      <c r="A191" t="s">
        <v>342</v>
      </c>
    </row>
    <row r="192" ht="15">
      <c r="A192" t="s">
        <v>252</v>
      </c>
    </row>
    <row r="193" ht="15">
      <c r="A193" t="s">
        <v>251</v>
      </c>
    </row>
    <row r="194" ht="15">
      <c r="A194" t="s">
        <v>250</v>
      </c>
    </row>
    <row r="195" ht="15">
      <c r="A195" t="s">
        <v>260</v>
      </c>
    </row>
    <row r="196" ht="15">
      <c r="A196" t="s">
        <v>249</v>
      </c>
    </row>
    <row r="197" ht="15">
      <c r="A197" t="s">
        <v>248</v>
      </c>
    </row>
    <row r="198" ht="15">
      <c r="A198" t="s">
        <v>247</v>
      </c>
    </row>
    <row r="199" ht="15">
      <c r="A199" t="s">
        <v>246</v>
      </c>
    </row>
    <row r="200" ht="15">
      <c r="A200" t="s">
        <v>245</v>
      </c>
    </row>
    <row r="201" ht="15">
      <c r="A201" t="s">
        <v>343</v>
      </c>
    </row>
    <row r="202" ht="15">
      <c r="A202" t="s">
        <v>294</v>
      </c>
    </row>
    <row r="203" ht="15">
      <c r="A203" t="s">
        <v>293</v>
      </c>
    </row>
    <row r="204" ht="15">
      <c r="A204" t="s">
        <v>295</v>
      </c>
    </row>
    <row r="205" ht="15">
      <c r="A205" t="s">
        <v>181</v>
      </c>
    </row>
    <row r="206" ht="15">
      <c r="A206" t="s">
        <v>115</v>
      </c>
    </row>
    <row r="207" ht="15">
      <c r="A207" t="s">
        <v>217</v>
      </c>
    </row>
    <row r="208" ht="15">
      <c r="A208" t="s">
        <v>282</v>
      </c>
    </row>
    <row r="209" ht="15">
      <c r="A209" t="s">
        <v>344</v>
      </c>
    </row>
    <row r="210" ht="15">
      <c r="A210" t="s">
        <v>213</v>
      </c>
    </row>
    <row r="211" ht="15">
      <c r="A211" t="s">
        <v>258</v>
      </c>
    </row>
    <row r="212" ht="15">
      <c r="A212" t="s">
        <v>201</v>
      </c>
    </row>
    <row r="213" ht="15">
      <c r="A213" t="s">
        <v>154</v>
      </c>
    </row>
    <row r="214" ht="15">
      <c r="A214" t="s">
        <v>281</v>
      </c>
    </row>
    <row r="215" ht="15">
      <c r="A215" t="s">
        <v>218</v>
      </c>
    </row>
    <row r="216" ht="15">
      <c r="A216" t="s">
        <v>129</v>
      </c>
    </row>
    <row r="217" ht="15">
      <c r="A217" t="s">
        <v>12</v>
      </c>
    </row>
    <row r="218" ht="15">
      <c r="A218" t="s">
        <v>146</v>
      </c>
    </row>
    <row r="219" ht="15">
      <c r="A219" t="s">
        <v>195</v>
      </c>
    </row>
    <row r="220" ht="15">
      <c r="A220" t="s">
        <v>6</v>
      </c>
    </row>
    <row r="221" ht="15">
      <c r="A221" t="s">
        <v>257</v>
      </c>
    </row>
    <row r="222" ht="15">
      <c r="A222" t="s">
        <v>185</v>
      </c>
    </row>
    <row r="223" ht="15">
      <c r="A223" t="s">
        <v>180</v>
      </c>
    </row>
    <row r="224" ht="15">
      <c r="A224" t="s">
        <v>186</v>
      </c>
    </row>
    <row r="225" ht="15">
      <c r="A225" t="s">
        <v>4</v>
      </c>
    </row>
    <row r="226" ht="15">
      <c r="A226" t="s">
        <v>5</v>
      </c>
    </row>
    <row r="227" ht="15">
      <c r="A227" t="s">
        <v>2</v>
      </c>
    </row>
    <row r="228" ht="15">
      <c r="A228" t="s">
        <v>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52"/>
  <sheetViews>
    <sheetView zoomScalePageLayoutView="0" workbookViewId="0" topLeftCell="A318">
      <selection activeCell="A331" sqref="A331:A352"/>
    </sheetView>
  </sheetViews>
  <sheetFormatPr defaultColWidth="9.140625" defaultRowHeight="15"/>
  <cols>
    <col min="1" max="1" width="73.57421875" style="0" customWidth="1"/>
  </cols>
  <sheetData>
    <row r="1" ht="15">
      <c r="A1" t="s">
        <v>2</v>
      </c>
    </row>
    <row r="2" ht="15">
      <c r="A2" t="s">
        <v>5</v>
      </c>
    </row>
    <row r="3" ht="15">
      <c r="A3" t="s">
        <v>3</v>
      </c>
    </row>
    <row r="4" ht="15">
      <c r="A4" t="s">
        <v>4</v>
      </c>
    </row>
    <row r="5" ht="15">
      <c r="A5" t="s">
        <v>6</v>
      </c>
    </row>
    <row r="7" ht="15">
      <c r="A7" t="s">
        <v>8</v>
      </c>
    </row>
    <row r="8" ht="15">
      <c r="A8" t="s">
        <v>9</v>
      </c>
    </row>
    <row r="10" ht="15">
      <c r="A10" t="s">
        <v>12</v>
      </c>
    </row>
    <row r="11" ht="15">
      <c r="A11" t="s">
        <v>15</v>
      </c>
    </row>
    <row r="12" ht="15">
      <c r="A12" t="s">
        <v>16</v>
      </c>
    </row>
    <row r="13" ht="15">
      <c r="A13" t="s">
        <v>13</v>
      </c>
    </row>
    <row r="14" ht="15">
      <c r="A14" t="s">
        <v>14</v>
      </c>
    </row>
    <row r="16" ht="15">
      <c r="A16" t="s">
        <v>17</v>
      </c>
    </row>
    <row r="17" ht="15">
      <c r="A17" t="s">
        <v>18</v>
      </c>
    </row>
    <row r="18" ht="15">
      <c r="A18" t="s">
        <v>19</v>
      </c>
    </row>
    <row r="19" ht="15">
      <c r="A19" t="s">
        <v>20</v>
      </c>
    </row>
    <row r="20" ht="15">
      <c r="A20" t="s">
        <v>21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5" ht="15">
      <c r="A25" t="s">
        <v>26</v>
      </c>
    </row>
    <row r="26" ht="15">
      <c r="A26" t="s">
        <v>27</v>
      </c>
    </row>
    <row r="27" ht="15">
      <c r="A27" t="s">
        <v>28</v>
      </c>
    </row>
    <row r="29" ht="15">
      <c r="A29" t="s">
        <v>30</v>
      </c>
    </row>
    <row r="31" ht="15">
      <c r="A31" t="s">
        <v>32</v>
      </c>
    </row>
    <row r="32" ht="15">
      <c r="A32" t="s">
        <v>33</v>
      </c>
    </row>
    <row r="33" ht="15">
      <c r="A33" t="s">
        <v>34</v>
      </c>
    </row>
    <row r="34" ht="15">
      <c r="A34" t="s">
        <v>35</v>
      </c>
    </row>
    <row r="36" ht="15">
      <c r="A36" t="s">
        <v>37</v>
      </c>
    </row>
    <row r="37" ht="15">
      <c r="A37" t="s">
        <v>38</v>
      </c>
    </row>
    <row r="38" ht="15">
      <c r="A38" t="s">
        <v>39</v>
      </c>
    </row>
    <row r="39" ht="15">
      <c r="A39" t="s">
        <v>40</v>
      </c>
    </row>
    <row r="40" ht="15">
      <c r="A40" t="s">
        <v>41</v>
      </c>
    </row>
    <row r="41" ht="15">
      <c r="A41" t="s">
        <v>42</v>
      </c>
    </row>
    <row r="42" ht="15">
      <c r="A42" t="s">
        <v>43</v>
      </c>
    </row>
    <row r="43" ht="15">
      <c r="A43" t="s">
        <v>44</v>
      </c>
    </row>
    <row r="44" ht="15">
      <c r="A44" t="s">
        <v>45</v>
      </c>
    </row>
    <row r="45" ht="15">
      <c r="A45" t="s">
        <v>46</v>
      </c>
    </row>
    <row r="46" ht="15">
      <c r="A46" t="s">
        <v>47</v>
      </c>
    </row>
    <row r="47" ht="15">
      <c r="A47" t="s">
        <v>48</v>
      </c>
    </row>
    <row r="48" ht="15">
      <c r="A48" t="s">
        <v>49</v>
      </c>
    </row>
    <row r="49" ht="15">
      <c r="A49" t="s">
        <v>50</v>
      </c>
    </row>
    <row r="50" ht="15">
      <c r="A50" t="s">
        <v>51</v>
      </c>
    </row>
    <row r="51" ht="15">
      <c r="A51" t="s">
        <v>52</v>
      </c>
    </row>
    <row r="52" ht="15">
      <c r="A52" t="s">
        <v>53</v>
      </c>
    </row>
    <row r="54" ht="15">
      <c r="A54" t="s">
        <v>56</v>
      </c>
    </row>
    <row r="55" ht="15">
      <c r="A55" t="s">
        <v>57</v>
      </c>
    </row>
    <row r="56" ht="15">
      <c r="A56" t="s">
        <v>58</v>
      </c>
    </row>
    <row r="57" ht="15">
      <c r="A57" t="s">
        <v>59</v>
      </c>
    </row>
    <row r="58" ht="15">
      <c r="A58" t="s">
        <v>60</v>
      </c>
    </row>
    <row r="59" ht="15">
      <c r="A59" t="s">
        <v>61</v>
      </c>
    </row>
    <row r="60" ht="15">
      <c r="A60" t="s">
        <v>62</v>
      </c>
    </row>
    <row r="61" ht="15">
      <c r="A61" t="s">
        <v>63</v>
      </c>
    </row>
    <row r="62" ht="15">
      <c r="A62" t="s">
        <v>64</v>
      </c>
    </row>
    <row r="64" ht="15">
      <c r="A64" t="s">
        <v>74</v>
      </c>
    </row>
    <row r="65" ht="15">
      <c r="A65" t="s">
        <v>65</v>
      </c>
    </row>
    <row r="66" ht="15">
      <c r="A66" t="s">
        <v>66</v>
      </c>
    </row>
    <row r="67" ht="15">
      <c r="A67" t="s">
        <v>67</v>
      </c>
    </row>
    <row r="68" ht="15">
      <c r="A68" t="s">
        <v>68</v>
      </c>
    </row>
    <row r="69" ht="15">
      <c r="A69" t="s">
        <v>69</v>
      </c>
    </row>
    <row r="70" ht="15">
      <c r="A70" t="s">
        <v>70</v>
      </c>
    </row>
    <row r="71" ht="15">
      <c r="A71" t="s">
        <v>71</v>
      </c>
    </row>
    <row r="72" ht="15">
      <c r="A72" t="s">
        <v>72</v>
      </c>
    </row>
    <row r="73" ht="15">
      <c r="A73" t="s">
        <v>73</v>
      </c>
    </row>
    <row r="75" ht="15">
      <c r="A75" t="s">
        <v>77</v>
      </c>
    </row>
    <row r="76" ht="15">
      <c r="A76" t="s">
        <v>78</v>
      </c>
    </row>
    <row r="77" ht="15">
      <c r="A77" t="s">
        <v>79</v>
      </c>
    </row>
    <row r="78" ht="15">
      <c r="A78" t="s">
        <v>80</v>
      </c>
    </row>
    <row r="79" ht="15">
      <c r="A79" t="s">
        <v>81</v>
      </c>
    </row>
    <row r="80" ht="15">
      <c r="A80" t="s">
        <v>82</v>
      </c>
    </row>
    <row r="81" ht="15">
      <c r="A81" t="s">
        <v>83</v>
      </c>
    </row>
    <row r="82" ht="15">
      <c r="A82" t="s">
        <v>84</v>
      </c>
    </row>
    <row r="84" ht="15">
      <c r="A84" t="s">
        <v>85</v>
      </c>
    </row>
    <row r="85" ht="15">
      <c r="A85" t="s">
        <v>86</v>
      </c>
    </row>
    <row r="86" ht="15">
      <c r="A86" t="s">
        <v>87</v>
      </c>
    </row>
    <row r="87" ht="15">
      <c r="A87" t="s">
        <v>88</v>
      </c>
    </row>
    <row r="89" ht="15">
      <c r="A89" t="s">
        <v>90</v>
      </c>
    </row>
    <row r="91" ht="15">
      <c r="A91" t="s">
        <v>92</v>
      </c>
    </row>
    <row r="92" ht="15">
      <c r="A92" t="s">
        <v>93</v>
      </c>
    </row>
    <row r="93" ht="15">
      <c r="A93" t="s">
        <v>94</v>
      </c>
    </row>
    <row r="94" ht="15">
      <c r="A94" t="s">
        <v>95</v>
      </c>
    </row>
    <row r="95" ht="15">
      <c r="A95" t="s">
        <v>96</v>
      </c>
    </row>
    <row r="96" ht="15">
      <c r="A96" t="s">
        <v>97</v>
      </c>
    </row>
    <row r="97" ht="15">
      <c r="A97" t="s">
        <v>98</v>
      </c>
    </row>
    <row r="99" ht="15">
      <c r="A99" t="s">
        <v>100</v>
      </c>
    </row>
    <row r="101" ht="15">
      <c r="A101" t="s">
        <v>130</v>
      </c>
    </row>
    <row r="102" ht="15">
      <c r="A102" t="s">
        <v>101</v>
      </c>
    </row>
    <row r="103" ht="15">
      <c r="A103" t="s">
        <v>102</v>
      </c>
    </row>
    <row r="104" ht="15">
      <c r="A104" t="s">
        <v>103</v>
      </c>
    </row>
    <row r="105" ht="15">
      <c r="A105" t="s">
        <v>104</v>
      </c>
    </row>
    <row r="107" ht="15">
      <c r="A107" t="s">
        <v>106</v>
      </c>
    </row>
    <row r="108" ht="15">
      <c r="A108" t="s">
        <v>107</v>
      </c>
    </row>
    <row r="109" ht="15">
      <c r="A109" t="s">
        <v>108</v>
      </c>
    </row>
    <row r="110" ht="15">
      <c r="A110" t="s">
        <v>109</v>
      </c>
    </row>
    <row r="111" ht="15">
      <c r="A111" t="s">
        <v>110</v>
      </c>
    </row>
    <row r="112" ht="15">
      <c r="A112" t="s">
        <v>111</v>
      </c>
    </row>
    <row r="113" ht="15">
      <c r="A113" t="s">
        <v>111</v>
      </c>
    </row>
    <row r="114" ht="15">
      <c r="A114" t="s">
        <v>112</v>
      </c>
    </row>
    <row r="115" ht="15">
      <c r="A115" t="s">
        <v>113</v>
      </c>
    </row>
    <row r="116" ht="15">
      <c r="A116" t="s">
        <v>114</v>
      </c>
    </row>
    <row r="118" ht="15">
      <c r="A118" t="s">
        <v>115</v>
      </c>
    </row>
    <row r="119" ht="15">
      <c r="A119" t="s">
        <v>116</v>
      </c>
    </row>
    <row r="120" ht="15">
      <c r="A120" t="s">
        <v>117</v>
      </c>
    </row>
    <row r="121" ht="15">
      <c r="A121" t="s">
        <v>118</v>
      </c>
    </row>
    <row r="122" ht="15">
      <c r="A122" t="s">
        <v>119</v>
      </c>
    </row>
    <row r="124" ht="15">
      <c r="A124" t="s">
        <v>121</v>
      </c>
    </row>
    <row r="125" ht="15">
      <c r="A125" t="s">
        <v>122</v>
      </c>
    </row>
    <row r="126" ht="15">
      <c r="A126" t="s">
        <v>123</v>
      </c>
    </row>
    <row r="127" ht="15">
      <c r="A127" t="s">
        <v>124</v>
      </c>
    </row>
    <row r="128" ht="15">
      <c r="A128" t="s">
        <v>125</v>
      </c>
    </row>
    <row r="130" ht="15">
      <c r="A130" t="s">
        <v>127</v>
      </c>
    </row>
    <row r="131" ht="15">
      <c r="A131" t="s">
        <v>128</v>
      </c>
    </row>
    <row r="133" ht="15">
      <c r="A133" t="s">
        <v>129</v>
      </c>
    </row>
    <row r="135" ht="15">
      <c r="A135" t="s">
        <v>131</v>
      </c>
    </row>
    <row r="136" ht="15">
      <c r="A136" t="s">
        <v>132</v>
      </c>
    </row>
    <row r="137" ht="15">
      <c r="A137" t="s">
        <v>133</v>
      </c>
    </row>
    <row r="138" ht="15">
      <c r="A138" t="s">
        <v>134</v>
      </c>
    </row>
    <row r="139" ht="15">
      <c r="A139" t="s">
        <v>135</v>
      </c>
    </row>
    <row r="140" ht="15">
      <c r="A140" t="s">
        <v>136</v>
      </c>
    </row>
    <row r="141" ht="15">
      <c r="A141" t="s">
        <v>137</v>
      </c>
    </row>
    <row r="142" ht="15">
      <c r="A142" t="s">
        <v>138</v>
      </c>
    </row>
    <row r="143" ht="15">
      <c r="A143" t="s">
        <v>139</v>
      </c>
    </row>
    <row r="144" ht="15">
      <c r="A144" t="s">
        <v>140</v>
      </c>
    </row>
    <row r="145" ht="15">
      <c r="A145" t="s">
        <v>141</v>
      </c>
    </row>
    <row r="146" ht="15">
      <c r="A146" t="s">
        <v>142</v>
      </c>
    </row>
    <row r="147" ht="15">
      <c r="A147" t="s">
        <v>143</v>
      </c>
    </row>
    <row r="149" ht="15">
      <c r="A149" t="s">
        <v>144</v>
      </c>
    </row>
    <row r="151" ht="15">
      <c r="A151" t="s">
        <v>146</v>
      </c>
    </row>
    <row r="152" ht="15">
      <c r="A152" t="s">
        <v>147</v>
      </c>
    </row>
    <row r="153" ht="15">
      <c r="A153" t="s">
        <v>148</v>
      </c>
    </row>
    <row r="154" ht="15">
      <c r="A154" t="s">
        <v>95</v>
      </c>
    </row>
    <row r="155" ht="15">
      <c r="A155" t="s">
        <v>149</v>
      </c>
    </row>
    <row r="156" ht="15">
      <c r="A156" t="s">
        <v>150</v>
      </c>
    </row>
    <row r="157" ht="15">
      <c r="A157" t="s">
        <v>151</v>
      </c>
    </row>
    <row r="158" ht="15">
      <c r="A158" t="s">
        <v>152</v>
      </c>
    </row>
    <row r="159" ht="15">
      <c r="A159" t="s">
        <v>153</v>
      </c>
    </row>
    <row r="160" ht="15">
      <c r="A160" t="s">
        <v>154</v>
      </c>
    </row>
    <row r="161" ht="15">
      <c r="A161" t="s">
        <v>155</v>
      </c>
    </row>
    <row r="162" ht="15">
      <c r="A162" t="s">
        <v>156</v>
      </c>
    </row>
    <row r="163" ht="15">
      <c r="A163" t="s">
        <v>157</v>
      </c>
    </row>
    <row r="164" ht="15">
      <c r="A164" t="s">
        <v>158</v>
      </c>
    </row>
    <row r="166" ht="15">
      <c r="A166" t="s">
        <v>161</v>
      </c>
    </row>
    <row r="167" ht="15">
      <c r="A167" t="s">
        <v>162</v>
      </c>
    </row>
    <row r="171" ht="15">
      <c r="A171" t="s">
        <v>165</v>
      </c>
    </row>
    <row r="172" ht="15">
      <c r="A172" t="s">
        <v>166</v>
      </c>
    </row>
    <row r="173" ht="15">
      <c r="A173" t="s">
        <v>167</v>
      </c>
    </row>
    <row r="174" ht="15">
      <c r="A174" t="s">
        <v>168</v>
      </c>
    </row>
    <row r="175" ht="15">
      <c r="A175" t="s">
        <v>169</v>
      </c>
    </row>
    <row r="176" ht="15">
      <c r="A176" t="s">
        <v>170</v>
      </c>
    </row>
    <row r="177" ht="15">
      <c r="A177" t="s">
        <v>171</v>
      </c>
    </row>
    <row r="178" ht="15">
      <c r="A178" t="s">
        <v>172</v>
      </c>
    </row>
    <row r="179" ht="15">
      <c r="A179" t="s">
        <v>173</v>
      </c>
    </row>
    <row r="181" ht="15">
      <c r="A181" t="s">
        <v>174</v>
      </c>
    </row>
    <row r="182" ht="15">
      <c r="A182" t="s">
        <v>175</v>
      </c>
    </row>
    <row r="183" ht="15">
      <c r="A183" t="s">
        <v>176</v>
      </c>
    </row>
    <row r="184" ht="15">
      <c r="A184" t="s">
        <v>177</v>
      </c>
    </row>
    <row r="185" ht="15">
      <c r="A185" t="s">
        <v>178</v>
      </c>
    </row>
    <row r="186" ht="15">
      <c r="A186" t="s">
        <v>179</v>
      </c>
    </row>
    <row r="188" ht="15">
      <c r="A188" t="s">
        <v>182</v>
      </c>
    </row>
    <row r="189" ht="15">
      <c r="A189" t="s">
        <v>183</v>
      </c>
    </row>
    <row r="190" ht="15">
      <c r="A190" t="s">
        <v>184</v>
      </c>
    </row>
    <row r="191" ht="15">
      <c r="A191" t="s">
        <v>185</v>
      </c>
    </row>
    <row r="192" ht="15">
      <c r="A192" t="s">
        <v>180</v>
      </c>
    </row>
    <row r="193" ht="15">
      <c r="A193" t="s">
        <v>181</v>
      </c>
    </row>
    <row r="194" ht="15">
      <c r="A194" t="s">
        <v>186</v>
      </c>
    </row>
    <row r="196" ht="15">
      <c r="A196" t="s">
        <v>187</v>
      </c>
    </row>
    <row r="197" ht="15">
      <c r="A197" t="s">
        <v>188</v>
      </c>
    </row>
    <row r="198" ht="15">
      <c r="A198" t="s">
        <v>189</v>
      </c>
    </row>
    <row r="200" ht="15">
      <c r="A200" t="s">
        <v>190</v>
      </c>
    </row>
    <row r="201" ht="15">
      <c r="A201" t="s">
        <v>191</v>
      </c>
    </row>
    <row r="202" ht="15">
      <c r="A202" t="s">
        <v>192</v>
      </c>
    </row>
    <row r="204" ht="15">
      <c r="A204" t="s">
        <v>194</v>
      </c>
    </row>
    <row r="205" ht="15">
      <c r="A205" t="s">
        <v>195</v>
      </c>
    </row>
    <row r="206" ht="15">
      <c r="A206" t="s">
        <v>196</v>
      </c>
    </row>
    <row r="207" ht="15">
      <c r="A207" t="s">
        <v>197</v>
      </c>
    </row>
    <row r="208" ht="15">
      <c r="A208" t="s">
        <v>198</v>
      </c>
    </row>
    <row r="209" ht="15">
      <c r="A209" t="s">
        <v>199</v>
      </c>
    </row>
    <row r="210" ht="15">
      <c r="A210" t="s">
        <v>200</v>
      </c>
    </row>
    <row r="211" ht="15">
      <c r="A211" t="s">
        <v>201</v>
      </c>
    </row>
    <row r="212" ht="15">
      <c r="A212" t="s">
        <v>202</v>
      </c>
    </row>
    <row r="213" ht="15">
      <c r="A213" t="s">
        <v>203</v>
      </c>
    </row>
    <row r="215" ht="15">
      <c r="A215" t="s">
        <v>206</v>
      </c>
    </row>
    <row r="216" ht="15">
      <c r="A216" t="s">
        <v>207</v>
      </c>
    </row>
    <row r="217" ht="15">
      <c r="A217" t="s">
        <v>208</v>
      </c>
    </row>
    <row r="218" ht="15">
      <c r="A218" t="s">
        <v>209</v>
      </c>
    </row>
    <row r="219" ht="15">
      <c r="A219" t="s">
        <v>210</v>
      </c>
    </row>
    <row r="220" ht="15">
      <c r="A220" t="s">
        <v>211</v>
      </c>
    </row>
    <row r="221" ht="15">
      <c r="A221" t="s">
        <v>212</v>
      </c>
    </row>
    <row r="222" ht="15">
      <c r="A222" t="s">
        <v>213</v>
      </c>
    </row>
    <row r="224" ht="15">
      <c r="A224" t="s">
        <v>214</v>
      </c>
    </row>
    <row r="226" ht="15">
      <c r="A226" t="s">
        <v>216</v>
      </c>
    </row>
    <row r="227" ht="15">
      <c r="A227" t="s">
        <v>217</v>
      </c>
    </row>
    <row r="228" ht="15">
      <c r="A228" t="s">
        <v>218</v>
      </c>
    </row>
    <row r="229" ht="15">
      <c r="A229" t="s">
        <v>219</v>
      </c>
    </row>
    <row r="230" ht="15">
      <c r="A230" t="s">
        <v>220</v>
      </c>
    </row>
    <row r="231" ht="15">
      <c r="A231" t="s">
        <v>221</v>
      </c>
    </row>
    <row r="232" ht="15">
      <c r="A232" t="s">
        <v>222</v>
      </c>
    </row>
    <row r="233" ht="15">
      <c r="A233" t="s">
        <v>223</v>
      </c>
    </row>
    <row r="234" ht="15">
      <c r="A234" t="s">
        <v>224</v>
      </c>
    </row>
    <row r="235" ht="15">
      <c r="A235" t="s">
        <v>225</v>
      </c>
    </row>
    <row r="237" ht="15">
      <c r="A237" t="s">
        <v>227</v>
      </c>
    </row>
    <row r="238" ht="15">
      <c r="A238" t="s">
        <v>228</v>
      </c>
    </row>
    <row r="239" ht="15">
      <c r="A239" t="s">
        <v>229</v>
      </c>
    </row>
    <row r="240" ht="15">
      <c r="A240" t="s">
        <v>230</v>
      </c>
    </row>
    <row r="241" ht="15">
      <c r="A241" t="s">
        <v>231</v>
      </c>
    </row>
    <row r="242" ht="15">
      <c r="A242" t="s">
        <v>232</v>
      </c>
    </row>
    <row r="243" ht="15">
      <c r="A243" t="s">
        <v>233</v>
      </c>
    </row>
    <row r="244" ht="15">
      <c r="A244" t="s">
        <v>234</v>
      </c>
    </row>
    <row r="245" ht="15">
      <c r="A245" t="s">
        <v>235</v>
      </c>
    </row>
    <row r="247" ht="15">
      <c r="A247" t="s">
        <v>236</v>
      </c>
    </row>
    <row r="248" ht="15">
      <c r="A248" t="s">
        <v>237</v>
      </c>
    </row>
    <row r="249" ht="15">
      <c r="A249" t="s">
        <v>238</v>
      </c>
    </row>
    <row r="250" ht="15">
      <c r="A250" t="s">
        <v>239</v>
      </c>
    </row>
    <row r="251" ht="15">
      <c r="A251" t="s">
        <v>240</v>
      </c>
    </row>
    <row r="252" ht="15">
      <c r="A252" t="s">
        <v>241</v>
      </c>
    </row>
    <row r="253" ht="15">
      <c r="A253" t="s">
        <v>242</v>
      </c>
    </row>
    <row r="254" ht="15">
      <c r="A254" t="s">
        <v>243</v>
      </c>
    </row>
    <row r="255" ht="15">
      <c r="A255" t="s">
        <v>244</v>
      </c>
    </row>
    <row r="257" ht="15">
      <c r="A257" t="s">
        <v>245</v>
      </c>
    </row>
    <row r="258" ht="15">
      <c r="A258" t="s">
        <v>246</v>
      </c>
    </row>
    <row r="259" ht="15">
      <c r="A259" t="s">
        <v>247</v>
      </c>
    </row>
    <row r="260" ht="15">
      <c r="A260" t="s">
        <v>248</v>
      </c>
    </row>
    <row r="261" ht="15">
      <c r="A261" t="s">
        <v>249</v>
      </c>
    </row>
    <row r="262" ht="15">
      <c r="A262" t="s">
        <v>250</v>
      </c>
    </row>
    <row r="263" ht="15">
      <c r="A263" t="s">
        <v>251</v>
      </c>
    </row>
    <row r="264" ht="15">
      <c r="A264" t="s">
        <v>252</v>
      </c>
    </row>
    <row r="265" ht="15">
      <c r="A265" t="s">
        <v>253</v>
      </c>
    </row>
    <row r="266" ht="15">
      <c r="A266" t="s">
        <v>254</v>
      </c>
    </row>
    <row r="267" ht="15">
      <c r="A267" t="s">
        <v>255</v>
      </c>
    </row>
    <row r="268" ht="15">
      <c r="A268" t="s">
        <v>256</v>
      </c>
    </row>
    <row r="269" ht="15">
      <c r="A269" t="s">
        <v>257</v>
      </c>
    </row>
    <row r="271" ht="15">
      <c r="A271" t="s">
        <v>258</v>
      </c>
    </row>
    <row r="272" ht="15">
      <c r="A272" t="s">
        <v>259</v>
      </c>
    </row>
    <row r="273" ht="15">
      <c r="A273" t="s">
        <v>260</v>
      </c>
    </row>
    <row r="274" ht="15">
      <c r="A274" t="s">
        <v>261</v>
      </c>
    </row>
    <row r="275" ht="15">
      <c r="A275" t="s">
        <v>112</v>
      </c>
    </row>
    <row r="276" ht="15">
      <c r="A276" t="s">
        <v>262</v>
      </c>
    </row>
    <row r="277" ht="15">
      <c r="A277" t="s">
        <v>263</v>
      </c>
    </row>
    <row r="279" ht="15">
      <c r="A279" t="s">
        <v>167</v>
      </c>
    </row>
    <row r="280" ht="15">
      <c r="A280" t="s">
        <v>265</v>
      </c>
    </row>
    <row r="281" ht="15">
      <c r="A281" t="s">
        <v>266</v>
      </c>
    </row>
    <row r="282" ht="15">
      <c r="A282" t="s">
        <v>267</v>
      </c>
    </row>
    <row r="283" ht="15">
      <c r="A283" t="s">
        <v>92</v>
      </c>
    </row>
    <row r="284" ht="15">
      <c r="A284" t="s">
        <v>268</v>
      </c>
    </row>
    <row r="286" ht="15">
      <c r="A286" t="s">
        <v>270</v>
      </c>
    </row>
    <row r="287" ht="15">
      <c r="A287" t="s">
        <v>271</v>
      </c>
    </row>
    <row r="289" ht="15">
      <c r="A289" t="s">
        <v>273</v>
      </c>
    </row>
    <row r="290" ht="15">
      <c r="A290" t="s">
        <v>274</v>
      </c>
    </row>
    <row r="291" ht="15">
      <c r="A291" t="s">
        <v>275</v>
      </c>
    </row>
    <row r="293" ht="15">
      <c r="A293" t="s">
        <v>276</v>
      </c>
    </row>
    <row r="294" ht="15">
      <c r="A294" t="s">
        <v>277</v>
      </c>
    </row>
    <row r="296" ht="15">
      <c r="A296" t="s">
        <v>278</v>
      </c>
    </row>
    <row r="297" ht="15">
      <c r="A297" t="s">
        <v>279</v>
      </c>
    </row>
    <row r="298" ht="15">
      <c r="A298" t="s">
        <v>280</v>
      </c>
    </row>
    <row r="299" ht="15">
      <c r="A299" t="s">
        <v>281</v>
      </c>
    </row>
    <row r="300" ht="15">
      <c r="A300" t="s">
        <v>282</v>
      </c>
    </row>
    <row r="301" ht="15">
      <c r="A301" t="s">
        <v>283</v>
      </c>
    </row>
    <row r="302" ht="15">
      <c r="A302" t="s">
        <v>284</v>
      </c>
    </row>
    <row r="303" ht="15">
      <c r="A303" t="s">
        <v>286</v>
      </c>
    </row>
    <row r="304" ht="15">
      <c r="A304" t="s">
        <v>287</v>
      </c>
    </row>
    <row r="305" ht="15">
      <c r="A305" t="s">
        <v>288</v>
      </c>
    </row>
    <row r="307" ht="15">
      <c r="A307" t="s">
        <v>289</v>
      </c>
    </row>
    <row r="308" ht="15">
      <c r="A308" t="s">
        <v>211</v>
      </c>
    </row>
    <row r="309" ht="15">
      <c r="A309" t="s">
        <v>290</v>
      </c>
    </row>
    <row r="310" ht="15">
      <c r="A310" t="s">
        <v>291</v>
      </c>
    </row>
    <row r="311" ht="15">
      <c r="A311" t="s">
        <v>292</v>
      </c>
    </row>
    <row r="312" ht="15">
      <c r="A312" t="s">
        <v>293</v>
      </c>
    </row>
    <row r="313" ht="15">
      <c r="A313" t="s">
        <v>294</v>
      </c>
    </row>
    <row r="314" ht="15">
      <c r="A314" t="s">
        <v>295</v>
      </c>
    </row>
    <row r="315" ht="15">
      <c r="A315" t="s">
        <v>296</v>
      </c>
    </row>
    <row r="316" ht="15">
      <c r="A316" t="s">
        <v>297</v>
      </c>
    </row>
    <row r="318" ht="15">
      <c r="A318" t="s">
        <v>299</v>
      </c>
    </row>
    <row r="319" ht="15">
      <c r="A319" t="s">
        <v>300</v>
      </c>
    </row>
    <row r="320" ht="15">
      <c r="A320" t="s">
        <v>301</v>
      </c>
    </row>
    <row r="321" ht="15">
      <c r="A321" t="s">
        <v>303</v>
      </c>
    </row>
    <row r="322" ht="15">
      <c r="A322" t="s">
        <v>304</v>
      </c>
    </row>
    <row r="324" ht="15">
      <c r="A324" t="s">
        <v>306</v>
      </c>
    </row>
    <row r="325" ht="15">
      <c r="A325" t="s">
        <v>307</v>
      </c>
    </row>
    <row r="326" ht="15">
      <c r="A326" t="s">
        <v>308</v>
      </c>
    </row>
    <row r="327" ht="15">
      <c r="A327" t="s">
        <v>309</v>
      </c>
    </row>
    <row r="331" ht="15">
      <c r="A331" t="s">
        <v>774</v>
      </c>
    </row>
    <row r="332" ht="15">
      <c r="A332" t="s">
        <v>615</v>
      </c>
    </row>
    <row r="333" ht="15">
      <c r="A333" t="s">
        <v>443</v>
      </c>
    </row>
    <row r="334" ht="15">
      <c r="A334" t="s">
        <v>6</v>
      </c>
    </row>
    <row r="335" ht="15">
      <c r="A335" t="s">
        <v>743</v>
      </c>
    </row>
    <row r="336" ht="15">
      <c r="A336" t="s">
        <v>744</v>
      </c>
    </row>
    <row r="337" ht="15">
      <c r="A337" t="s">
        <v>736</v>
      </c>
    </row>
    <row r="338" ht="15">
      <c r="A338" s="1" t="s">
        <v>9</v>
      </c>
    </row>
    <row r="339" ht="15">
      <c r="A339" s="1" t="s">
        <v>8</v>
      </c>
    </row>
    <row r="340" ht="15">
      <c r="A340" s="1" t="s">
        <v>739</v>
      </c>
    </row>
    <row r="341" ht="15">
      <c r="A341" s="1" t="s">
        <v>738</v>
      </c>
    </row>
    <row r="342" ht="15">
      <c r="A342" t="s">
        <v>590</v>
      </c>
    </row>
    <row r="343" ht="15">
      <c r="A343" t="s">
        <v>400</v>
      </c>
    </row>
    <row r="344" ht="15">
      <c r="A344" t="s">
        <v>398</v>
      </c>
    </row>
    <row r="345" ht="15">
      <c r="A345" t="s">
        <v>399</v>
      </c>
    </row>
    <row r="346" ht="15">
      <c r="A346" t="s">
        <v>186</v>
      </c>
    </row>
    <row r="347" ht="15">
      <c r="A347" t="s">
        <v>598</v>
      </c>
    </row>
    <row r="348" ht="15">
      <c r="A348" t="s">
        <v>599</v>
      </c>
    </row>
    <row r="349" ht="15">
      <c r="A349" t="s">
        <v>100</v>
      </c>
    </row>
    <row r="350" ht="15">
      <c r="A350" t="s">
        <v>616</v>
      </c>
    </row>
    <row r="351" ht="15">
      <c r="A351" t="s">
        <v>617</v>
      </c>
    </row>
    <row r="352" ht="15">
      <c r="A352" s="1" t="s">
        <v>622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2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28.8515625" style="0" customWidth="1"/>
    <col min="2" max="2" width="63.8515625" style="0" customWidth="1"/>
  </cols>
  <sheetData>
    <row r="1" spans="1:8" ht="15">
      <c r="A1" t="s">
        <v>0</v>
      </c>
      <c r="B1" t="s">
        <v>1</v>
      </c>
      <c r="C1" t="s">
        <v>760</v>
      </c>
      <c r="D1" t="s">
        <v>761</v>
      </c>
      <c r="E1" t="s">
        <v>762</v>
      </c>
      <c r="F1" t="s">
        <v>1025</v>
      </c>
      <c r="G1" t="s">
        <v>1026</v>
      </c>
      <c r="H1" t="s">
        <v>1027</v>
      </c>
    </row>
    <row r="2" spans="1:2" ht="15">
      <c r="A2" t="s">
        <v>961</v>
      </c>
      <c r="B2" s="1" t="s">
        <v>964</v>
      </c>
    </row>
    <row r="3" spans="1:2" ht="15">
      <c r="A3" t="s">
        <v>961</v>
      </c>
      <c r="B3" s="1" t="s">
        <v>965</v>
      </c>
    </row>
    <row r="4" spans="1:2" ht="15">
      <c r="A4" t="s">
        <v>961</v>
      </c>
      <c r="B4" s="1" t="s">
        <v>1020</v>
      </c>
    </row>
    <row r="5" spans="1:2" ht="15">
      <c r="A5" t="s">
        <v>961</v>
      </c>
      <c r="B5" s="4" t="s">
        <v>960</v>
      </c>
    </row>
    <row r="6" spans="1:10" ht="15">
      <c r="A6" s="9" t="s">
        <v>961</v>
      </c>
      <c r="B6" s="9"/>
      <c r="C6" s="9"/>
      <c r="D6" s="9"/>
      <c r="E6" s="9"/>
      <c r="F6" s="9"/>
      <c r="G6" s="9"/>
      <c r="H6" s="9"/>
      <c r="I6" s="9"/>
      <c r="J6" s="9"/>
    </row>
    <row r="7" spans="1:2" ht="15">
      <c r="A7" t="s">
        <v>856</v>
      </c>
      <c r="B7" s="1" t="s">
        <v>855</v>
      </c>
    </row>
    <row r="8" spans="1:2" ht="15">
      <c r="A8" t="s">
        <v>856</v>
      </c>
      <c r="B8" s="1" t="s">
        <v>854</v>
      </c>
    </row>
    <row r="9" spans="1:2" ht="15">
      <c r="A9" t="s">
        <v>856</v>
      </c>
      <c r="B9" s="1" t="s">
        <v>853</v>
      </c>
    </row>
    <row r="10" spans="1:2" ht="15">
      <c r="A10" t="s">
        <v>856</v>
      </c>
      <c r="B10" s="1" t="s">
        <v>861</v>
      </c>
    </row>
    <row r="11" spans="1:2" ht="15">
      <c r="A11" t="s">
        <v>856</v>
      </c>
      <c r="B11" s="1" t="s">
        <v>860</v>
      </c>
    </row>
    <row r="12" spans="1:2" ht="15">
      <c r="A12" t="s">
        <v>856</v>
      </c>
      <c r="B12" s="1" t="s">
        <v>857</v>
      </c>
    </row>
    <row r="13" spans="1:2" ht="15">
      <c r="A13" t="s">
        <v>856</v>
      </c>
      <c r="B13" s="1" t="s">
        <v>858</v>
      </c>
    </row>
    <row r="14" spans="1:2" ht="15">
      <c r="A14" t="s">
        <v>856</v>
      </c>
      <c r="B14" s="1" t="s">
        <v>859</v>
      </c>
    </row>
    <row r="15" spans="1:9" ht="15">
      <c r="A15" s="9" t="s">
        <v>856</v>
      </c>
      <c r="B15" s="9"/>
      <c r="C15" s="9"/>
      <c r="D15" s="9"/>
      <c r="E15" s="9"/>
      <c r="F15" s="9"/>
      <c r="G15" s="9"/>
      <c r="H15" s="9"/>
      <c r="I15" s="9"/>
    </row>
    <row r="16" spans="1:7" ht="15">
      <c r="A16" t="s">
        <v>619</v>
      </c>
      <c r="B16" t="s">
        <v>1024</v>
      </c>
      <c r="C16">
        <v>34.77</v>
      </c>
      <c r="D16">
        <v>2</v>
      </c>
      <c r="E16">
        <f>C16*D16</f>
        <v>69.54</v>
      </c>
      <c r="G16">
        <v>2</v>
      </c>
    </row>
    <row r="17" spans="1:7" ht="15">
      <c r="A17" t="s">
        <v>619</v>
      </c>
      <c r="B17" t="s">
        <v>824</v>
      </c>
      <c r="C17">
        <v>47.5</v>
      </c>
      <c r="E17">
        <v>47.5</v>
      </c>
      <c r="G17">
        <v>2</v>
      </c>
    </row>
    <row r="18" spans="1:7" ht="15">
      <c r="A18" t="s">
        <v>619</v>
      </c>
      <c r="B18" t="s">
        <v>825</v>
      </c>
      <c r="C18">
        <v>47.5</v>
      </c>
      <c r="E18">
        <v>47.5</v>
      </c>
      <c r="G18">
        <v>2</v>
      </c>
    </row>
    <row r="19" spans="1:9" ht="15">
      <c r="A19" s="9" t="s">
        <v>619</v>
      </c>
      <c r="B19" s="9"/>
      <c r="C19" s="9"/>
      <c r="D19" s="9"/>
      <c r="E19" s="9">
        <f>SUM(E16:E18)</f>
        <v>164.54000000000002</v>
      </c>
      <c r="F19" s="9">
        <f>E19*1.13</f>
        <v>185.9302</v>
      </c>
      <c r="G19" s="9">
        <f>SUM(G16:G18)</f>
        <v>6</v>
      </c>
      <c r="H19" s="9">
        <f>F19+G19</f>
        <v>191.9302</v>
      </c>
      <c r="I19" s="9"/>
    </row>
    <row r="20" spans="1:2" ht="15">
      <c r="A20" t="s">
        <v>915</v>
      </c>
      <c r="B20" s="1" t="s">
        <v>912</v>
      </c>
    </row>
    <row r="21" spans="1:2" ht="15">
      <c r="A21" t="s">
        <v>915</v>
      </c>
      <c r="B21" s="1" t="s">
        <v>913</v>
      </c>
    </row>
    <row r="22" spans="1:2" ht="15">
      <c r="A22" t="s">
        <v>915</v>
      </c>
      <c r="B22" s="1" t="s">
        <v>914</v>
      </c>
    </row>
    <row r="23" spans="1:11" ht="15">
      <c r="A23" s="9" t="s">
        <v>915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2" ht="15">
      <c r="A24" t="s">
        <v>799</v>
      </c>
      <c r="B24" s="1" t="s">
        <v>798</v>
      </c>
    </row>
    <row r="25" spans="1:2" ht="15">
      <c r="A25" t="s">
        <v>799</v>
      </c>
      <c r="B25" s="1" t="s">
        <v>795</v>
      </c>
    </row>
    <row r="26" spans="1:2" ht="15">
      <c r="A26" t="s">
        <v>799</v>
      </c>
      <c r="B26" s="1" t="s">
        <v>789</v>
      </c>
    </row>
    <row r="27" spans="1:2" ht="15">
      <c r="A27" t="s">
        <v>799</v>
      </c>
      <c r="B27" s="1" t="s">
        <v>791</v>
      </c>
    </row>
    <row r="28" spans="1:2" ht="15">
      <c r="A28" t="s">
        <v>799</v>
      </c>
      <c r="B28" s="1" t="s">
        <v>790</v>
      </c>
    </row>
    <row r="29" spans="1:2" ht="15">
      <c r="A29" t="s">
        <v>799</v>
      </c>
      <c r="B29" s="1" t="s">
        <v>797</v>
      </c>
    </row>
    <row r="30" spans="1:2" ht="15">
      <c r="A30" t="s">
        <v>799</v>
      </c>
      <c r="B30" s="1" t="s">
        <v>796</v>
      </c>
    </row>
    <row r="31" spans="1:2" ht="15">
      <c r="A31" t="s">
        <v>799</v>
      </c>
      <c r="B31" s="1" t="s">
        <v>794</v>
      </c>
    </row>
    <row r="32" spans="1:2" ht="15">
      <c r="A32" t="s">
        <v>799</v>
      </c>
      <c r="B32" s="1" t="s">
        <v>793</v>
      </c>
    </row>
    <row r="33" spans="1:2" ht="15">
      <c r="A33" t="s">
        <v>799</v>
      </c>
      <c r="B33" s="1" t="s">
        <v>792</v>
      </c>
    </row>
    <row r="34" spans="1:13" ht="15">
      <c r="A34" s="9" t="s">
        <v>799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2" ht="15">
      <c r="A35" t="s">
        <v>850</v>
      </c>
      <c r="B35" s="1" t="s">
        <v>849</v>
      </c>
    </row>
    <row r="36" spans="1:10" ht="15">
      <c r="A36" s="9" t="s">
        <v>850</v>
      </c>
      <c r="B36" s="9"/>
      <c r="C36" s="9"/>
      <c r="D36" s="9"/>
      <c r="E36" s="9"/>
      <c r="F36" s="9"/>
      <c r="G36" s="9"/>
      <c r="H36" s="9"/>
      <c r="I36" s="9"/>
      <c r="J36" s="9"/>
    </row>
    <row r="37" spans="1:7" ht="15">
      <c r="A37" t="s">
        <v>951</v>
      </c>
      <c r="B37" t="s">
        <v>1023</v>
      </c>
      <c r="C37">
        <v>101.65</v>
      </c>
      <c r="E37">
        <v>101.65</v>
      </c>
      <c r="G37">
        <v>2</v>
      </c>
    </row>
    <row r="38" spans="1:11" ht="15">
      <c r="A38" s="9" t="s">
        <v>951</v>
      </c>
      <c r="B38" s="9"/>
      <c r="C38" s="9"/>
      <c r="D38" s="9"/>
      <c r="E38" s="9">
        <v>101.65</v>
      </c>
      <c r="F38" s="9">
        <f>E38*1.13</f>
        <v>114.86449999999999</v>
      </c>
      <c r="G38" s="9">
        <v>2</v>
      </c>
      <c r="H38" s="9">
        <f>F38+G38</f>
        <v>116.86449999999999</v>
      </c>
      <c r="I38" s="9"/>
      <c r="J38" s="9"/>
      <c r="K38" s="9"/>
    </row>
    <row r="39" spans="1:2" ht="15">
      <c r="A39" t="s">
        <v>89</v>
      </c>
      <c r="B39" s="4" t="s">
        <v>911</v>
      </c>
    </row>
    <row r="40" spans="1:2" ht="15">
      <c r="A40" t="s">
        <v>89</v>
      </c>
      <c r="B40" s="4" t="s">
        <v>901</v>
      </c>
    </row>
    <row r="41" spans="1:2" ht="15">
      <c r="A41" t="s">
        <v>89</v>
      </c>
      <c r="B41" s="4" t="s">
        <v>844</v>
      </c>
    </row>
    <row r="42" spans="1:2" ht="15">
      <c r="A42" t="s">
        <v>89</v>
      </c>
      <c r="B42" s="4" t="s">
        <v>845</v>
      </c>
    </row>
    <row r="43" spans="1:7" ht="15">
      <c r="A43" t="s">
        <v>89</v>
      </c>
      <c r="B43" t="s">
        <v>877</v>
      </c>
      <c r="C43">
        <v>91.2</v>
      </c>
      <c r="E43">
        <v>91.2</v>
      </c>
      <c r="G43">
        <v>2</v>
      </c>
    </row>
    <row r="44" spans="1:11" ht="15">
      <c r="A44" s="9" t="s">
        <v>89</v>
      </c>
      <c r="B44" s="9"/>
      <c r="C44" s="9"/>
      <c r="D44" s="9"/>
      <c r="E44" s="9">
        <f>SUM(E43)</f>
        <v>91.2</v>
      </c>
      <c r="F44" s="9">
        <f>E44*1.13</f>
        <v>103.056</v>
      </c>
      <c r="G44" s="9">
        <v>2</v>
      </c>
      <c r="H44" s="9">
        <f>F44+G44</f>
        <v>105.056</v>
      </c>
      <c r="I44" s="9"/>
      <c r="J44" s="9"/>
      <c r="K44" s="9"/>
    </row>
    <row r="45" spans="1:7" ht="15">
      <c r="A45" t="s">
        <v>346</v>
      </c>
      <c r="B45" t="s">
        <v>882</v>
      </c>
      <c r="C45">
        <v>91.2</v>
      </c>
      <c r="D45">
        <v>3</v>
      </c>
      <c r="E45">
        <v>273.6</v>
      </c>
      <c r="G45">
        <v>6</v>
      </c>
    </row>
    <row r="46" spans="1:7" ht="15">
      <c r="A46" t="s">
        <v>346</v>
      </c>
      <c r="B46" t="s">
        <v>904</v>
      </c>
      <c r="C46">
        <v>91.2</v>
      </c>
      <c r="E46">
        <v>91.2</v>
      </c>
      <c r="G46">
        <v>2</v>
      </c>
    </row>
    <row r="47" spans="1:11" ht="15">
      <c r="A47" s="9" t="s">
        <v>346</v>
      </c>
      <c r="B47" s="9"/>
      <c r="C47" s="9"/>
      <c r="D47" s="9"/>
      <c r="E47" s="9">
        <f>SUM(E45:E46)</f>
        <v>364.8</v>
      </c>
      <c r="F47" s="9">
        <f>E47*1.13</f>
        <v>412.224</v>
      </c>
      <c r="G47" s="9">
        <f>SUM(G45:G46)</f>
        <v>8</v>
      </c>
      <c r="H47" s="9">
        <f>F47+G47</f>
        <v>420.224</v>
      </c>
      <c r="I47" s="9"/>
      <c r="J47" s="9"/>
      <c r="K47" s="9"/>
    </row>
    <row r="48" spans="1:7" ht="15">
      <c r="A48" s="3" t="s">
        <v>159</v>
      </c>
      <c r="B48" t="s">
        <v>773</v>
      </c>
      <c r="C48">
        <v>116.85</v>
      </c>
      <c r="E48">
        <v>116.85</v>
      </c>
      <c r="G48">
        <v>2</v>
      </c>
    </row>
    <row r="49" spans="1:7" ht="15">
      <c r="A49" t="s">
        <v>159</v>
      </c>
      <c r="B49" t="s">
        <v>443</v>
      </c>
      <c r="C49">
        <v>208.05</v>
      </c>
      <c r="E49">
        <v>208.05</v>
      </c>
      <c r="G49">
        <v>2</v>
      </c>
    </row>
    <row r="50" spans="1:7" ht="15">
      <c r="A50" s="3" t="s">
        <v>159</v>
      </c>
      <c r="B50" t="s">
        <v>772</v>
      </c>
      <c r="C50">
        <v>71.25</v>
      </c>
      <c r="E50">
        <v>71.25</v>
      </c>
      <c r="G50">
        <v>2</v>
      </c>
    </row>
    <row r="51" spans="1:11" ht="15">
      <c r="A51" s="9" t="s">
        <v>159</v>
      </c>
      <c r="B51" s="9"/>
      <c r="C51" s="9"/>
      <c r="D51" s="9"/>
      <c r="E51" s="9">
        <f>SUM(E48:E50)</f>
        <v>396.15</v>
      </c>
      <c r="F51" s="9">
        <f>E51*1.13</f>
        <v>447.64949999999993</v>
      </c>
      <c r="G51" s="9">
        <f>SUM(G48:G50)</f>
        <v>6</v>
      </c>
      <c r="H51" s="9">
        <f>F51+G51</f>
        <v>453.64949999999993</v>
      </c>
      <c r="I51" s="9"/>
      <c r="J51" s="9"/>
      <c r="K51" s="9"/>
    </row>
    <row r="52" spans="1:7" ht="15">
      <c r="A52" t="s">
        <v>983</v>
      </c>
      <c r="B52" t="s">
        <v>977</v>
      </c>
      <c r="C52">
        <v>147.25</v>
      </c>
      <c r="E52">
        <v>147.25</v>
      </c>
      <c r="G52">
        <v>2</v>
      </c>
    </row>
    <row r="53" spans="1:7" ht="15">
      <c r="A53" t="s">
        <v>983</v>
      </c>
      <c r="B53" t="s">
        <v>982</v>
      </c>
      <c r="C53">
        <v>147.25</v>
      </c>
      <c r="E53">
        <v>147.25</v>
      </c>
      <c r="G53">
        <v>2</v>
      </c>
    </row>
    <row r="54" spans="1:7" ht="15">
      <c r="A54" t="s">
        <v>983</v>
      </c>
      <c r="B54" t="s">
        <v>980</v>
      </c>
      <c r="C54">
        <v>147.25</v>
      </c>
      <c r="E54">
        <v>147.25</v>
      </c>
      <c r="G54">
        <v>2</v>
      </c>
    </row>
    <row r="55" spans="1:7" ht="15">
      <c r="A55" t="s">
        <v>983</v>
      </c>
      <c r="B55" t="s">
        <v>981</v>
      </c>
      <c r="C55">
        <v>141.55</v>
      </c>
      <c r="E55">
        <v>141.55</v>
      </c>
      <c r="G55">
        <v>2</v>
      </c>
    </row>
    <row r="56" spans="1:11" ht="15">
      <c r="A56" s="9" t="s">
        <v>983</v>
      </c>
      <c r="B56" s="9"/>
      <c r="C56" s="9"/>
      <c r="D56" s="9"/>
      <c r="E56" s="9">
        <f>SUM(E52:E55)</f>
        <v>583.3</v>
      </c>
      <c r="F56" s="9">
        <f>E56*1.13</f>
        <v>659.1289999999999</v>
      </c>
      <c r="G56" s="9">
        <f>SUM(G52:G55)</f>
        <v>8</v>
      </c>
      <c r="H56" s="9">
        <f>F56+G56</f>
        <v>667.1289999999999</v>
      </c>
      <c r="I56" s="9"/>
      <c r="J56" s="9"/>
      <c r="K56" s="9"/>
    </row>
    <row r="57" spans="1:7" ht="15">
      <c r="A57" t="s">
        <v>298</v>
      </c>
      <c r="B57" t="s">
        <v>963</v>
      </c>
      <c r="C57">
        <v>87.4</v>
      </c>
      <c r="E57">
        <v>87.4</v>
      </c>
      <c r="G57">
        <v>2</v>
      </c>
    </row>
    <row r="58" spans="1:10" ht="15">
      <c r="A58" s="9" t="s">
        <v>298</v>
      </c>
      <c r="B58" s="9"/>
      <c r="C58" s="9"/>
      <c r="D58" s="9"/>
      <c r="E58" s="9">
        <f>SUM(E57)</f>
        <v>87.4</v>
      </c>
      <c r="F58" s="9">
        <f>E58*1.13</f>
        <v>98.762</v>
      </c>
      <c r="G58" s="9">
        <v>2</v>
      </c>
      <c r="H58" s="9">
        <f>F58+G58</f>
        <v>100.762</v>
      </c>
      <c r="I58" s="9"/>
      <c r="J58" s="9"/>
    </row>
    <row r="59" spans="1:7" ht="15">
      <c r="A59" t="s">
        <v>7</v>
      </c>
      <c r="B59" t="s">
        <v>891</v>
      </c>
      <c r="C59">
        <v>141.55</v>
      </c>
      <c r="E59">
        <v>141.55</v>
      </c>
      <c r="G59">
        <v>2</v>
      </c>
    </row>
    <row r="60" spans="1:7" ht="15">
      <c r="A60" t="s">
        <v>7</v>
      </c>
      <c r="B60" t="s">
        <v>893</v>
      </c>
      <c r="C60">
        <v>147.25</v>
      </c>
      <c r="E60">
        <v>147.25</v>
      </c>
      <c r="G60">
        <v>2</v>
      </c>
    </row>
    <row r="61" spans="1:7" ht="15">
      <c r="A61" t="s">
        <v>7</v>
      </c>
      <c r="B61" t="s">
        <v>895</v>
      </c>
      <c r="C61">
        <v>147.25</v>
      </c>
      <c r="E61">
        <v>147.25</v>
      </c>
      <c r="G61">
        <v>2</v>
      </c>
    </row>
    <row r="62" spans="1:7" ht="15">
      <c r="A62" t="s">
        <v>7</v>
      </c>
      <c r="B62" t="s">
        <v>896</v>
      </c>
      <c r="C62">
        <v>177.65</v>
      </c>
      <c r="E62">
        <v>177.65</v>
      </c>
      <c r="G62">
        <v>2</v>
      </c>
    </row>
    <row r="63" spans="1:7" ht="15">
      <c r="A63" t="s">
        <v>7</v>
      </c>
      <c r="B63" t="s">
        <v>826</v>
      </c>
      <c r="D63">
        <v>2</v>
      </c>
      <c r="E63">
        <v>120.08</v>
      </c>
      <c r="G63">
        <v>4</v>
      </c>
    </row>
    <row r="64" spans="1:11" ht="15">
      <c r="A64" s="9" t="s">
        <v>7</v>
      </c>
      <c r="B64" s="9"/>
      <c r="C64" s="9"/>
      <c r="D64" s="9"/>
      <c r="E64" s="9">
        <f>SUM(E59:E63)</f>
        <v>733.7800000000001</v>
      </c>
      <c r="F64" s="9">
        <f>E64*1.13</f>
        <v>829.1714000000001</v>
      </c>
      <c r="G64" s="9">
        <f>SUM(G59:G63)</f>
        <v>12</v>
      </c>
      <c r="H64" s="9">
        <f>F64+G64</f>
        <v>841.1714000000001</v>
      </c>
      <c r="I64" s="9"/>
      <c r="J64" s="9"/>
      <c r="K64" s="9"/>
    </row>
    <row r="65" spans="1:2" ht="15">
      <c r="A65" t="s">
        <v>900</v>
      </c>
      <c r="B65" s="1" t="s">
        <v>898</v>
      </c>
    </row>
    <row r="66" spans="1:2" ht="15">
      <c r="A66" t="s">
        <v>900</v>
      </c>
      <c r="B66" s="1" t="s">
        <v>899</v>
      </c>
    </row>
    <row r="67" spans="1:12" ht="15">
      <c r="A67" s="9" t="s">
        <v>900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7" ht="15">
      <c r="A68" t="s">
        <v>126</v>
      </c>
      <c r="B68" t="s">
        <v>863</v>
      </c>
      <c r="C68">
        <v>91.2</v>
      </c>
      <c r="E68">
        <v>91.2</v>
      </c>
      <c r="G68">
        <v>2</v>
      </c>
    </row>
    <row r="69" spans="1:7" ht="15">
      <c r="A69" t="s">
        <v>126</v>
      </c>
      <c r="B69" t="s">
        <v>862</v>
      </c>
      <c r="C69">
        <v>91.2</v>
      </c>
      <c r="E69">
        <v>91.2</v>
      </c>
      <c r="G69">
        <v>2</v>
      </c>
    </row>
    <row r="70" spans="1:11" ht="15">
      <c r="A70" s="9" t="s">
        <v>126</v>
      </c>
      <c r="B70" s="9"/>
      <c r="C70" s="9"/>
      <c r="D70" s="9"/>
      <c r="E70" s="9">
        <f>SUM(E68:E69)</f>
        <v>182.4</v>
      </c>
      <c r="F70" s="9">
        <f>E70*1.13</f>
        <v>206.112</v>
      </c>
      <c r="G70" s="9">
        <f>SUM(G68:G69)</f>
        <v>4</v>
      </c>
      <c r="H70" s="9">
        <f>F70+G70</f>
        <v>210.112</v>
      </c>
      <c r="I70" s="9"/>
      <c r="J70" s="9"/>
      <c r="K70" s="9"/>
    </row>
    <row r="71" spans="1:2" ht="15">
      <c r="A71" t="s">
        <v>55</v>
      </c>
      <c r="B71" s="1" t="s">
        <v>785</v>
      </c>
    </row>
    <row r="72" spans="1:2" ht="15">
      <c r="A72" t="s">
        <v>55</v>
      </c>
      <c r="B72" s="1" t="s">
        <v>786</v>
      </c>
    </row>
    <row r="73" spans="1:2" ht="15">
      <c r="A73" t="s">
        <v>55</v>
      </c>
      <c r="B73" s="1" t="s">
        <v>787</v>
      </c>
    </row>
    <row r="74" spans="1:10" ht="15">
      <c r="A74" s="9" t="s">
        <v>55</v>
      </c>
      <c r="B74" s="9"/>
      <c r="C74" s="9"/>
      <c r="D74" s="9"/>
      <c r="E74" s="9"/>
      <c r="F74" s="9"/>
      <c r="G74" s="9"/>
      <c r="H74" s="9"/>
      <c r="I74" s="9"/>
      <c r="J74" s="9"/>
    </row>
    <row r="75" spans="1:7" ht="15">
      <c r="A75" t="s">
        <v>737</v>
      </c>
      <c r="B75" t="s">
        <v>923</v>
      </c>
      <c r="C75">
        <v>19.95</v>
      </c>
      <c r="D75">
        <v>5</v>
      </c>
      <c r="E75">
        <v>99.75</v>
      </c>
      <c r="G75">
        <v>5</v>
      </c>
    </row>
    <row r="76" spans="1:7" ht="15">
      <c r="A76" t="s">
        <v>737</v>
      </c>
      <c r="B76" t="s">
        <v>920</v>
      </c>
      <c r="C76">
        <v>190</v>
      </c>
      <c r="E76">
        <v>190</v>
      </c>
      <c r="G76">
        <v>2</v>
      </c>
    </row>
    <row r="77" spans="1:7" ht="15">
      <c r="A77" t="s">
        <v>737</v>
      </c>
      <c r="B77" t="s">
        <v>1021</v>
      </c>
      <c r="C77">
        <v>190</v>
      </c>
      <c r="E77">
        <v>190</v>
      </c>
      <c r="G77">
        <v>2</v>
      </c>
    </row>
    <row r="78" spans="1:12" ht="15">
      <c r="A78" t="s">
        <v>737</v>
      </c>
      <c r="B78" t="s">
        <v>1022</v>
      </c>
      <c r="C78">
        <v>101.65</v>
      </c>
      <c r="E78">
        <v>101.65</v>
      </c>
      <c r="G78">
        <v>2</v>
      </c>
      <c r="L78" s="9"/>
    </row>
    <row r="79" spans="1:11" ht="15">
      <c r="A79" s="9" t="s">
        <v>737</v>
      </c>
      <c r="B79" s="9"/>
      <c r="C79" s="9"/>
      <c r="D79" s="9"/>
      <c r="E79" s="9">
        <f>SUM(E75:E78)</f>
        <v>581.4</v>
      </c>
      <c r="F79" s="9">
        <f>E79*1.13</f>
        <v>656.9819999999999</v>
      </c>
      <c r="G79" s="9">
        <f>SUM(G75:G78)</f>
        <v>11</v>
      </c>
      <c r="H79" s="9">
        <f>F79+G79</f>
        <v>667.9819999999999</v>
      </c>
      <c r="I79" s="9"/>
      <c r="J79" s="9"/>
      <c r="K79" s="9"/>
    </row>
    <row r="80" spans="1:2" ht="15">
      <c r="A80" t="s">
        <v>952</v>
      </c>
      <c r="B80" s="1" t="s">
        <v>959</v>
      </c>
    </row>
    <row r="81" spans="1:2" ht="15">
      <c r="A81" t="s">
        <v>952</v>
      </c>
      <c r="B81" s="1" t="s">
        <v>958</v>
      </c>
    </row>
    <row r="82" spans="1:11" ht="15">
      <c r="A82" s="9" t="s">
        <v>952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7" ht="15">
      <c r="A83" t="s">
        <v>631</v>
      </c>
      <c r="B83" t="s">
        <v>905</v>
      </c>
      <c r="C83">
        <v>240.35</v>
      </c>
      <c r="D83">
        <v>2</v>
      </c>
      <c r="E83">
        <v>480.7</v>
      </c>
      <c r="G83">
        <v>4</v>
      </c>
    </row>
    <row r="84" spans="1:7" ht="15">
      <c r="A84" t="s">
        <v>631</v>
      </c>
      <c r="B84" t="s">
        <v>940</v>
      </c>
      <c r="C84">
        <v>240.35</v>
      </c>
      <c r="E84">
        <v>240.35</v>
      </c>
      <c r="G84">
        <v>2</v>
      </c>
    </row>
    <row r="85" spans="1:7" ht="15">
      <c r="A85" t="s">
        <v>631</v>
      </c>
      <c r="B85" t="s">
        <v>970</v>
      </c>
      <c r="C85">
        <v>171</v>
      </c>
      <c r="E85">
        <v>171</v>
      </c>
      <c r="G85">
        <v>2</v>
      </c>
    </row>
    <row r="86" spans="1:7" ht="15">
      <c r="A86" t="s">
        <v>631</v>
      </c>
      <c r="B86" t="s">
        <v>973</v>
      </c>
      <c r="C86">
        <v>101.65</v>
      </c>
      <c r="E86">
        <v>101.65</v>
      </c>
      <c r="G86">
        <v>2</v>
      </c>
    </row>
    <row r="87" spans="1:7" ht="15">
      <c r="A87" t="s">
        <v>631</v>
      </c>
      <c r="B87" t="s">
        <v>975</v>
      </c>
      <c r="C87">
        <v>89.3</v>
      </c>
      <c r="E87">
        <v>89.3</v>
      </c>
      <c r="G87">
        <v>2</v>
      </c>
    </row>
    <row r="88" spans="1:7" ht="15">
      <c r="A88" t="s">
        <v>631</v>
      </c>
      <c r="B88" t="s">
        <v>974</v>
      </c>
      <c r="D88">
        <v>4</v>
      </c>
      <c r="E88">
        <v>243.2</v>
      </c>
      <c r="G88">
        <v>8</v>
      </c>
    </row>
    <row r="89" spans="1:11" ht="15">
      <c r="A89" s="9" t="s">
        <v>631</v>
      </c>
      <c r="B89" s="9"/>
      <c r="C89" s="9"/>
      <c r="D89" s="9"/>
      <c r="E89" s="9">
        <f>SUM(E83:E88)</f>
        <v>1326.2</v>
      </c>
      <c r="F89" s="9">
        <f>E89*1.13</f>
        <v>1498.606</v>
      </c>
      <c r="G89" s="9">
        <f>SUM(G83:G88)</f>
        <v>20</v>
      </c>
      <c r="H89" s="9">
        <f>F89+G89</f>
        <v>1518.606</v>
      </c>
      <c r="I89" s="9"/>
      <c r="J89" s="9"/>
      <c r="K89" s="9"/>
    </row>
    <row r="90" spans="1:7" ht="15">
      <c r="A90" t="s">
        <v>765</v>
      </c>
      <c r="B90" t="s">
        <v>764</v>
      </c>
      <c r="C90">
        <v>343.9</v>
      </c>
      <c r="E90">
        <v>343.9</v>
      </c>
      <c r="G90">
        <v>2</v>
      </c>
    </row>
    <row r="91" spans="1:11" ht="15">
      <c r="A91" s="9" t="s">
        <v>765</v>
      </c>
      <c r="B91" s="9"/>
      <c r="C91" s="9"/>
      <c r="D91" s="9"/>
      <c r="E91" s="9">
        <v>343.9</v>
      </c>
      <c r="F91" s="9">
        <f>E91*1.13</f>
        <v>388.6069999999999</v>
      </c>
      <c r="G91" s="9">
        <v>2</v>
      </c>
      <c r="H91" s="9">
        <f>F91+G91</f>
        <v>390.6069999999999</v>
      </c>
      <c r="I91" s="9"/>
      <c r="J91" s="9"/>
      <c r="K91" s="9"/>
    </row>
    <row r="92" spans="1:7" ht="15">
      <c r="A92" t="s">
        <v>740</v>
      </c>
      <c r="B92" t="s">
        <v>738</v>
      </c>
      <c r="C92">
        <v>47.5</v>
      </c>
      <c r="E92">
        <v>47.5</v>
      </c>
      <c r="G92">
        <v>2</v>
      </c>
    </row>
    <row r="93" spans="1:10" ht="15">
      <c r="A93" s="9" t="s">
        <v>740</v>
      </c>
      <c r="B93" s="9"/>
      <c r="C93" s="9"/>
      <c r="D93" s="9"/>
      <c r="E93" s="9">
        <v>47.5</v>
      </c>
      <c r="F93" s="9">
        <f>E93*1.13</f>
        <v>53.675</v>
      </c>
      <c r="G93" s="9">
        <v>2</v>
      </c>
      <c r="H93" s="9">
        <f>F93+G93</f>
        <v>55.675</v>
      </c>
      <c r="I93" s="9"/>
      <c r="J93" s="9"/>
    </row>
    <row r="94" spans="1:7" ht="15">
      <c r="A94" t="s">
        <v>925</v>
      </c>
      <c r="B94" t="s">
        <v>933</v>
      </c>
      <c r="C94">
        <v>110.2</v>
      </c>
      <c r="E94">
        <v>110.2</v>
      </c>
      <c r="G94">
        <v>2</v>
      </c>
    </row>
    <row r="95" spans="1:7" ht="15">
      <c r="A95" t="s">
        <v>925</v>
      </c>
      <c r="B95" t="s">
        <v>928</v>
      </c>
      <c r="C95">
        <v>91.2</v>
      </c>
      <c r="D95">
        <v>3</v>
      </c>
      <c r="E95">
        <v>273.6</v>
      </c>
      <c r="G95" s="3">
        <v>6</v>
      </c>
    </row>
    <row r="96" spans="1:7" ht="15">
      <c r="A96" t="s">
        <v>925</v>
      </c>
      <c r="B96" t="s">
        <v>927</v>
      </c>
      <c r="C96">
        <v>147</v>
      </c>
      <c r="E96">
        <v>147</v>
      </c>
      <c r="G96" s="3">
        <v>2</v>
      </c>
    </row>
    <row r="97" spans="1:7" ht="15">
      <c r="A97" t="s">
        <v>925</v>
      </c>
      <c r="B97" t="s">
        <v>926</v>
      </c>
      <c r="C97">
        <v>147.24</v>
      </c>
      <c r="D97">
        <v>2</v>
      </c>
      <c r="E97">
        <v>294.5</v>
      </c>
      <c r="G97" s="3">
        <v>4</v>
      </c>
    </row>
    <row r="98" spans="1:10" ht="15">
      <c r="A98" s="9" t="s">
        <v>925</v>
      </c>
      <c r="B98" s="9"/>
      <c r="C98" s="9"/>
      <c r="D98" s="9"/>
      <c r="E98" s="9">
        <f>SUM(E94:E97)</f>
        <v>825.3</v>
      </c>
      <c r="F98" s="9">
        <f>E98*1.13</f>
        <v>932.5889999999998</v>
      </c>
      <c r="G98" s="9">
        <f>SUM(G94:G97)</f>
        <v>14</v>
      </c>
      <c r="H98" s="9">
        <f>F98+G98</f>
        <v>946.5889999999998</v>
      </c>
      <c r="I98" s="9"/>
      <c r="J98" s="9"/>
    </row>
    <row r="99" spans="1:7" ht="15">
      <c r="A99" t="s">
        <v>871</v>
      </c>
      <c r="B99" t="s">
        <v>870</v>
      </c>
      <c r="C99">
        <v>208.05</v>
      </c>
      <c r="E99">
        <v>208.05</v>
      </c>
      <c r="G99" s="3">
        <v>2</v>
      </c>
    </row>
    <row r="100" spans="1:10" ht="15">
      <c r="A100" s="9" t="s">
        <v>871</v>
      </c>
      <c r="B100" s="9"/>
      <c r="C100" s="9"/>
      <c r="D100" s="9"/>
      <c r="E100" s="9">
        <v>208.05</v>
      </c>
      <c r="F100" s="9">
        <f>E100*1.13</f>
        <v>235.0965</v>
      </c>
      <c r="G100" s="9">
        <v>2</v>
      </c>
      <c r="H100" s="9">
        <f>F100+G100</f>
        <v>237.0965</v>
      </c>
      <c r="I100" s="9"/>
      <c r="J100" s="9"/>
    </row>
    <row r="101" spans="1:7" ht="15">
      <c r="A101" t="s">
        <v>591</v>
      </c>
      <c r="B101" t="s">
        <v>1024</v>
      </c>
      <c r="C101">
        <v>34.77</v>
      </c>
      <c r="E101">
        <v>34.77</v>
      </c>
      <c r="G101" s="3">
        <v>1</v>
      </c>
    </row>
    <row r="102" spans="1:10" ht="15">
      <c r="A102" s="9" t="s">
        <v>591</v>
      </c>
      <c r="B102" s="9"/>
      <c r="C102" s="9"/>
      <c r="D102" s="9"/>
      <c r="E102" s="9">
        <v>34.77</v>
      </c>
      <c r="F102" s="9">
        <f>E102*1.13</f>
        <v>39.2901</v>
      </c>
      <c r="G102" s="9">
        <v>1</v>
      </c>
      <c r="H102" s="9">
        <f>F102+G102</f>
        <v>40.2901</v>
      </c>
      <c r="I102" s="9"/>
      <c r="J102" s="9"/>
    </row>
    <row r="103" spans="1:7" ht="15">
      <c r="A103" t="s">
        <v>397</v>
      </c>
      <c r="B103" t="s">
        <v>400</v>
      </c>
      <c r="C103">
        <v>66.5</v>
      </c>
      <c r="E103">
        <v>66.5</v>
      </c>
      <c r="G103" s="3">
        <v>2</v>
      </c>
    </row>
    <row r="104" spans="1:9" ht="15">
      <c r="A104" s="9" t="s">
        <v>397</v>
      </c>
      <c r="B104" s="9"/>
      <c r="C104" s="9"/>
      <c r="D104" s="9"/>
      <c r="E104" s="9">
        <v>66.5</v>
      </c>
      <c r="F104" s="9">
        <f>E104*1.13</f>
        <v>75.145</v>
      </c>
      <c r="G104" s="9">
        <v>2</v>
      </c>
      <c r="H104" s="9">
        <f>F104+G104</f>
        <v>77.145</v>
      </c>
      <c r="I104" s="9"/>
    </row>
    <row r="105" spans="1:7" ht="15">
      <c r="A105" t="s">
        <v>770</v>
      </c>
      <c r="B105" t="s">
        <v>865</v>
      </c>
      <c r="C105">
        <v>202.35</v>
      </c>
      <c r="E105">
        <v>202.35</v>
      </c>
      <c r="G105" s="3">
        <v>2</v>
      </c>
    </row>
    <row r="106" spans="1:11" ht="15">
      <c r="A106" s="9" t="s">
        <v>770</v>
      </c>
      <c r="B106" s="9"/>
      <c r="C106" s="9"/>
      <c r="D106" s="9"/>
      <c r="E106" s="9">
        <v>202.35</v>
      </c>
      <c r="F106" s="9">
        <f>E106*1.13</f>
        <v>228.65549999999996</v>
      </c>
      <c r="G106" s="9">
        <v>2</v>
      </c>
      <c r="H106" s="9">
        <f>F106+G106</f>
        <v>230.65549999999996</v>
      </c>
      <c r="I106" s="9"/>
      <c r="J106" s="9"/>
      <c r="K106" s="9"/>
    </row>
    <row r="107" spans="1:7" ht="15">
      <c r="A107" t="s">
        <v>890</v>
      </c>
      <c r="B107" s="3" t="s">
        <v>888</v>
      </c>
      <c r="C107">
        <v>147.25</v>
      </c>
      <c r="E107">
        <v>147.25</v>
      </c>
      <c r="G107" s="3">
        <v>2</v>
      </c>
    </row>
    <row r="108" spans="1:7" ht="15">
      <c r="A108" t="s">
        <v>890</v>
      </c>
      <c r="B108" s="3" t="s">
        <v>889</v>
      </c>
      <c r="C108">
        <v>147.25</v>
      </c>
      <c r="E108">
        <v>147.25</v>
      </c>
      <c r="G108" s="9">
        <v>2</v>
      </c>
    </row>
    <row r="109" spans="1:11" ht="15">
      <c r="A109" s="9" t="s">
        <v>890</v>
      </c>
      <c r="B109" s="9"/>
      <c r="C109" s="9"/>
      <c r="D109" s="9"/>
      <c r="E109" s="9">
        <f>SUM(E107:E108)</f>
        <v>294.5</v>
      </c>
      <c r="F109" s="9">
        <f>E109*1.13</f>
        <v>332.78499999999997</v>
      </c>
      <c r="G109" s="9">
        <f>SUM(G107:G108)</f>
        <v>4</v>
      </c>
      <c r="H109" s="9">
        <f>F109+G109</f>
        <v>336.78499999999997</v>
      </c>
      <c r="I109" s="9"/>
      <c r="J109" s="9"/>
      <c r="K109" s="9"/>
    </row>
    <row r="110" spans="1:7" ht="15">
      <c r="A110" t="s">
        <v>600</v>
      </c>
      <c r="B110" t="s">
        <v>599</v>
      </c>
      <c r="C110">
        <v>54.15</v>
      </c>
      <c r="E110">
        <v>54.15</v>
      </c>
      <c r="G110" s="9">
        <v>2</v>
      </c>
    </row>
    <row r="111" spans="1:10" ht="15">
      <c r="A111" s="9" t="s">
        <v>600</v>
      </c>
      <c r="B111" s="9"/>
      <c r="C111" s="9"/>
      <c r="D111" s="9"/>
      <c r="E111" s="9">
        <v>54.15</v>
      </c>
      <c r="F111" s="9">
        <f>E111*1.13</f>
        <v>61.189499999999995</v>
      </c>
      <c r="G111" s="9">
        <v>2</v>
      </c>
      <c r="H111" s="9">
        <f>F111+G111</f>
        <v>63.189499999999995</v>
      </c>
      <c r="I111" s="9"/>
      <c r="J111" s="9"/>
    </row>
    <row r="112" spans="1:7" ht="15">
      <c r="A112" t="s">
        <v>562</v>
      </c>
      <c r="B112" t="s">
        <v>867</v>
      </c>
      <c r="D112">
        <v>2</v>
      </c>
      <c r="E112">
        <v>157.7</v>
      </c>
      <c r="G112" s="3">
        <v>4</v>
      </c>
    </row>
    <row r="113" spans="1:7" ht="15">
      <c r="A113" t="s">
        <v>562</v>
      </c>
      <c r="B113" t="s">
        <v>868</v>
      </c>
      <c r="D113">
        <v>2</v>
      </c>
      <c r="E113">
        <v>157.7</v>
      </c>
      <c r="G113" s="3">
        <v>4</v>
      </c>
    </row>
    <row r="114" spans="1:7" ht="15">
      <c r="A114" t="s">
        <v>562</v>
      </c>
      <c r="B114" t="s">
        <v>869</v>
      </c>
      <c r="D114">
        <v>2</v>
      </c>
      <c r="E114">
        <v>150.1</v>
      </c>
      <c r="G114" s="3">
        <v>4</v>
      </c>
    </row>
    <row r="115" spans="1:11" ht="15">
      <c r="A115" s="9" t="s">
        <v>562</v>
      </c>
      <c r="B115" s="9"/>
      <c r="C115" s="9"/>
      <c r="D115" s="9"/>
      <c r="E115" s="9">
        <f>SUM(E112:E114)</f>
        <v>465.5</v>
      </c>
      <c r="F115" s="9">
        <f>E115*1.13</f>
        <v>526.015</v>
      </c>
      <c r="G115" s="9">
        <f>SUM(G112:G114)</f>
        <v>12</v>
      </c>
      <c r="H115" s="9">
        <f>F115+G115</f>
        <v>538.015</v>
      </c>
      <c r="I115" s="9"/>
      <c r="J115" s="9"/>
      <c r="K115" s="9"/>
    </row>
    <row r="116" spans="1:2" ht="15">
      <c r="A116" t="s">
        <v>441</v>
      </c>
      <c r="B116" s="4" t="s">
        <v>985</v>
      </c>
    </row>
    <row r="117" spans="1:2" ht="15">
      <c r="A117" t="s">
        <v>441</v>
      </c>
      <c r="B117" s="4" t="s">
        <v>984</v>
      </c>
    </row>
    <row r="118" spans="1:2" ht="15">
      <c r="A118" t="s">
        <v>441</v>
      </c>
      <c r="B118" s="4" t="s">
        <v>989</v>
      </c>
    </row>
    <row r="119" spans="1:2" ht="15">
      <c r="A119" t="s">
        <v>441</v>
      </c>
      <c r="B119" s="4" t="s">
        <v>988</v>
      </c>
    </row>
    <row r="120" spans="1:7" ht="15">
      <c r="A120" t="s">
        <v>441</v>
      </c>
      <c r="B120" s="3" t="s">
        <v>990</v>
      </c>
      <c r="C120">
        <v>759.05</v>
      </c>
      <c r="E120">
        <v>759.05</v>
      </c>
      <c r="G120">
        <v>2</v>
      </c>
    </row>
    <row r="121" spans="1:2" ht="15">
      <c r="A121" t="s">
        <v>441</v>
      </c>
      <c r="B121" s="4" t="s">
        <v>987</v>
      </c>
    </row>
    <row r="122" spans="1:2" ht="15">
      <c r="A122" t="s">
        <v>441</v>
      </c>
      <c r="B122" s="4" t="s">
        <v>986</v>
      </c>
    </row>
    <row r="123" spans="1:11" ht="15">
      <c r="A123" s="9" t="s">
        <v>441</v>
      </c>
      <c r="B123" s="9"/>
      <c r="C123" s="9"/>
      <c r="D123" s="9"/>
      <c r="E123" s="9">
        <f>SUM(E120:E122)</f>
        <v>759.05</v>
      </c>
      <c r="F123" s="9">
        <f>E123*1.13</f>
        <v>857.7264999999999</v>
      </c>
      <c r="G123" s="9">
        <v>2</v>
      </c>
      <c r="H123" s="9">
        <f>F123+G123</f>
        <v>859.7264999999999</v>
      </c>
      <c r="I123" s="9"/>
      <c r="J123" s="9"/>
      <c r="K123" s="9"/>
    </row>
    <row r="124" spans="1:7" ht="15">
      <c r="A124" t="s">
        <v>848</v>
      </c>
      <c r="B124" t="s">
        <v>846</v>
      </c>
      <c r="C124">
        <v>70.3</v>
      </c>
      <c r="E124">
        <v>70.3</v>
      </c>
      <c r="G124">
        <v>2</v>
      </c>
    </row>
    <row r="125" spans="1:13" ht="15">
      <c r="A125" t="s">
        <v>848</v>
      </c>
      <c r="B125" t="s">
        <v>847</v>
      </c>
      <c r="C125">
        <v>72.2</v>
      </c>
      <c r="E125">
        <v>72.2</v>
      </c>
      <c r="G125">
        <v>2</v>
      </c>
      <c r="L125" s="9"/>
      <c r="M125" s="9"/>
    </row>
    <row r="126" spans="1:11" ht="15">
      <c r="A126" s="9" t="s">
        <v>848</v>
      </c>
      <c r="B126" s="9"/>
      <c r="C126" s="9"/>
      <c r="D126" s="9"/>
      <c r="E126" s="9">
        <f>SUM(E124:E125)</f>
        <v>142.5</v>
      </c>
      <c r="F126" s="9">
        <f>E126*1.13</f>
        <v>161.02499999999998</v>
      </c>
      <c r="G126" s="9">
        <f>SUM(G124:G125)</f>
        <v>4</v>
      </c>
      <c r="H126" s="9">
        <f>F126+G126</f>
        <v>165.02499999999998</v>
      </c>
      <c r="I126" s="9"/>
      <c r="J126" s="9"/>
      <c r="K126" s="9"/>
    </row>
    <row r="127" spans="1:2" ht="15">
      <c r="A127" t="s">
        <v>698</v>
      </c>
      <c r="B127" s="1" t="s">
        <v>815</v>
      </c>
    </row>
    <row r="128" spans="1:8" ht="15">
      <c r="A128" s="9" t="s">
        <v>698</v>
      </c>
      <c r="B128" s="9"/>
      <c r="C128" s="9"/>
      <c r="D128" s="9"/>
      <c r="E128" s="9"/>
      <c r="F128" s="9"/>
      <c r="G128" s="9"/>
      <c r="H128" s="9"/>
    </row>
    <row r="129" spans="1:7" ht="15">
      <c r="A129" t="s">
        <v>805</v>
      </c>
      <c r="B129" t="s">
        <v>803</v>
      </c>
      <c r="C129">
        <v>54.15</v>
      </c>
      <c r="E129">
        <v>54.15</v>
      </c>
      <c r="G129">
        <v>2</v>
      </c>
    </row>
    <row r="130" spans="1:7" ht="15">
      <c r="A130" t="s">
        <v>805</v>
      </c>
      <c r="B130" t="s">
        <v>801</v>
      </c>
      <c r="C130">
        <v>126.35</v>
      </c>
      <c r="E130">
        <v>126.35</v>
      </c>
      <c r="G130">
        <v>2</v>
      </c>
    </row>
    <row r="131" spans="1:7" ht="15">
      <c r="A131" t="s">
        <v>805</v>
      </c>
      <c r="B131" t="s">
        <v>802</v>
      </c>
      <c r="C131">
        <v>132.05</v>
      </c>
      <c r="E131">
        <v>132.05</v>
      </c>
      <c r="G131">
        <v>2</v>
      </c>
    </row>
    <row r="132" spans="1:12" ht="15">
      <c r="A132" t="s">
        <v>805</v>
      </c>
      <c r="B132" t="s">
        <v>804</v>
      </c>
      <c r="C132">
        <v>221.35</v>
      </c>
      <c r="E132">
        <v>221.35</v>
      </c>
      <c r="G132">
        <v>2</v>
      </c>
      <c r="L132" s="9"/>
    </row>
    <row r="133" spans="1:11" ht="15">
      <c r="A133" s="9" t="s">
        <v>805</v>
      </c>
      <c r="B133" s="9"/>
      <c r="C133" s="9"/>
      <c r="D133" s="9"/>
      <c r="E133" s="9">
        <f>SUM(E129:E132)</f>
        <v>533.9</v>
      </c>
      <c r="F133" s="9">
        <f>E133*1.13</f>
        <v>603.3069999999999</v>
      </c>
      <c r="G133" s="9">
        <f>SUM(G129:G132)</f>
        <v>8</v>
      </c>
      <c r="H133" s="9">
        <f>F133+G133</f>
        <v>611.3069999999999</v>
      </c>
      <c r="I133" s="9"/>
      <c r="J133" s="9"/>
      <c r="K133" s="9"/>
    </row>
    <row r="134" spans="1:2" ht="15">
      <c r="A134" t="s">
        <v>879</v>
      </c>
      <c r="B134" s="4" t="s">
        <v>878</v>
      </c>
    </row>
    <row r="135" spans="1:9" ht="15">
      <c r="A135" s="9" t="s">
        <v>879</v>
      </c>
      <c r="B135" s="9"/>
      <c r="C135" s="9"/>
      <c r="D135" s="9"/>
      <c r="E135" s="9"/>
      <c r="F135" s="9"/>
      <c r="G135" s="9"/>
      <c r="H135" s="9"/>
      <c r="I135" s="9"/>
    </row>
    <row r="136" spans="1:7" ht="15">
      <c r="A136" t="s">
        <v>851</v>
      </c>
      <c r="B136" s="3" t="s">
        <v>852</v>
      </c>
      <c r="C136">
        <v>1899.05</v>
      </c>
      <c r="E136">
        <v>1899.05</v>
      </c>
      <c r="G136">
        <v>4</v>
      </c>
    </row>
    <row r="137" spans="1:2" ht="15">
      <c r="A137" t="s">
        <v>851</v>
      </c>
      <c r="B137" s="4" t="s">
        <v>924</v>
      </c>
    </row>
    <row r="138" spans="1:10" ht="15">
      <c r="A138" s="9" t="s">
        <v>851</v>
      </c>
      <c r="B138" s="9"/>
      <c r="C138" s="9"/>
      <c r="D138" s="9"/>
      <c r="E138" s="9">
        <f>SUM(E136:E137)</f>
        <v>1899.05</v>
      </c>
      <c r="F138" s="9">
        <f>E138*1.13</f>
        <v>2145.9264999999996</v>
      </c>
      <c r="G138" s="9">
        <f>SUM(G136:G137)</f>
        <v>4</v>
      </c>
      <c r="H138" s="9">
        <f>F138+G138</f>
        <v>2149.9264999999996</v>
      </c>
      <c r="I138" s="9"/>
      <c r="J138" s="9"/>
    </row>
    <row r="139" spans="1:2" ht="15">
      <c r="A139" t="s">
        <v>381</v>
      </c>
      <c r="B139" s="1" t="s">
        <v>934</v>
      </c>
    </row>
    <row r="140" spans="1:2" ht="15">
      <c r="A140" t="s">
        <v>381</v>
      </c>
      <c r="B140" s="1" t="s">
        <v>935</v>
      </c>
    </row>
    <row r="141" spans="1:2" ht="15">
      <c r="A141" t="s">
        <v>381</v>
      </c>
      <c r="B141" s="1" t="s">
        <v>936</v>
      </c>
    </row>
    <row r="142" spans="1:9" ht="15">
      <c r="A142" s="9" t="s">
        <v>381</v>
      </c>
      <c r="B142" s="9"/>
      <c r="C142" s="9"/>
      <c r="D142" s="9"/>
      <c r="E142" s="9"/>
      <c r="F142" s="9"/>
      <c r="G142" s="9"/>
      <c r="H142" s="9"/>
      <c r="I142" s="9"/>
    </row>
    <row r="143" spans="1:2" ht="15">
      <c r="A143" t="s">
        <v>946</v>
      </c>
      <c r="B143" s="4" t="s">
        <v>943</v>
      </c>
    </row>
    <row r="144" spans="1:2" ht="15">
      <c r="A144" t="s">
        <v>946</v>
      </c>
      <c r="B144" s="1" t="s">
        <v>944</v>
      </c>
    </row>
    <row r="145" spans="1:2" ht="15">
      <c r="A145" t="s">
        <v>946</v>
      </c>
      <c r="B145" s="1" t="s">
        <v>945</v>
      </c>
    </row>
    <row r="146" spans="1:10" ht="15">
      <c r="A146" s="9" t="s">
        <v>946</v>
      </c>
      <c r="B146" s="9"/>
      <c r="C146" s="9"/>
      <c r="D146" s="9"/>
      <c r="E146" s="9"/>
      <c r="F146" s="9"/>
      <c r="G146" s="9"/>
      <c r="H146" s="9"/>
      <c r="I146" s="9"/>
      <c r="J146" s="9"/>
    </row>
    <row r="147" spans="1:2" ht="15">
      <c r="A147" t="s">
        <v>205</v>
      </c>
      <c r="B147" t="s">
        <v>997</v>
      </c>
    </row>
    <row r="148" spans="1:2" ht="15">
      <c r="A148" t="s">
        <v>205</v>
      </c>
      <c r="B148" t="s">
        <v>996</v>
      </c>
    </row>
    <row r="149" spans="1:2" ht="15">
      <c r="A149" t="s">
        <v>205</v>
      </c>
      <c r="B149" t="s">
        <v>999</v>
      </c>
    </row>
    <row r="150" spans="1:2" ht="15">
      <c r="A150" t="s">
        <v>205</v>
      </c>
      <c r="B150" t="s">
        <v>1001</v>
      </c>
    </row>
    <row r="151" spans="1:3" ht="15">
      <c r="A151" t="s">
        <v>205</v>
      </c>
      <c r="B151" t="s">
        <v>998</v>
      </c>
      <c r="C151">
        <v>442.7</v>
      </c>
    </row>
    <row r="152" spans="1:5" ht="15">
      <c r="A152" t="s">
        <v>205</v>
      </c>
      <c r="B152" t="s">
        <v>616</v>
      </c>
      <c r="C152">
        <v>19.95</v>
      </c>
      <c r="D152">
        <v>5</v>
      </c>
      <c r="E152">
        <v>99.75</v>
      </c>
    </row>
    <row r="153" spans="1:3" ht="15">
      <c r="A153" t="s">
        <v>205</v>
      </c>
      <c r="B153" t="s">
        <v>1004</v>
      </c>
      <c r="C153">
        <v>29.36</v>
      </c>
    </row>
    <row r="154" spans="1:2" ht="15">
      <c r="A154" t="s">
        <v>205</v>
      </c>
      <c r="B154" t="s">
        <v>995</v>
      </c>
    </row>
    <row r="155" spans="1:2" ht="15">
      <c r="A155" t="s">
        <v>205</v>
      </c>
      <c r="B155" t="s">
        <v>1006</v>
      </c>
    </row>
    <row r="156" spans="1:3" ht="15">
      <c r="A156" t="s">
        <v>205</v>
      </c>
      <c r="B156" t="s">
        <v>991</v>
      </c>
      <c r="C156">
        <v>164.35</v>
      </c>
    </row>
    <row r="157" spans="1:3" ht="15">
      <c r="A157" t="s">
        <v>205</v>
      </c>
      <c r="B157" t="s">
        <v>993</v>
      </c>
      <c r="C157">
        <v>135.85</v>
      </c>
    </row>
    <row r="158" spans="1:2" ht="15">
      <c r="A158" t="s">
        <v>205</v>
      </c>
      <c r="B158" t="s">
        <v>992</v>
      </c>
    </row>
    <row r="159" spans="1:3" ht="15">
      <c r="A159" t="s">
        <v>205</v>
      </c>
      <c r="B159" t="s">
        <v>1007</v>
      </c>
      <c r="C159">
        <v>366.7</v>
      </c>
    </row>
    <row r="160" spans="1:2" ht="15">
      <c r="A160" t="s">
        <v>205</v>
      </c>
      <c r="B160" t="s">
        <v>1000</v>
      </c>
    </row>
    <row r="161" spans="1:2" ht="15">
      <c r="A161" t="s">
        <v>205</v>
      </c>
      <c r="B161" t="s">
        <v>994</v>
      </c>
    </row>
    <row r="162" ht="15">
      <c r="B162" s="4"/>
    </row>
    <row r="202" ht="15">
      <c r="A202" t="s">
        <v>631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162"/>
  <sheetViews>
    <sheetView zoomScalePageLayoutView="0" workbookViewId="0" topLeftCell="A27">
      <selection activeCell="B1" sqref="B1"/>
    </sheetView>
  </sheetViews>
  <sheetFormatPr defaultColWidth="9.140625" defaultRowHeight="15"/>
  <cols>
    <col min="1" max="1" width="91.140625" style="0" customWidth="1"/>
  </cols>
  <sheetData>
    <row r="2" ht="15">
      <c r="A2" s="4" t="s">
        <v>985</v>
      </c>
    </row>
    <row r="3" ht="15">
      <c r="A3" s="4" t="s">
        <v>984</v>
      </c>
    </row>
    <row r="4" ht="15">
      <c r="A4" s="4" t="s">
        <v>1010</v>
      </c>
    </row>
    <row r="5" ht="15">
      <c r="A5" s="4" t="s">
        <v>1009</v>
      </c>
    </row>
    <row r="6" ht="15">
      <c r="A6" s="4" t="s">
        <v>852</v>
      </c>
    </row>
    <row r="7" ht="15">
      <c r="A7" s="4" t="s">
        <v>1008</v>
      </c>
    </row>
    <row r="8" ht="15">
      <c r="A8" s="4" t="s">
        <v>990</v>
      </c>
    </row>
    <row r="9" ht="15">
      <c r="A9" s="4" t="s">
        <v>1011</v>
      </c>
    </row>
    <row r="10" ht="15">
      <c r="A10" s="4" t="s">
        <v>845</v>
      </c>
    </row>
    <row r="11" ht="15">
      <c r="A11" s="4" t="s">
        <v>1012</v>
      </c>
    </row>
    <row r="12" ht="15">
      <c r="A12" s="4" t="s">
        <v>987</v>
      </c>
    </row>
    <row r="13" ht="15">
      <c r="A13" s="4" t="s">
        <v>986</v>
      </c>
    </row>
    <row r="14" ht="15">
      <c r="A14" s="4" t="s">
        <v>911</v>
      </c>
    </row>
    <row r="15" ht="15">
      <c r="A15" s="4" t="s">
        <v>901</v>
      </c>
    </row>
    <row r="20" ht="15">
      <c r="A20" t="s">
        <v>931</v>
      </c>
    </row>
    <row r="21" ht="15">
      <c r="A21" t="s">
        <v>963</v>
      </c>
    </row>
    <row r="22" ht="15">
      <c r="A22" t="s">
        <v>962</v>
      </c>
    </row>
    <row r="23" ht="15">
      <c r="A23" t="s">
        <v>933</v>
      </c>
    </row>
    <row r="24" ht="15">
      <c r="A24" t="s">
        <v>932</v>
      </c>
    </row>
    <row r="25" ht="15">
      <c r="A25" t="s">
        <v>947</v>
      </c>
    </row>
    <row r="27" ht="15">
      <c r="A27" t="s">
        <v>1013</v>
      </c>
    </row>
    <row r="28" ht="15">
      <c r="A28" t="s">
        <v>862</v>
      </c>
    </row>
    <row r="29" ht="15">
      <c r="A29" t="s">
        <v>928</v>
      </c>
    </row>
    <row r="30" ht="15">
      <c r="A30" t="s">
        <v>904</v>
      </c>
    </row>
    <row r="31" ht="15">
      <c r="A31" t="s">
        <v>903</v>
      </c>
    </row>
    <row r="32" ht="15">
      <c r="A32" t="s">
        <v>1014</v>
      </c>
    </row>
    <row r="33" ht="15">
      <c r="A33" t="s">
        <v>1015</v>
      </c>
    </row>
    <row r="34" ht="15">
      <c r="A34" t="s">
        <v>1016</v>
      </c>
    </row>
    <row r="35" ht="15">
      <c r="A35" t="s">
        <v>948</v>
      </c>
    </row>
    <row r="36" ht="15">
      <c r="A36" t="s">
        <v>942</v>
      </c>
    </row>
    <row r="37" ht="15">
      <c r="A37" t="s">
        <v>906</v>
      </c>
    </row>
    <row r="38" ht="15">
      <c r="A38" t="s">
        <v>910</v>
      </c>
    </row>
    <row r="39" ht="15">
      <c r="A39" t="s">
        <v>908</v>
      </c>
    </row>
    <row r="40" ht="15">
      <c r="A40" t="s">
        <v>909</v>
      </c>
    </row>
    <row r="41" ht="15">
      <c r="A41" t="s">
        <v>938</v>
      </c>
    </row>
    <row r="42" ht="15">
      <c r="A42" t="s">
        <v>939</v>
      </c>
    </row>
    <row r="43" ht="15">
      <c r="A43" t="s">
        <v>929</v>
      </c>
    </row>
    <row r="44" ht="15">
      <c r="A44" t="s">
        <v>940</v>
      </c>
    </row>
    <row r="45" ht="15">
      <c r="A45" t="s">
        <v>881</v>
      </c>
    </row>
    <row r="46" ht="15">
      <c r="A46" t="s">
        <v>930</v>
      </c>
    </row>
    <row r="47" ht="15">
      <c r="A47" t="s">
        <v>907</v>
      </c>
    </row>
    <row r="48" ht="15">
      <c r="A48" t="s">
        <v>941</v>
      </c>
    </row>
    <row r="49" ht="15">
      <c r="A49" t="s">
        <v>880</v>
      </c>
    </row>
    <row r="50" ht="15">
      <c r="A50" t="s">
        <v>953</v>
      </c>
    </row>
    <row r="51" ht="15">
      <c r="A51" t="s">
        <v>927</v>
      </c>
    </row>
    <row r="52" ht="15">
      <c r="A52" t="s">
        <v>926</v>
      </c>
    </row>
    <row r="53" ht="15">
      <c r="A53" t="s">
        <v>949</v>
      </c>
    </row>
    <row r="54" ht="15">
      <c r="A54" t="s">
        <v>956</v>
      </c>
    </row>
    <row r="55" ht="15">
      <c r="A55" t="s">
        <v>957</v>
      </c>
    </row>
    <row r="56" ht="15">
      <c r="A56" t="s">
        <v>955</v>
      </c>
    </row>
    <row r="57" ht="15">
      <c r="A57" t="s">
        <v>954</v>
      </c>
    </row>
    <row r="58" ht="15">
      <c r="A58" t="s">
        <v>978</v>
      </c>
    </row>
    <row r="59" ht="15">
      <c r="A59" t="s">
        <v>977</v>
      </c>
    </row>
    <row r="60" ht="15">
      <c r="A60" t="s">
        <v>979</v>
      </c>
    </row>
    <row r="61" ht="15">
      <c r="A61" t="s">
        <v>891</v>
      </c>
    </row>
    <row r="62" ht="15">
      <c r="A62" t="s">
        <v>982</v>
      </c>
    </row>
    <row r="63" ht="15">
      <c r="A63" t="s">
        <v>892</v>
      </c>
    </row>
    <row r="64" ht="15">
      <c r="A64" t="s">
        <v>980</v>
      </c>
    </row>
    <row r="65" ht="15">
      <c r="A65" t="s">
        <v>981</v>
      </c>
    </row>
    <row r="66" ht="15">
      <c r="A66" t="s">
        <v>950</v>
      </c>
    </row>
    <row r="67" ht="15">
      <c r="A67" t="s">
        <v>893</v>
      </c>
    </row>
    <row r="68" ht="15">
      <c r="A68" t="s">
        <v>894</v>
      </c>
    </row>
    <row r="69" ht="15">
      <c r="A69" t="s">
        <v>895</v>
      </c>
    </row>
    <row r="70" ht="15">
      <c r="A70" s="3" t="s">
        <v>888</v>
      </c>
    </row>
    <row r="71" ht="15">
      <c r="A71" s="3" t="s">
        <v>889</v>
      </c>
    </row>
    <row r="72" ht="15">
      <c r="A72" t="s">
        <v>896</v>
      </c>
    </row>
    <row r="73" ht="15">
      <c r="A73" t="s">
        <v>897</v>
      </c>
    </row>
    <row r="74" ht="15">
      <c r="A74" s="3" t="s">
        <v>883</v>
      </c>
    </row>
    <row r="75" ht="15">
      <c r="A75" s="3" t="s">
        <v>884</v>
      </c>
    </row>
    <row r="76" ht="15">
      <c r="A76" s="3" t="s">
        <v>885</v>
      </c>
    </row>
    <row r="77" ht="15">
      <c r="A77" s="3" t="s">
        <v>886</v>
      </c>
    </row>
    <row r="78" ht="15">
      <c r="A78" s="3" t="s">
        <v>887</v>
      </c>
    </row>
    <row r="79" ht="15">
      <c r="A79" t="s">
        <v>970</v>
      </c>
    </row>
    <row r="80" ht="15">
      <c r="A80" t="s">
        <v>873</v>
      </c>
    </row>
    <row r="81" ht="15">
      <c r="A81" t="s">
        <v>937</v>
      </c>
    </row>
    <row r="82" ht="15">
      <c r="A82" t="s">
        <v>876</v>
      </c>
    </row>
    <row r="83" ht="15">
      <c r="A83" t="s">
        <v>875</v>
      </c>
    </row>
    <row r="84" ht="15">
      <c r="A84" t="s">
        <v>874</v>
      </c>
    </row>
    <row r="85" ht="15">
      <c r="A85" t="s">
        <v>822</v>
      </c>
    </row>
    <row r="86" ht="15">
      <c r="A86" t="s">
        <v>773</v>
      </c>
    </row>
    <row r="87" ht="15">
      <c r="A87" t="s">
        <v>1002</v>
      </c>
    </row>
    <row r="88" ht="15">
      <c r="A88" t="s">
        <v>968</v>
      </c>
    </row>
    <row r="89" ht="15">
      <c r="A89" t="s">
        <v>972</v>
      </c>
    </row>
    <row r="90" ht="15">
      <c r="A90" t="s">
        <v>997</v>
      </c>
    </row>
    <row r="91" ht="15">
      <c r="A91" t="s">
        <v>996</v>
      </c>
    </row>
    <row r="92" ht="15">
      <c r="A92" t="s">
        <v>999</v>
      </c>
    </row>
    <row r="93" ht="15">
      <c r="A93" t="s">
        <v>1001</v>
      </c>
    </row>
    <row r="94" ht="15">
      <c r="A94" t="s">
        <v>823</v>
      </c>
    </row>
    <row r="95" ht="15">
      <c r="A95" t="s">
        <v>824</v>
      </c>
    </row>
    <row r="96" ht="15">
      <c r="A96" t="s">
        <v>825</v>
      </c>
    </row>
    <row r="97" ht="15">
      <c r="A97" t="s">
        <v>826</v>
      </c>
    </row>
    <row r="98" ht="15">
      <c r="A98" t="s">
        <v>902</v>
      </c>
    </row>
    <row r="99" ht="15">
      <c r="A99" t="s">
        <v>922</v>
      </c>
    </row>
    <row r="101" ht="15">
      <c r="A101" t="s">
        <v>1017</v>
      </c>
    </row>
    <row r="102" ht="15">
      <c r="A102" t="s">
        <v>1018</v>
      </c>
    </row>
    <row r="103" ht="15">
      <c r="A103" t="s">
        <v>864</v>
      </c>
    </row>
    <row r="104" ht="15">
      <c r="A104" t="s">
        <v>967</v>
      </c>
    </row>
    <row r="105" ht="15">
      <c r="A105" t="s">
        <v>865</v>
      </c>
    </row>
    <row r="106" ht="15">
      <c r="A106" t="s">
        <v>998</v>
      </c>
    </row>
    <row r="107" ht="15">
      <c r="A107" t="s">
        <v>866</v>
      </c>
    </row>
    <row r="108" ht="15">
      <c r="A108" t="s">
        <v>916</v>
      </c>
    </row>
    <row r="109" ht="15">
      <c r="A109" t="s">
        <v>976</v>
      </c>
    </row>
    <row r="110" ht="15">
      <c r="A110" t="s">
        <v>764</v>
      </c>
    </row>
    <row r="111" ht="15">
      <c r="A111" t="s">
        <v>598</v>
      </c>
    </row>
    <row r="112" ht="15">
      <c r="A112" t="s">
        <v>599</v>
      </c>
    </row>
    <row r="113" ht="15">
      <c r="A113" t="s">
        <v>973</v>
      </c>
    </row>
    <row r="114" ht="15">
      <c r="A114" t="s">
        <v>975</v>
      </c>
    </row>
    <row r="115" ht="15">
      <c r="A115" t="s">
        <v>828</v>
      </c>
    </row>
    <row r="118" ht="15">
      <c r="A118" t="s">
        <v>829</v>
      </c>
    </row>
    <row r="119" ht="15">
      <c r="A119" t="s">
        <v>616</v>
      </c>
    </row>
    <row r="120" ht="15">
      <c r="A120" t="s">
        <v>1003</v>
      </c>
    </row>
    <row r="121" ht="15">
      <c r="A121" t="s">
        <v>1004</v>
      </c>
    </row>
    <row r="123" ht="15">
      <c r="A123" t="s">
        <v>739</v>
      </c>
    </row>
    <row r="124" ht="15">
      <c r="A124" t="s">
        <v>870</v>
      </c>
    </row>
    <row r="125" ht="15">
      <c r="A125" t="s">
        <v>919</v>
      </c>
    </row>
    <row r="126" ht="15">
      <c r="A126" t="s">
        <v>969</v>
      </c>
    </row>
    <row r="127" ht="15">
      <c r="A127" t="s">
        <v>971</v>
      </c>
    </row>
    <row r="128" ht="15">
      <c r="A128" t="s">
        <v>921</v>
      </c>
    </row>
    <row r="129" ht="15">
      <c r="A129" t="s">
        <v>920</v>
      </c>
    </row>
    <row r="130" ht="15">
      <c r="A130" t="s">
        <v>917</v>
      </c>
    </row>
    <row r="131" ht="15">
      <c r="A131" t="s">
        <v>995</v>
      </c>
    </row>
    <row r="132" ht="15">
      <c r="A132" t="s">
        <v>1005</v>
      </c>
    </row>
    <row r="133" ht="15">
      <c r="A133" t="s">
        <v>186</v>
      </c>
    </row>
    <row r="134" ht="15">
      <c r="A134" t="s">
        <v>877</v>
      </c>
    </row>
    <row r="135" ht="15">
      <c r="A135" t="s">
        <v>974</v>
      </c>
    </row>
    <row r="136" ht="15">
      <c r="A136" t="s">
        <v>803</v>
      </c>
    </row>
    <row r="137" ht="15">
      <c r="A137" t="s">
        <v>846</v>
      </c>
    </row>
    <row r="138" ht="15">
      <c r="A138" t="s">
        <v>847</v>
      </c>
    </row>
    <row r="139" ht="15">
      <c r="A139" t="s">
        <v>801</v>
      </c>
    </row>
    <row r="140" ht="15">
      <c r="A140" t="s">
        <v>802</v>
      </c>
    </row>
    <row r="141" ht="15">
      <c r="A141" t="s">
        <v>1006</v>
      </c>
    </row>
    <row r="142" ht="15">
      <c r="A142" t="s">
        <v>991</v>
      </c>
    </row>
    <row r="143" ht="15">
      <c r="A143" t="s">
        <v>993</v>
      </c>
    </row>
    <row r="144" ht="15">
      <c r="A144" t="s">
        <v>992</v>
      </c>
    </row>
    <row r="145" ht="15">
      <c r="A145" t="s">
        <v>1007</v>
      </c>
    </row>
    <row r="146" ht="15">
      <c r="A146" t="s">
        <v>918</v>
      </c>
    </row>
    <row r="147" ht="15">
      <c r="A147" t="s">
        <v>872</v>
      </c>
    </row>
    <row r="148" ht="15">
      <c r="A148" t="s">
        <v>1019</v>
      </c>
    </row>
    <row r="149" ht="15">
      <c r="A149" t="s">
        <v>966</v>
      </c>
    </row>
    <row r="150" ht="15">
      <c r="A150" t="s">
        <v>867</v>
      </c>
    </row>
    <row r="151" ht="15">
      <c r="A151" t="s">
        <v>868</v>
      </c>
    </row>
    <row r="152" ht="15">
      <c r="A152" t="s">
        <v>1000</v>
      </c>
    </row>
    <row r="153" ht="15">
      <c r="A153" t="s">
        <v>869</v>
      </c>
    </row>
    <row r="154" ht="15">
      <c r="A154" t="s">
        <v>738</v>
      </c>
    </row>
    <row r="155" ht="15">
      <c r="A155" t="s">
        <v>400</v>
      </c>
    </row>
    <row r="156" ht="15">
      <c r="A156" t="s">
        <v>398</v>
      </c>
    </row>
    <row r="157" ht="15">
      <c r="A157" t="s">
        <v>399</v>
      </c>
    </row>
    <row r="158" ht="15">
      <c r="A158" t="s">
        <v>994</v>
      </c>
    </row>
    <row r="159" ht="15">
      <c r="A159" t="s">
        <v>804</v>
      </c>
    </row>
    <row r="160" ht="15">
      <c r="A160" t="s">
        <v>443</v>
      </c>
    </row>
    <row r="161" ht="15">
      <c r="A161" t="s">
        <v>771</v>
      </c>
    </row>
    <row r="162" ht="15">
      <c r="A162" t="s">
        <v>772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2012-07-16T15:47:23Z</dcterms:modified>
  <cp:category/>
  <cp:version/>
  <cp:contentType/>
  <cp:contentStatus/>
</cp:coreProperties>
</file>