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<sst xmlns="http://schemas.openxmlformats.org/spreadsheetml/2006/main" count="905" uniqueCount="422">
  <si>
    <t>ник</t>
  </si>
  <si>
    <t>наименование</t>
  </si>
  <si>
    <t>цена</t>
  </si>
  <si>
    <t>кол-во</t>
  </si>
  <si>
    <t>итого</t>
  </si>
  <si>
    <t>с орг</t>
  </si>
  <si>
    <t>транспорт.</t>
  </si>
  <si>
    <t>сдано</t>
  </si>
  <si>
    <t>долг</t>
  </si>
  <si>
    <t>*Ксю*</t>
  </si>
  <si>
    <t xml:space="preserve">FTR559 футболка женская XL, White </t>
  </si>
  <si>
    <t xml:space="preserve">LLB177 трусы женские XS, Pink </t>
  </si>
  <si>
    <t xml:space="preserve">LLB179 трусы женские XS, Lilac </t>
  </si>
  <si>
    <t xml:space="preserve">LLB180 трусы женские XS, Yellow </t>
  </si>
  <si>
    <t>LLH176 трусы женские XS, Pink</t>
  </si>
  <si>
    <t xml:space="preserve">MB333 трусы мужские XL, Pistachio 149 </t>
  </si>
  <si>
    <t xml:space="preserve">MB331 трусы мужские XL, Sand 155 </t>
  </si>
  <si>
    <t xml:space="preserve">LSH185 трусы женские S, White 99 </t>
  </si>
  <si>
    <t>LLB173 трусы женские S, White 124</t>
  </si>
  <si>
    <t>KaldinaM</t>
  </si>
  <si>
    <t xml:space="preserve">FMF550 джемпер женский XS, Wine 599 </t>
  </si>
  <si>
    <t xml:space="preserve">FDV562/1 платье женское XS, Raspberry 749 </t>
  </si>
  <si>
    <t xml:space="preserve">FS560 юбка женская XS, White 499 </t>
  </si>
  <si>
    <t xml:space="preserve">FOPV559 полукомбинезон женский XS, Black 1124 </t>
  </si>
  <si>
    <t>FWB0202 брюки женские XS, Night 999</t>
  </si>
  <si>
    <t>barolga13</t>
  </si>
  <si>
    <t>мостик</t>
  </si>
  <si>
    <t xml:space="preserve">майка-борцовка для мальчика (черубино) 6182CSJ р.134/68 89,00 руб. - 1 шт </t>
  </si>
  <si>
    <t xml:space="preserve">Комплект для мальчика (черубино) 3085CAK р.122-128/64 77,00 руб. шт - 1шт </t>
  </si>
  <si>
    <t xml:space="preserve">Трусы мужские (пеликан) 346MB р.XL 155,00 руб. -1 шт </t>
  </si>
  <si>
    <t xml:space="preserve">Халат детский (в.т.)7565 34 257,00 руб.- 1 шт. НА МАЛЬЧИКА. (замена р.36 или другой подобный этого же производителя р.34-36 ) </t>
  </si>
  <si>
    <t>Туфли гимнастические дет. гимнаст р.20 51,00 руб. шт - 1 шт ЧЕРНЫЕ</t>
  </si>
  <si>
    <t xml:space="preserve">FVF558 майка женская XS, Blush или  White 374     </t>
  </si>
  <si>
    <t>FM546 джемпер женский XS, White или Indigo 487</t>
  </si>
  <si>
    <t>Ёяя</t>
  </si>
  <si>
    <t>Мария И.</t>
  </si>
  <si>
    <t>FMT559 джемпер женский L, White 437</t>
  </si>
  <si>
    <t>Мафеста</t>
  </si>
  <si>
    <t>MB338 трусы мужские, цвет голубой либо серый, р-р XXL</t>
  </si>
  <si>
    <t>Бася87</t>
  </si>
  <si>
    <t>FT551/2 футболка женская S, Blush 312 - 1 шт.</t>
  </si>
  <si>
    <t>galinushka</t>
  </si>
  <si>
    <t>Women&amp;women</t>
  </si>
  <si>
    <t>FTF560/1 джемпер женский S, White, 499,00</t>
  </si>
  <si>
    <t>FDV564 платье женское L, Multicolor, 624,00</t>
  </si>
  <si>
    <t>AlenkaKrasa1</t>
  </si>
  <si>
    <t xml:space="preserve">Носки дет. с475 Орёл 18/20 2шт </t>
  </si>
  <si>
    <t xml:space="preserve">Носки дет. с472 Орёл 18/20 2шт </t>
  </si>
  <si>
    <t xml:space="preserve">Носки дет. х/б+па с349 Орёл р.18 1шт </t>
  </si>
  <si>
    <t xml:space="preserve">Носки дет.(алсу) лс47 Алсу р.18/20 1шт </t>
  </si>
  <si>
    <t xml:space="preserve">носки жен.(модекс) С-204 Модекс р.23 19.5 р. белые 5шт </t>
  </si>
  <si>
    <t xml:space="preserve">Носки жен.(беллиссима) YS-032WK-ORIGINAL Беллиссима (Bellissima) р.23 белые 2шт </t>
  </si>
  <si>
    <t>Носки жен.(алсу) ас010 Алсу р.23/25 32.5 р. белые 2шт</t>
  </si>
  <si>
    <t xml:space="preserve">пижама для дев. (пеликан) 301GNTP р.5 213,00 руб. </t>
  </si>
  <si>
    <t xml:space="preserve">пижама для дев. (пеликан) 304GNTH р.5 213,00 руб. </t>
  </si>
  <si>
    <t>пижама женская (пеликан) 131PTB р.M 413,00 руб.</t>
  </si>
  <si>
    <t>Светлана Арцебашева</t>
  </si>
  <si>
    <t>Sneжинка</t>
  </si>
  <si>
    <t>Ulchick</t>
  </si>
  <si>
    <t xml:space="preserve">FVF546 майка женская M, Indigo 312 </t>
  </si>
  <si>
    <t xml:space="preserve">Пижама женская (Пеликан) 134РТР р.М 413 </t>
  </si>
  <si>
    <t xml:space="preserve">MB351 трусы мужские XXL, Navy 149 </t>
  </si>
  <si>
    <t>MH358 трусы мужские XXL, Aqua 155</t>
  </si>
  <si>
    <t>трусы женские (пеликан) 186LLC XXL (белые или черные) 1 шт. замена 186LMM 1шт.</t>
  </si>
  <si>
    <t xml:space="preserve">Брюки для мальчика (пеликан) 4003BWB р.11 599руб. </t>
  </si>
  <si>
    <t xml:space="preserve">брюки д.мал. (пеликан) 105BWP р.11 297руб. </t>
  </si>
  <si>
    <t xml:space="preserve">джемпер д.мал. (пеликан) 182BXJ р.11 266руб. </t>
  </si>
  <si>
    <t xml:space="preserve">Джемпер для мальчика (пеликан) 194BJR р.11 337руб. </t>
  </si>
  <si>
    <t xml:space="preserve">футболка д.мал. (пеликан) 182BTR р.11 133руб. </t>
  </si>
  <si>
    <t xml:space="preserve">Футболка для мальчика (Пеликан) 187BTR р.11 276руб. </t>
  </si>
  <si>
    <t xml:space="preserve">Футболка для мальчика (пеликан) 192-1BTR р.11 324руб. </t>
  </si>
  <si>
    <t xml:space="preserve">трусы д.мал. (пеликан) 185BUL р.11 139руб. </t>
  </si>
  <si>
    <t>Трусы для мальчика (пеликан) 194BUH р.11 215руб.</t>
  </si>
  <si>
    <t>GROSINNA</t>
  </si>
  <si>
    <t xml:space="preserve">Платье жен.(пеликан) 483FDF р.M (цвет серый) 390,00 руб. шт </t>
  </si>
  <si>
    <t xml:space="preserve">Платье женское (пеликан) 487FDR р.M (цвет фуксии) с длинными руковами 390,00 руб. шт </t>
  </si>
  <si>
    <t xml:space="preserve">трусы женские (пеликан) 179LLB р.M 99,00 руб. шт </t>
  </si>
  <si>
    <t xml:space="preserve">трусы женские (пеликан) 169LSM р.M 118,00 руб. шт </t>
  </si>
  <si>
    <t>трусы женские (пеликан) 179LLB р.M 99,00 руб. шт</t>
  </si>
  <si>
    <t>лялька наташка</t>
  </si>
  <si>
    <t>FH551 шорты женские S, Khaki 374,00</t>
  </si>
  <si>
    <t xml:space="preserve">FTR562 футболка женская XS, D iris 374 </t>
  </si>
  <si>
    <t xml:space="preserve">FTR561 футболка женская XS, White 374 </t>
  </si>
  <si>
    <t xml:space="preserve">FTF562/1 футболка женская XS, Mimosa 374 </t>
  </si>
  <si>
    <t>FTR560 футболка женская XS, Blush 337</t>
  </si>
  <si>
    <t>Клюковка</t>
  </si>
  <si>
    <t xml:space="preserve">FVF558 майка женская L, White </t>
  </si>
  <si>
    <t xml:space="preserve">FT558/1 футболка женская L, Lime </t>
  </si>
  <si>
    <t>FVF560 футболка женская L, White</t>
  </si>
  <si>
    <t>Нюшенция</t>
  </si>
  <si>
    <t xml:space="preserve">Рубашка детская (крокид) К 3286 цвет сиреневый размер 110, </t>
  </si>
  <si>
    <t xml:space="preserve">Комплект детский К 2082 размер 110, </t>
  </si>
  <si>
    <t xml:space="preserve">Джемпер для мальчика (пеликан) BVK 308 размер 5, цвет голубой; </t>
  </si>
  <si>
    <t xml:space="preserve">Шотры для мальчика ВН 308, размер 5, </t>
  </si>
  <si>
    <t xml:space="preserve">Платье для женщин FDV размер S, цвет белый </t>
  </si>
  <si>
    <t xml:space="preserve">Футболка женская FTR 564 размер S </t>
  </si>
  <si>
    <t xml:space="preserve">Трусы мужские MHS 351, размер XL </t>
  </si>
  <si>
    <t xml:space="preserve">Трусы мужские ML 351, размер XL цвет красный </t>
  </si>
  <si>
    <t>Трусы женские LMH184, цвет голубой и розовый 2 шт. размер S</t>
  </si>
  <si>
    <t>MARIYA RETIKH</t>
  </si>
  <si>
    <t xml:space="preserve">пижама для девочки 5079CAB р.92/52 213.0 р. </t>
  </si>
  <si>
    <t xml:space="preserve">брюки для мальчика 4057 р.146/36 374.0 р. - 1 шт </t>
  </si>
  <si>
    <t xml:space="preserve">брюки для девочки 7077CSB р.92/56 135.0 р. - 2 шт </t>
  </si>
  <si>
    <t xml:space="preserve">брюки ясельные 4010 р.92/28 157.0 р. - 1 шт </t>
  </si>
  <si>
    <t xml:space="preserve">бриджи 1244 р.92/28 148.89 р. - 1 шт красные </t>
  </si>
  <si>
    <t xml:space="preserve">лосины ясельные р.92/28 121.8 р. -1 шт </t>
  </si>
  <si>
    <t xml:space="preserve">боди И5.27.4 р.86/56 119.0 р. -1 шт розовые </t>
  </si>
  <si>
    <t xml:space="preserve">комплект 1243 р.92/28 242.0 р. - 1 шт корасный </t>
  </si>
  <si>
    <t>повязка 1287 р.48 88.6 р.</t>
  </si>
  <si>
    <t>брюки для мальчика 4067 р.146/36 348.0 р. -1 шт</t>
  </si>
  <si>
    <t>leo80</t>
  </si>
  <si>
    <t xml:space="preserve">MB333 трусы мужские XXL, Pistachio </t>
  </si>
  <si>
    <t xml:space="preserve">MB01 трусы мужские XXL, Dark Grey </t>
  </si>
  <si>
    <t xml:space="preserve">MHS353 трусы мужские XXL, Grey </t>
  </si>
  <si>
    <t xml:space="preserve">LLH185 трусы женские L, Black </t>
  </si>
  <si>
    <t xml:space="preserve">LLH185 трусы женские L, White </t>
  </si>
  <si>
    <t xml:space="preserve">FTF562 футболка женская XL, Blue </t>
  </si>
  <si>
    <t xml:space="preserve">FTF563 футболка женская L, Red </t>
  </si>
  <si>
    <t xml:space="preserve">MHS01 трусы мужские XXL, Grey </t>
  </si>
  <si>
    <t xml:space="preserve">MHS351 трусы мужские XXL, Navy </t>
  </si>
  <si>
    <t xml:space="preserve">LSH185 трусы женские L, White - 2 шт. </t>
  </si>
  <si>
    <t xml:space="preserve">LLB173 трусы женские L, White </t>
  </si>
  <si>
    <t xml:space="preserve">FS560 юбка женская L, Jeans </t>
  </si>
  <si>
    <t xml:space="preserve">FTR561 футболка женская L, White </t>
  </si>
  <si>
    <t>FTR561 футболка женская L, Indigo</t>
  </si>
  <si>
    <t xml:space="preserve">брюки для мальчика 105 BWP размер 11 (коллекция детство осень 2011) </t>
  </si>
  <si>
    <t xml:space="preserve">джемпер для мальчика 190 BXJ размер 11 (коллекция зима 2011) </t>
  </si>
  <si>
    <t xml:space="preserve">комплект для мальчика 195 BATB размер 11 (весна 2012) </t>
  </si>
  <si>
    <t xml:space="preserve">джемпер для мальчика 182 BJR размер 11 (коллекция детство осень 2011) </t>
  </si>
  <si>
    <t>джемпер для мальчика 184 BJR размер 11 (коллекция детство осень 2011)</t>
  </si>
  <si>
    <t>taviko</t>
  </si>
  <si>
    <t>мама ЭВЫ</t>
  </si>
  <si>
    <t xml:space="preserve">Джемпер ясельный(консалт) К 3595 р.56/92 Цена 175.0 р., 1 шт. на замену: джемпер ясельный(консалт) Артикул, К 3501 р.56/92 Цена 175.0 р. </t>
  </si>
  <si>
    <t xml:space="preserve">Джемпер д/мал.(консалт)  К 3562 р.52/98 Цена 175.0 р., 1 шт. на замену Джемпер для мальчика(консалт) р.52/98 175.0 р. </t>
  </si>
  <si>
    <t xml:space="preserve">Носки подрост.(алсу) лс57 р.20/22 23.1 р. Цвет черный (на замену - серый), 5 шт. на замену: носки подрост.(модекс) Артикул, Д-3мод Производитель, Модекс р.20/22 22.0 р., 5 шт. Цвет черный (на замену - серый) </t>
  </si>
  <si>
    <t xml:space="preserve">Трусы-шортики Artu 1075 Производитель:Арту (Artu) р.4 114.0 р., 1 шт. </t>
  </si>
  <si>
    <t>Трусы женские классика (визави) 10-110DS р.96 57.0 р., 1 шт.</t>
  </si>
  <si>
    <t>Ксяша</t>
  </si>
  <si>
    <t xml:space="preserve">Футболка для мальчиков (визави) 10-019KF размер на 6/7 наверно М? лет 68.0 р. 2 шт как на картинке две серых или может красные будут то разных цветов(не темные) </t>
  </si>
  <si>
    <t>Футболка для мальчиков (визави) 11-007KF размер(тож надо на 6/7 лет) М цена 96.0 р. 2шт голубого цвета и серого цвета</t>
  </si>
  <si>
    <t>комплект мал.(консалт)  К 1073 Консалт (Crockid)р.52/104 98.0 р. 2 шт. цвет синий и оранжевый</t>
  </si>
  <si>
    <t>ОЛиВ@</t>
  </si>
  <si>
    <t xml:space="preserve">трусы женские классика (визави)АРТИКУЛ 11-061DS( РАЗМЕР 96, 105,0Р)1шт </t>
  </si>
  <si>
    <t xml:space="preserve">Трусы жен.(классика)(визави)артикул:0284DS( р.100-43.0 р.)1шт </t>
  </si>
  <si>
    <t xml:space="preserve">трусы женские танга (визави)Артикул:11-024DT(р.104-97.0 р.)1шт </t>
  </si>
  <si>
    <t xml:space="preserve">Пеликан MB333 трусы мужские XL, Pistachio(149РУБ)1шт </t>
  </si>
  <si>
    <t xml:space="preserve">Пеликан MB358 трусы мужские XL, Aqua(155РУБ)1шт </t>
  </si>
  <si>
    <t xml:space="preserve"> Пеликан FV17 майка женская M, Green(287 РУБ)1шт</t>
  </si>
  <si>
    <t xml:space="preserve">LSH185 трусы женские XS, White   99 </t>
  </si>
  <si>
    <t xml:space="preserve">FS560 юбка женская XS, White   499 </t>
  </si>
  <si>
    <t xml:space="preserve">FTF560 футболка женская XS, Pink   337 </t>
  </si>
  <si>
    <t xml:space="preserve">FTR564/1 футболка женская XS, White 337 </t>
  </si>
  <si>
    <t>FMC558 джемпер женский XS, Lime   562</t>
  </si>
  <si>
    <t xml:space="preserve">394FAJP Производитель:Пеликан (Pelican) Коллекция Пижама распродажа р.XS 336.0 </t>
  </si>
  <si>
    <t>Yuly</t>
  </si>
  <si>
    <t xml:space="preserve">MB348 трусы мужские XXL, Pistachio 149 </t>
  </si>
  <si>
    <t>MB351 трусы мужские XXL, Navy 149</t>
  </si>
  <si>
    <t>FDF558/1 платье женское S flower   1124</t>
  </si>
  <si>
    <t>Наталья Шат</t>
  </si>
  <si>
    <t xml:space="preserve">FVF558 майка женская S, White 374 </t>
  </si>
  <si>
    <t xml:space="preserve">MB358 трусы мужские 3XL, White 155 </t>
  </si>
  <si>
    <t xml:space="preserve">MB359 трусы мужские 3XL, Green 149 </t>
  </si>
  <si>
    <t xml:space="preserve">MB360 трусы мужские 3XL, Grey 149 </t>
  </si>
  <si>
    <t xml:space="preserve">MB360 трусы мужские 3XL, Orange 149 </t>
  </si>
  <si>
    <t>LMB(3)183 трусы женские XS, White 324</t>
  </si>
  <si>
    <t>egoistka2</t>
  </si>
  <si>
    <t>FVN562/2 майка женская S, Mimosa   249</t>
  </si>
  <si>
    <t>V@silis@067</t>
  </si>
  <si>
    <t>Носки дет. х/б+па (алсу) лс46 р.20 5 шт. на мальчика</t>
  </si>
  <si>
    <t>Носки дет.(алсу) лс47 р.18/20 5 шт. на мальчика</t>
  </si>
  <si>
    <t>Носки дет. х/б+эл. с316 ор 18/20 5 шт. на мальчика</t>
  </si>
  <si>
    <t xml:space="preserve">LLB166 трусы женские XS, Black 162 руб 1 шт </t>
  </si>
  <si>
    <t xml:space="preserve">LLB173 трусы женские XS, White 124 руб 1 шт </t>
  </si>
  <si>
    <t xml:space="preserve">LLB177 трусы женские XS, Blue 94 руб 1 шт </t>
  </si>
  <si>
    <t>MH346 трусы мужские XL, Dark Grey 162 руб 1 шт</t>
  </si>
  <si>
    <t>kanerinka</t>
  </si>
  <si>
    <t xml:space="preserve">BXT308 джемпер для мальчиков Размер: 2, </t>
  </si>
  <si>
    <t xml:space="preserve">MHS01 трусы мужские XL, White 155 </t>
  </si>
  <si>
    <t xml:space="preserve">носки дет. (кр.в.) артикул: с603 Производитель: Красная Ветка Р-р 14 цена 27.5 р. </t>
  </si>
  <si>
    <t xml:space="preserve">носки детские (альтаир) Артикул:С105 Производитель:Альтаир Р-р 14 цена 18.0 р. </t>
  </si>
  <si>
    <t xml:space="preserve">носки детские (альтаир) Артикул:С108 Производитель:Альтаир Р-р 14 цена 25.5 р. </t>
  </si>
  <si>
    <t xml:space="preserve">расцветку на мальчика желательно салатовый </t>
  </si>
  <si>
    <t xml:space="preserve">Трусы муж.шорты спорт. (пеликан) Артикул:177MHS XL 110р. </t>
  </si>
  <si>
    <t xml:space="preserve">Пижама жен. (пеликан) Артикул: 30PTP XS 291р. </t>
  </si>
  <si>
    <t xml:space="preserve">Пижама жен. (пеликан) Артикул: 29PVH XS 167р. </t>
  </si>
  <si>
    <t xml:space="preserve">Пижама жен. (пеликан) Артикул: 30PML XS 291р. </t>
  </si>
  <si>
    <t xml:space="preserve">Пижама жен. (пеликан) Артикул: 35PVH М 166р. </t>
  </si>
  <si>
    <t xml:space="preserve">Комплект для жен. (пеликан) Артикул: 394FAJP XS 336р. </t>
  </si>
  <si>
    <t xml:space="preserve">носки жен.(кр.в.) Артикул: с435 р-р 23, 25р. 4 пары </t>
  </si>
  <si>
    <t xml:space="preserve">носки жен.(кр.в.) Артикул: с667 р-р 23, 34,5р. 2 пары </t>
  </si>
  <si>
    <t>Носки муж. х/б Артикул: с700 ор р-р 27 16,9р. 5 пар</t>
  </si>
  <si>
    <t>Юлия Гонштейн</t>
  </si>
  <si>
    <t xml:space="preserve">FDF558/1 платье женское S, flower 1124 </t>
  </si>
  <si>
    <t>FJR551 джемпер женский S, Yellow 437</t>
  </si>
  <si>
    <t>Not</t>
  </si>
  <si>
    <t>МВ 360 XL оранж -1шт</t>
  </si>
  <si>
    <t>FTF559 футболка женская S, Raspberry 374р.</t>
  </si>
  <si>
    <t>irinamira</t>
  </si>
  <si>
    <t xml:space="preserve">Носки подрост.(алсу)  пФС102 р.14/16 27.5 р. розовые, желтые, белые 5 пар. </t>
  </si>
  <si>
    <t xml:space="preserve">юбка женская Пеликан (Pelican) 38FWS р.L 266.0 р. красный! </t>
  </si>
  <si>
    <t xml:space="preserve">юбка женская Пеликан (Pelican) 38FWS р.XS 266.0 р. красный! </t>
  </si>
  <si>
    <t xml:space="preserve">носки дет.(кр.в. ) с701 р.14 17.8 р. розовые, желтые, белые 5 пар. </t>
  </si>
  <si>
    <t xml:space="preserve">FT558/1 футболка женская р-р М цвет белый </t>
  </si>
  <si>
    <t>FTR564/2 футболка женская р-р М цвет белый</t>
  </si>
  <si>
    <t>antimon46</t>
  </si>
  <si>
    <t>Комплект для девочки (пеликан) 314GAXB, размер 4.</t>
  </si>
  <si>
    <t>Shatskih</t>
  </si>
  <si>
    <t xml:space="preserve">FVF546 майка женская M, Black 312 </t>
  </si>
  <si>
    <t xml:space="preserve">FVT560 майка женская M, Blush 337 </t>
  </si>
  <si>
    <t>FDF558/1 платье женское M, L flower 1124</t>
  </si>
  <si>
    <t>Natalya-ya</t>
  </si>
  <si>
    <t xml:space="preserve">514-2FTC джемпер женский размер ХХL 180 руб. </t>
  </si>
  <si>
    <t xml:space="preserve">517FTC джемпер женский размер L 180 руб. </t>
  </si>
  <si>
    <t>550FMF джемпер женский размер М, цвет розовый – 599 руб.</t>
  </si>
  <si>
    <t>Junona</t>
  </si>
  <si>
    <t xml:space="preserve">Трусы жен. (евразия) 1-001-110 р.108 61,00 руб. </t>
  </si>
  <si>
    <t xml:space="preserve">Трусы жен. (евразия) 01-001-009 р.108 59,00 руб. </t>
  </si>
  <si>
    <t xml:space="preserve">Трусы женские (евразия) 1-010-110 р.108 49,00 руб. </t>
  </si>
  <si>
    <t xml:space="preserve">трусы для мальчика (черубино) 1096CAJ р.164/84 61,00 руб. </t>
  </si>
  <si>
    <t xml:space="preserve">трусы для мальчика (черубино) 1077CAJ р.164/84 73,00 руб. </t>
  </si>
  <si>
    <t xml:space="preserve">Колготки женские PRETTY 40(визави) 402LK р.IV 72,00 руб.(цвет NATURAL или VISONE ) </t>
  </si>
  <si>
    <t>Гольфы жен.40(2пары)(беллиссима) GAMBALETTO COVER -40BELL р.25</t>
  </si>
  <si>
    <t>Олянка</t>
  </si>
  <si>
    <t xml:space="preserve">394FAJP  (Pelican) Коллекция Пижама распродажа р.XS 336.0 </t>
  </si>
  <si>
    <t>Сеньорита_Ромашка</t>
  </si>
  <si>
    <t>купальник BAYAHIBE Беллиссима  р.46 758.0 р. замена  купальник CAPE TOWN р.46 816.0 р.</t>
  </si>
  <si>
    <t>джемпер женский  548FTF (пеликан) р.M 374.0 р.</t>
  </si>
  <si>
    <t>джемпер женский  555FJR (пеликан) р.M  462.0 р.</t>
  </si>
  <si>
    <t>К 3517 (консалт) 56/86, 145 р</t>
  </si>
  <si>
    <t>К 3335 (консалт) 56/86, 157,5 р</t>
  </si>
  <si>
    <t>Astafeva</t>
  </si>
  <si>
    <t>FDF558/1 платье женское S flower   1124 2 шт.</t>
  </si>
  <si>
    <t>FS560 юбка женская XS, White   499 2 шт.</t>
  </si>
  <si>
    <t xml:space="preserve">FT558/1 футболка женская  М цвет белый </t>
  </si>
  <si>
    <t>FV17 майка женская M, Green</t>
  </si>
  <si>
    <t xml:space="preserve">MB353 трусы мужские XL беж </t>
  </si>
  <si>
    <t>MB353 трусы мужские 3XL синие</t>
  </si>
  <si>
    <t>MB338 трусы мужские XXL, цвет голубой либо серый,</t>
  </si>
  <si>
    <t>MB351 трусы мужские XXL, Navy 149 2 шт.</t>
  </si>
  <si>
    <t xml:space="preserve">брюки для мальчика 105BWP р 11 (коллекция детство осень 2011) </t>
  </si>
  <si>
    <t>Джемпер д/мал.(консалт)  К 3562 р.52/98 , 1 шт. на замену Джемпер для мальчика(консалт) р.52/98</t>
  </si>
  <si>
    <t xml:space="preserve">Джемпер для мальчика (пеликан) BVK308 размер 5, цвет голубой; </t>
  </si>
  <si>
    <t xml:space="preserve">джемпер для мальчика 182BJR р 11 (коллекция детство осень 2011) </t>
  </si>
  <si>
    <t>джемпер для мальчика 184BJR р 11 (коллекция детство осень 2011)</t>
  </si>
  <si>
    <t xml:space="preserve">джемпер для мальчика 190BXJ р 11 (коллекция зима 2011) </t>
  </si>
  <si>
    <t xml:space="preserve">Джемпер ясельный(консалт) К 3595 р.56/92  1 шт. на замену: джемпер ясельный(консалт)  К 3501 р.56/92 </t>
  </si>
  <si>
    <t xml:space="preserve">комплект 1243 р.92/28 242.0 р. - 1 шт красный </t>
  </si>
  <si>
    <t xml:space="preserve">Комплект для жен. (пеликан) 394FAJP XS 336р. </t>
  </si>
  <si>
    <t xml:space="preserve">комплект для мальчика 195BATB размер 11 (весна 2012) </t>
  </si>
  <si>
    <t>комплект мал.(консалт)  К 1073 р.52/104 98.0 р. 2 шт. цвет синий и оранжевый</t>
  </si>
  <si>
    <t>МВ01 трусы мужские  3XL серые</t>
  </si>
  <si>
    <t>МВ01 трусы мужские  XL голубые</t>
  </si>
  <si>
    <t xml:space="preserve">МВ360 трусы мужские XL, Orange 149 </t>
  </si>
  <si>
    <t xml:space="preserve">MB351 трусы мужские XL, Navy 149 </t>
  </si>
  <si>
    <t xml:space="preserve">MB351 трусы мужские 3XL, Navy 149 </t>
  </si>
  <si>
    <t xml:space="preserve">МВ352  трусы мужские XL </t>
  </si>
  <si>
    <t xml:space="preserve">МВ352 трусы мужские 3XL </t>
  </si>
  <si>
    <t xml:space="preserve">носки дет. (кр.в.)  с603 р 14  27.5 р. </t>
  </si>
  <si>
    <t xml:space="preserve">Носки дет. с472 Орёл 18/20 5шт замена с475 Орёл 18/20  </t>
  </si>
  <si>
    <t>Носки дет.(алсу) лс47 р.18/20 6 шт. на мальчика</t>
  </si>
  <si>
    <t>Носки жен.(алсу) ас010 Алсу р.23/25 32.5 р. белые 5шт</t>
  </si>
  <si>
    <t xml:space="preserve">носки жен.(кр.в.) Артикул: с435 р-р 23, . 5 пар </t>
  </si>
  <si>
    <t xml:space="preserve">носки жен.(кр.в.) Артикул: с667 р-р 23, 34,5р. 5 пар </t>
  </si>
  <si>
    <t>Носки муж. х/б  с700 ор р-р 27 16,9р. 5 пар</t>
  </si>
  <si>
    <t>MB333 трусы мужские XL, Pistachio 149 2 шт.</t>
  </si>
  <si>
    <t>MB358 трусы мужские XL, Aqua(</t>
  </si>
  <si>
    <t xml:space="preserve">Платье женское (пеликан) 487FDR р.M (цвет фуксии) 390,00 руб. шт </t>
  </si>
  <si>
    <t>носки детские (альтаир) С105р 14  18.0 р. на мальчика замена носки детские с108 р.14 на мальчика</t>
  </si>
  <si>
    <t xml:space="preserve">Носки дет. х/б+па с349 Орёл р.18 </t>
  </si>
  <si>
    <t xml:space="preserve">Трусы жен.(классика)(визави) 0284DS р.100  43.0 р </t>
  </si>
  <si>
    <t>трусы женские (пеликан) 179LLB р.M 99,00 руб. 2 шт</t>
  </si>
  <si>
    <t xml:space="preserve">трусы женские классика (визави) 11-061DS( РАЗМЕР 96, 105,0Р)1шт </t>
  </si>
  <si>
    <t xml:space="preserve">трусы женские танга (визави) 11-024DT(р.104-97.0 р.)1шт </t>
  </si>
  <si>
    <t xml:space="preserve">Трусы муж.шорты спорт. (пеликан) 177MHS XL 110р. </t>
  </si>
  <si>
    <t xml:space="preserve">MB346 Трусы мужские (пеликан)  р.XL 155,00 руб. -1 шт </t>
  </si>
  <si>
    <t xml:space="preserve">MHS351 трусы мужские XL, </t>
  </si>
  <si>
    <t xml:space="preserve">ML351 Трусы мужские, размер XL цвет красный </t>
  </si>
  <si>
    <t xml:space="preserve">Шотры для мальчика ВН308, размер 5, </t>
  </si>
  <si>
    <t>FMC558 джемпер женский М розовый на замену желтый</t>
  </si>
  <si>
    <t xml:space="preserve">FVА558 майка женская М, White </t>
  </si>
  <si>
    <t xml:space="preserve">МВ351 XL  син </t>
  </si>
  <si>
    <t xml:space="preserve">МВ351 3XL 1шт син </t>
  </si>
  <si>
    <r>
      <t xml:space="preserve">МВ 01 </t>
    </r>
    <r>
      <rPr>
        <sz val="11"/>
        <color indexed="10"/>
        <rFont val="Calibri"/>
        <family val="2"/>
      </rPr>
      <t>XL</t>
    </r>
    <r>
      <rPr>
        <sz val="11"/>
        <color theme="1"/>
        <rFont val="Calibri"/>
        <family val="2"/>
      </rPr>
      <t xml:space="preserve"> гол и 3XL сер по 1 шт </t>
    </r>
  </si>
  <si>
    <r>
      <t>MB 353</t>
    </r>
    <r>
      <rPr>
        <sz val="11"/>
        <color indexed="10"/>
        <rFont val="Calibri"/>
        <family val="2"/>
      </rPr>
      <t xml:space="preserve"> XL</t>
    </r>
    <r>
      <rPr>
        <sz val="11"/>
        <color theme="1"/>
        <rFont val="Calibri"/>
        <family val="2"/>
      </rPr>
      <t xml:space="preserve"> беж 1ш </t>
    </r>
  </si>
  <si>
    <t xml:space="preserve">MB 353  3XL син по 1ш </t>
  </si>
  <si>
    <r>
      <t xml:space="preserve">МВ352 </t>
    </r>
    <r>
      <rPr>
        <sz val="11"/>
        <color indexed="10"/>
        <rFont val="Calibri"/>
        <family val="2"/>
      </rPr>
      <t>XL</t>
    </r>
    <r>
      <rPr>
        <sz val="11"/>
        <color theme="1"/>
        <rFont val="Calibri"/>
        <family val="2"/>
      </rPr>
      <t xml:space="preserve">  любые </t>
    </r>
  </si>
  <si>
    <t xml:space="preserve">МВ352 3XL по 1шт любые </t>
  </si>
  <si>
    <t>ИНКАРА</t>
  </si>
  <si>
    <t>комплект для девочки GAML 319 р-р 4</t>
  </si>
  <si>
    <t xml:space="preserve">GATS320 комплект для девочек 5, White 399 </t>
  </si>
  <si>
    <t xml:space="preserve">GDT320/1 платье для девочек 5, Blue Stripes 399 </t>
  </si>
  <si>
    <t xml:space="preserve">GNTB316 пижама для девочек 5, Banana 412 </t>
  </si>
  <si>
    <t xml:space="preserve">GUL316 трусы для девочек 5, Multy 177 </t>
  </si>
  <si>
    <t>GAVH419 комплект для девочек 6, Pepper 499</t>
  </si>
  <si>
    <t>Комплект женский (гамма) Артикул: СЖ0267 р.54 516.0 р.</t>
  </si>
  <si>
    <t>носки детские (альтаир) С105 р 14 на мальчика 5 шт.</t>
  </si>
  <si>
    <t xml:space="preserve">BP305    брюки для мальчиков   3, Navy    349,00 руб. если не будет нужного цвета тогда не надо </t>
  </si>
  <si>
    <t xml:space="preserve">BTR305   футболка для мальчиков 3, Yellow  237,00 руб. если не будет нужного цвета тогда не надо </t>
  </si>
  <si>
    <t xml:space="preserve">BXJK305  джемпер для мальчиков  3, Sky       499,00 руб.если не будет нужного цвета тогда не надо </t>
  </si>
  <si>
    <t xml:space="preserve">BTK305   джемпер для мальчиков  1, Sky       299,00 руб. </t>
  </si>
  <si>
    <t xml:space="preserve">BUL307   трусы для мальчиков   1, Multy     177,00 руб. </t>
  </si>
  <si>
    <t xml:space="preserve">MHS354   трусы мужские XXL, Marine   187,00 руб. </t>
  </si>
  <si>
    <t>MH346    трусы мужские XXL, Dark Blue  162,00 руб.</t>
  </si>
  <si>
    <t>Sandra2010</t>
  </si>
  <si>
    <t>колготки детские Bigne р.18-24мес белые или розовые, красные не надо</t>
  </si>
  <si>
    <t>колготки детские Formica р.18-24мес белые</t>
  </si>
  <si>
    <t xml:space="preserve">колготки детские Jump р.2 </t>
  </si>
  <si>
    <t>колготки детские Poker р.2</t>
  </si>
  <si>
    <t xml:space="preserve">BAVH310 комплект для мальчиков 1, Orange, на замену желтый </t>
  </si>
  <si>
    <t xml:space="preserve">BXJ304 джемпер для мальчиков 1, Red, на замену BXJ306 джемпер для мальчиков 1, Green </t>
  </si>
  <si>
    <t>BP303 брюки для мальчиков 1, Dark Grey.</t>
  </si>
  <si>
    <t>БелыйКролик</t>
  </si>
  <si>
    <t>Babochka@</t>
  </si>
  <si>
    <t>GAML319 комплект для девочек 3, Pepper 399 руб.</t>
  </si>
  <si>
    <t xml:space="preserve">GDN319 платье для девочек 4, White 349 </t>
  </si>
  <si>
    <t xml:space="preserve">GAML319 комплект для девочек 4, Pepper 399 </t>
  </si>
  <si>
    <t xml:space="preserve">LLH178 трусы женские L, Raspberry 99 </t>
  </si>
  <si>
    <t>FWH0201 шорты женские L, Cranberry</t>
  </si>
  <si>
    <t>sem.oly</t>
  </si>
  <si>
    <t xml:space="preserve">GATML321 комплект для девочек 5, Lime 474 - 1шт(замена такой же только розовый) </t>
  </si>
  <si>
    <t>GATH319 комплект для девочек 5, Pepper 424-1шт</t>
  </si>
  <si>
    <t>ЛОБАН314</t>
  </si>
  <si>
    <t>FVT560 майка женская XS, Blush 337 руб</t>
  </si>
  <si>
    <t>Шаганэ</t>
  </si>
  <si>
    <t xml:space="preserve">Трусы жен.(в.-т.) 8635 р.50 55,00 руб. </t>
  </si>
  <si>
    <t xml:space="preserve">Трусы женские (в.т.) 5662 р.50 58,00 руб. </t>
  </si>
  <si>
    <t xml:space="preserve">Трусы жен.(в.-т.) 8634 р.50 70,00 руб. </t>
  </si>
  <si>
    <t xml:space="preserve">трусы женские maxi shorts (пеликан) 01LMM р.XL 84,00 руб. </t>
  </si>
  <si>
    <t xml:space="preserve">Колготки женские(визави) 102LK-ONLY40 р.IV 59,00 руб. </t>
  </si>
  <si>
    <t>Сандалии дет. липучки р.16,5 179,00 руб. на мальчика</t>
  </si>
  <si>
    <t>MHS336 трусы мужские XL, Blue 155</t>
  </si>
  <si>
    <t xml:space="preserve">FMT559 джемпер женский XS, White 437 </t>
  </si>
  <si>
    <t xml:space="preserve">288BATH комплект для мальчика 5р </t>
  </si>
  <si>
    <t xml:space="preserve">291BTR футболка д.мал. (пеликан) 5р </t>
  </si>
  <si>
    <t xml:space="preserve">303BJR Комплект для мальчика 5р </t>
  </si>
  <si>
    <t xml:space="preserve">305BATBКомплект для мальчика 5р </t>
  </si>
  <si>
    <t xml:space="preserve">FTR560 футболка женская XS 337 </t>
  </si>
  <si>
    <t>FVF558 майка женская XS 374</t>
  </si>
  <si>
    <t>FDF558/2 платье женское S, D flower   1224 замена FDF558/3 платье женское S, D flower   1124</t>
  </si>
  <si>
    <t xml:space="preserve">Комбинезон яс.(черуб) 9070CSB р.80/52 156 руб. на мальчика  на замену полукомбинезон ясельный (ф.ф) 2586 р.26/80 </t>
  </si>
  <si>
    <t>ползунки укор. (ф.ф.) 2250 р.80/26 91,00 руб. на мальчика на замену ползунки укор. (ф.ф.) 2248 р.80/26</t>
  </si>
  <si>
    <t>lulka12</t>
  </si>
  <si>
    <t>трусы женские танга (визави) 11-032DT р.104 97р ( по возможности не белые)</t>
  </si>
  <si>
    <t>Трусы женские кюлот (визави) 11-054DX р.104 128 р ( по возможности не белые)</t>
  </si>
  <si>
    <t>Трусы жен.(классика)(визави) 10-136DS р.104 ( по возможности не белые)</t>
  </si>
  <si>
    <t>Трусы жен.(классика)(визави) 10-140DS р.104 ( по возможности не белые)</t>
  </si>
  <si>
    <t>трусы женские классика (визави) 11-098DS р.104 ( по возможности не белые)</t>
  </si>
  <si>
    <t xml:space="preserve">комплект для мальчика (консалт) К 1059 р.56-60/110-116 92.0 р. два комплекта прям бы красный и синий </t>
  </si>
  <si>
    <t>комплект для мальчика (консалт) К 1094 р.52/98-104 105.0 р. два комплекта</t>
  </si>
  <si>
    <t>комплект для мальчика (консалт) К 1094 р.56-60/110-116 105.0 р. один комплект голубой</t>
  </si>
  <si>
    <t>комплект для мальчика (консалт) К 1094 р.64-68/122-128 105.0 р. один комплект голубой</t>
  </si>
  <si>
    <t xml:space="preserve">пижама женская (пеликан) Артикул: 124PJP р.L 526.0 р </t>
  </si>
  <si>
    <t xml:space="preserve">Пижама для мальчика (Пеликан) Артикул: 300BNJP р.7 361.0 р. </t>
  </si>
  <si>
    <t xml:space="preserve">FVT564/1 майка женская L, Black 287 </t>
  </si>
  <si>
    <t>FVT564 майка женская L, White 287</t>
  </si>
  <si>
    <t>GUN318 трусы для девочек 5, Multy</t>
  </si>
  <si>
    <t>Чудинка</t>
  </si>
  <si>
    <t>Ползунки ясельные (черубино)  7134CWN р.80/52 81.0 р. - 2шт на мальчика</t>
  </si>
  <si>
    <t>майка для мальчика (Черубино) р.110/116-60 45.0 р. – 5 шт. белые</t>
  </si>
  <si>
    <t>Жакет женский (пеликан) 552FXJ р.XL</t>
  </si>
  <si>
    <t xml:space="preserve">трусы для мальчика (черубино) Артикул: 1091CAK р.52/92 61.0 р. </t>
  </si>
  <si>
    <t xml:space="preserve">комплект для мальчиков (черубино) Артикул: 3060CAK р.92/52 109.0 р. </t>
  </si>
  <si>
    <t xml:space="preserve">Пижама для мальчика (Черубино) Артикул: 5063CAB р.92/56 169.0 р. </t>
  </si>
  <si>
    <t xml:space="preserve">Футболка женская (Черубино)Артикул: 6031FL р.170/112 249.0 р. </t>
  </si>
  <si>
    <t xml:space="preserve">Футболка для мальчика (Черубино) Артикул: 6294CSB р.92/56 99.0 р. </t>
  </si>
  <si>
    <t xml:space="preserve">Футболка для мальчика (Черубино) Артикул: 6295CSBр. 92/56 113.0 р. </t>
  </si>
  <si>
    <t xml:space="preserve">Рубашка-поло для мальчика (черубино) Артикул: 6296CSB р.98/56 143.0 р. </t>
  </si>
  <si>
    <t xml:space="preserve">кальсоны д/мал.(консалт) Артикул: К 1078 р.52/98-104 95.0 р. </t>
  </si>
  <si>
    <t xml:space="preserve">Пижама жен. (пеликан) Артикул: 30PTP р.XS 291.0 р. </t>
  </si>
  <si>
    <t xml:space="preserve">пижама женская (пеликан) Артикул: 134PTP р.M 413.0 р. </t>
  </si>
  <si>
    <t>Комплект женский (гамма) Артикул: СЖ1308 р.44 396.0 р.</t>
  </si>
  <si>
    <t xml:space="preserve">брюки для мальчика 4067 р.146/36 348.0 р. -1 шт </t>
  </si>
  <si>
    <t xml:space="preserve">Блузка женская (пеликан) 0203FWXT р.XS 687.0 р. </t>
  </si>
  <si>
    <t>JLo</t>
  </si>
  <si>
    <t xml:space="preserve">Футболка женская (пеликан) 562FTF р.XS 424.0 р. </t>
  </si>
  <si>
    <t xml:space="preserve">Майка женская (пеликан) 560FVA р.XS 312.0 р. (предпочтительно - розовая) (на замену - 558-1FVT розовая) </t>
  </si>
  <si>
    <t xml:space="preserve">трусы женские (пеликан) 185LLH р.M 112.0 р. </t>
  </si>
  <si>
    <t xml:space="preserve">трусы женские (пеликан) 187LLB р.M 94.0 р. </t>
  </si>
  <si>
    <t xml:space="preserve">трусы женские (пеликан) 188LLH р.M 94.0 р. </t>
  </si>
  <si>
    <t xml:space="preserve">Трусы мужские (пеликан) 329MB р.L 155.0 р. (светлые) </t>
  </si>
  <si>
    <t>Трусы мужские (пеликан) 350MH р.L 187.0 р. (светлые)</t>
  </si>
  <si>
    <t xml:space="preserve">BUV307 майка для мальчиков 5, Blue 2 шт </t>
  </si>
  <si>
    <t>BUV308 майка для мальчиков 5, White 2 шт</t>
  </si>
  <si>
    <t>Тане4ка^_^</t>
  </si>
  <si>
    <t xml:space="preserve">джемпер для мальчика кулирка (ватага) 298-1ВК р.52/98 155 (не белый) </t>
  </si>
  <si>
    <t xml:space="preserve">джемпер для мальчика кулирка (ватага) 300-1ВК р.52/98 160 (не белый) </t>
  </si>
  <si>
    <t>Майка женская (пеликан) 562-2FVN р.L цвет белый,1шт 249,00</t>
  </si>
  <si>
    <t>Джемпер женский (пеликан) 559FMT р.M замена р.S</t>
  </si>
  <si>
    <t>Футболка женская (пеликан) 562-1FTR р.M цвет любой, желательно не розовый</t>
  </si>
  <si>
    <t xml:space="preserve">Пижама для мальчика (Пеликан) 300BNJP р.7 361.0 р. </t>
  </si>
  <si>
    <t xml:space="preserve">Пижама для мальчика (Черубино) 5063CAB р.92/56 169.0 р. </t>
  </si>
  <si>
    <t xml:space="preserve">пижама женская (пеликан)  124PJP р.L 526.0 р </t>
  </si>
  <si>
    <t xml:space="preserve">пижама женская (пеликан)  134PTP р.M 413.0 р. </t>
  </si>
  <si>
    <t xml:space="preserve">трусы для мальчика (черубино)  1091CAK р.52/92 61.0 р. </t>
  </si>
  <si>
    <t xml:space="preserve">комплект для мальчиков (черубино)  3060CAK р.92/52 109.0 р. </t>
  </si>
  <si>
    <t xml:space="preserve">кальсоны д/мал.(консалт) К 1078 р.52/98-104 95.0 р. </t>
  </si>
  <si>
    <t>Комплект женский (гамма)  СЖ0267 р.54 516.0 р.</t>
  </si>
  <si>
    <t>Комплект женский (гамма)  СЖ1308 р.44 396.0 р.</t>
  </si>
  <si>
    <t xml:space="preserve">Рубашка-поло для мальчика (черубино)  6296CSB р.98/56 143.0 р. </t>
  </si>
  <si>
    <t xml:space="preserve">Футболка для мальчика (Черубино)  6294CSB р.92/56 99.0 р. </t>
  </si>
  <si>
    <t xml:space="preserve">Футболка для мальчика (Черубино)  6295CSBр. 92/56 113.0 р. </t>
  </si>
  <si>
    <t xml:space="preserve">Футболка женская (Черубино) 6031FL р.170/112 249.0 р. </t>
  </si>
  <si>
    <t xml:space="preserve">288BATH комплект для мальчика р.5 </t>
  </si>
  <si>
    <t xml:space="preserve">291BTR футболка д.мал. (пеликан) р.5 </t>
  </si>
  <si>
    <t xml:space="preserve">303BJR Комплект для мальчика р.5 </t>
  </si>
  <si>
    <t xml:space="preserve">305BATBКомплект для мальчика р.5 </t>
  </si>
  <si>
    <t>футболка женская (пеликан) 526FTR р.XL 160.0 р.</t>
  </si>
  <si>
    <t>К 4009 брюки яс. (консалт) р.56/92</t>
  </si>
  <si>
    <t>К 4006 брюки яс. (консалт) р.56/92</t>
  </si>
  <si>
    <t xml:space="preserve">брюки для мальчика 270200 Bakucan р.2 года 159.0 р. </t>
  </si>
  <si>
    <t xml:space="preserve">комплект для мальчика (консалт) К 1059 р.56-60/110-116 92.0 р. два комплекта красный и синий </t>
  </si>
  <si>
    <t xml:space="preserve">Пижама жен. (пеликан)  30PTP р.XS 291.0 р. </t>
  </si>
  <si>
    <t>носки муж. (кр.в.)с369 замена с362 р.29 5 шт. темные</t>
  </si>
  <si>
    <t>296GTR футболка д.дев. (пеликан) р.2 107.0 р. 1шт</t>
  </si>
  <si>
    <t>Каштанк@</t>
  </si>
  <si>
    <r>
      <t xml:space="preserve">ползунки укор. (ф.ф.) 2250 р.80/26 на мальчика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ползунки укор. (ф.ф.) 2248 р.80/26</t>
    </r>
  </si>
  <si>
    <t xml:space="preserve">брюки для девочки 7077CSB р.92/56 135.0 р. - 4 шт </t>
  </si>
  <si>
    <r>
      <t xml:space="preserve">BXJ304 джемпер для мальчиков 1, Red,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BXJ306 джемпер для мальчиков 1, Green </t>
    </r>
  </si>
  <si>
    <r>
      <t xml:space="preserve">FDF558/2 платье женское S, D flower   1224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FDF558/3 платье женское S, D flower   1124</t>
    </r>
  </si>
  <si>
    <t>Сандалии дет. липучки р.16,5  на мальчика</t>
  </si>
  <si>
    <t>сумма к сдаче</t>
  </si>
  <si>
    <t>носки жен.(кр.в.) с452 р.23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</si>
</sst>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;[Red]\-0.000"/>
    <numFmt numFmtId="166" formatCode="0.00;[Red]\-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28.28125" style="0" customWidth="1"/>
    <col min="2" max="2" width="55.421875" style="0" customWidth="1"/>
    <col min="11" max="11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420</v>
      </c>
      <c r="J1" s="1" t="s">
        <v>7</v>
      </c>
      <c r="K1" s="6" t="s">
        <v>8</v>
      </c>
    </row>
    <row r="2" spans="1:5" ht="15">
      <c r="A2" t="s">
        <v>9</v>
      </c>
      <c r="B2" t="s">
        <v>10</v>
      </c>
      <c r="C2">
        <v>0</v>
      </c>
      <c r="E2">
        <v>0</v>
      </c>
    </row>
    <row r="3" spans="1:5" ht="15">
      <c r="A3" t="s">
        <v>9</v>
      </c>
      <c r="B3" t="s">
        <v>11</v>
      </c>
      <c r="C3">
        <v>0</v>
      </c>
      <c r="E3">
        <v>0</v>
      </c>
    </row>
    <row r="4" spans="1:7" ht="15">
      <c r="A4" t="s">
        <v>9</v>
      </c>
      <c r="B4" t="s">
        <v>12</v>
      </c>
      <c r="C4">
        <v>96.03</v>
      </c>
      <c r="D4">
        <v>1</v>
      </c>
      <c r="E4">
        <v>96.03</v>
      </c>
      <c r="G4">
        <v>2</v>
      </c>
    </row>
    <row r="5" spans="1:5" ht="15">
      <c r="A5" t="s">
        <v>9</v>
      </c>
      <c r="B5" t="s">
        <v>13</v>
      </c>
      <c r="C5">
        <v>0</v>
      </c>
      <c r="E5">
        <v>0</v>
      </c>
    </row>
    <row r="6" spans="1:5" ht="15">
      <c r="A6" t="s">
        <v>9</v>
      </c>
      <c r="B6" t="s">
        <v>14</v>
      </c>
      <c r="C6">
        <v>0</v>
      </c>
      <c r="E6">
        <v>0</v>
      </c>
    </row>
    <row r="7" spans="1:5" ht="15">
      <c r="A7" t="s">
        <v>9</v>
      </c>
      <c r="B7" t="s">
        <v>359</v>
      </c>
      <c r="C7">
        <v>0</v>
      </c>
      <c r="E7">
        <v>0</v>
      </c>
    </row>
    <row r="8" spans="1:11" ht="15">
      <c r="A8" s="3" t="s">
        <v>9</v>
      </c>
      <c r="B8" s="3"/>
      <c r="C8" s="3"/>
      <c r="D8" s="3"/>
      <c r="E8" s="3">
        <f>SUM(E3:E7)</f>
        <v>96.03</v>
      </c>
      <c r="F8" s="3">
        <f>96.03*113%</f>
        <v>108.51389999999999</v>
      </c>
      <c r="G8" s="3">
        <v>2</v>
      </c>
      <c r="H8" s="3"/>
      <c r="I8" s="3">
        <f>ROUND(F8+G8,0)</f>
        <v>111</v>
      </c>
      <c r="J8" s="3">
        <v>0</v>
      </c>
      <c r="K8" s="3">
        <v>-111</v>
      </c>
    </row>
    <row r="9" spans="1:9" ht="15">
      <c r="A9" t="s">
        <v>45</v>
      </c>
      <c r="B9" t="s">
        <v>44</v>
      </c>
      <c r="C9">
        <v>0</v>
      </c>
      <c r="E9">
        <v>0</v>
      </c>
      <c r="I9" s="3"/>
    </row>
    <row r="10" spans="1:9" ht="15">
      <c r="A10" t="s">
        <v>45</v>
      </c>
      <c r="B10" t="s">
        <v>43</v>
      </c>
      <c r="C10">
        <v>484.03</v>
      </c>
      <c r="E10">
        <v>484.03</v>
      </c>
      <c r="G10">
        <v>2</v>
      </c>
      <c r="I10" s="3"/>
    </row>
    <row r="11" spans="1:11" ht="15">
      <c r="A11" s="3" t="s">
        <v>45</v>
      </c>
      <c r="B11" s="3"/>
      <c r="C11" s="3"/>
      <c r="D11" s="3"/>
      <c r="E11" s="3">
        <f>SUM(E9:E10)</f>
        <v>484.03</v>
      </c>
      <c r="F11" s="3">
        <f>484.03*113%</f>
        <v>546.9538999999999</v>
      </c>
      <c r="G11" s="3">
        <v>2</v>
      </c>
      <c r="H11" s="3"/>
      <c r="I11" s="3">
        <f>ROUND(F11+G11,0)</f>
        <v>549</v>
      </c>
      <c r="J11" s="3">
        <v>492</v>
      </c>
      <c r="K11" s="3">
        <f>J11-I11</f>
        <v>-57</v>
      </c>
    </row>
    <row r="12" spans="1:12" ht="15">
      <c r="A12" t="s">
        <v>204</v>
      </c>
      <c r="B12" t="s">
        <v>202</v>
      </c>
      <c r="C12">
        <v>0</v>
      </c>
      <c r="E12">
        <v>0</v>
      </c>
      <c r="I12" s="3"/>
      <c r="L12" s="3"/>
    </row>
    <row r="13" spans="1:9" ht="15">
      <c r="A13" t="s">
        <v>204</v>
      </c>
      <c r="B13" t="s">
        <v>203</v>
      </c>
      <c r="C13">
        <v>326.89</v>
      </c>
      <c r="E13">
        <v>326.89</v>
      </c>
      <c r="G13">
        <v>2</v>
      </c>
      <c r="I13" s="3"/>
    </row>
    <row r="14" spans="1:11" ht="15">
      <c r="A14" s="3" t="s">
        <v>204</v>
      </c>
      <c r="B14" s="3"/>
      <c r="C14" s="3"/>
      <c r="D14" s="3"/>
      <c r="E14" s="3">
        <f>SUM(E12:E13)</f>
        <v>326.89</v>
      </c>
      <c r="F14" s="3">
        <f>326.89*113%</f>
        <v>369.38569999999993</v>
      </c>
      <c r="G14" s="3">
        <v>2</v>
      </c>
      <c r="H14" s="3"/>
      <c r="I14" s="3">
        <f>ROUND(F14+G14,0)</f>
        <v>371</v>
      </c>
      <c r="J14" s="3">
        <v>375</v>
      </c>
      <c r="K14" s="3">
        <v>4</v>
      </c>
    </row>
    <row r="15" spans="1:9" ht="15">
      <c r="A15" t="s">
        <v>230</v>
      </c>
      <c r="B15" t="s">
        <v>229</v>
      </c>
      <c r="C15">
        <v>0</v>
      </c>
      <c r="E15">
        <v>0</v>
      </c>
      <c r="I15" s="3"/>
    </row>
    <row r="16" spans="1:9" ht="15">
      <c r="A16" t="s">
        <v>230</v>
      </c>
      <c r="B16" t="s">
        <v>228</v>
      </c>
      <c r="C16">
        <v>140.65</v>
      </c>
      <c r="E16">
        <v>140.65</v>
      </c>
      <c r="G16">
        <v>2</v>
      </c>
      <c r="I16" s="3"/>
    </row>
    <row r="17" spans="1:11" ht="15">
      <c r="A17" s="3" t="s">
        <v>230</v>
      </c>
      <c r="B17" s="3"/>
      <c r="C17" s="3"/>
      <c r="D17" s="3"/>
      <c r="E17" s="3">
        <f>SUM(E15:E16)</f>
        <v>140.65</v>
      </c>
      <c r="F17" s="3">
        <f>140.65*113%</f>
        <v>158.93449999999999</v>
      </c>
      <c r="G17" s="3">
        <v>2</v>
      </c>
      <c r="H17" s="3"/>
      <c r="I17" s="3">
        <f>ROUND(F17+G17,0)</f>
        <v>161</v>
      </c>
      <c r="J17" s="3">
        <v>163</v>
      </c>
      <c r="K17" s="3">
        <v>2</v>
      </c>
    </row>
    <row r="18" spans="1:5" ht="15">
      <c r="A18" t="s">
        <v>312</v>
      </c>
      <c r="B18" t="s">
        <v>304</v>
      </c>
      <c r="C18">
        <v>0</v>
      </c>
      <c r="E18">
        <v>0</v>
      </c>
    </row>
    <row r="19" spans="1:5" ht="15">
      <c r="A19" t="s">
        <v>312</v>
      </c>
      <c r="B19" t="s">
        <v>305</v>
      </c>
      <c r="C19">
        <v>0</v>
      </c>
      <c r="E19">
        <v>0</v>
      </c>
    </row>
    <row r="20" spans="1:7" ht="15">
      <c r="A20" t="s">
        <v>312</v>
      </c>
      <c r="B20" t="s">
        <v>306</v>
      </c>
      <c r="C20">
        <v>48.5</v>
      </c>
      <c r="E20">
        <v>48.5</v>
      </c>
      <c r="G20">
        <v>2</v>
      </c>
    </row>
    <row r="21" spans="1:7" ht="15">
      <c r="A21" t="s">
        <v>312</v>
      </c>
      <c r="B21" t="s">
        <v>307</v>
      </c>
      <c r="C21">
        <v>48.5</v>
      </c>
      <c r="E21">
        <v>48.5</v>
      </c>
      <c r="G21">
        <v>2</v>
      </c>
    </row>
    <row r="22" spans="1:11" ht="15">
      <c r="A22" s="3" t="s">
        <v>312</v>
      </c>
      <c r="B22" s="3"/>
      <c r="C22" s="3"/>
      <c r="D22" s="3"/>
      <c r="E22" s="3">
        <f>SUM(E20:E21)</f>
        <v>97</v>
      </c>
      <c r="F22" s="3">
        <f>97*1.13</f>
        <v>109.60999999999999</v>
      </c>
      <c r="G22" s="3">
        <v>4</v>
      </c>
      <c r="H22" s="3"/>
      <c r="I22" s="3">
        <f>F22+G23</f>
        <v>111.60999999999999</v>
      </c>
      <c r="J22" s="3">
        <v>0</v>
      </c>
      <c r="K22" s="3">
        <v>-112</v>
      </c>
    </row>
    <row r="23" spans="1:9" ht="15">
      <c r="A23" t="s">
        <v>25</v>
      </c>
      <c r="B23" t="s">
        <v>21</v>
      </c>
      <c r="C23">
        <v>726.53</v>
      </c>
      <c r="E23">
        <v>734.02</v>
      </c>
      <c r="G23">
        <v>2</v>
      </c>
      <c r="I23" s="3"/>
    </row>
    <row r="24" spans="1:9" ht="15">
      <c r="A24" t="s">
        <v>25</v>
      </c>
      <c r="B24" t="s">
        <v>20</v>
      </c>
      <c r="C24">
        <v>0</v>
      </c>
      <c r="E24">
        <v>0</v>
      </c>
      <c r="I24" s="3"/>
    </row>
    <row r="25" spans="1:9" ht="15">
      <c r="A25" t="s">
        <v>25</v>
      </c>
      <c r="B25" t="s">
        <v>23</v>
      </c>
      <c r="C25">
        <v>1090.28</v>
      </c>
      <c r="E25">
        <v>1090.28</v>
      </c>
      <c r="G25">
        <v>2</v>
      </c>
      <c r="I25" s="3"/>
    </row>
    <row r="26" spans="1:9" ht="15">
      <c r="A26" t="s">
        <v>25</v>
      </c>
      <c r="B26" t="s">
        <v>22</v>
      </c>
      <c r="C26">
        <v>484.03</v>
      </c>
      <c r="E26">
        <v>484.03</v>
      </c>
      <c r="G26">
        <v>2</v>
      </c>
      <c r="I26" s="3"/>
    </row>
    <row r="27" spans="1:9" ht="15">
      <c r="A27" t="s">
        <v>25</v>
      </c>
      <c r="B27" t="s">
        <v>24</v>
      </c>
      <c r="C27">
        <v>0</v>
      </c>
      <c r="E27">
        <v>0</v>
      </c>
      <c r="I27" s="3"/>
    </row>
    <row r="28" spans="1:11" ht="15">
      <c r="A28" s="3" t="s">
        <v>25</v>
      </c>
      <c r="B28" s="3"/>
      <c r="C28" s="3"/>
      <c r="D28" s="3"/>
      <c r="E28" s="3">
        <f>SUM(E23:E27)</f>
        <v>2308.33</v>
      </c>
      <c r="F28" s="3">
        <f>2308.33*113%</f>
        <v>2608.4129</v>
      </c>
      <c r="G28" s="3">
        <f>SUM(G23:G27)</f>
        <v>6</v>
      </c>
      <c r="H28" s="3"/>
      <c r="I28" s="3">
        <f>ROUND(F28+G28,0)</f>
        <v>2614</v>
      </c>
      <c r="J28" s="3">
        <v>2633</v>
      </c>
      <c r="K28" s="3">
        <f>J28-I28</f>
        <v>19</v>
      </c>
    </row>
    <row r="29" spans="1:9" ht="15">
      <c r="A29" t="s">
        <v>165</v>
      </c>
      <c r="B29" t="s">
        <v>159</v>
      </c>
      <c r="C29">
        <v>0</v>
      </c>
      <c r="E29">
        <v>0</v>
      </c>
      <c r="I29" s="3"/>
    </row>
    <row r="30" spans="1:2" ht="15">
      <c r="A30" t="s">
        <v>165</v>
      </c>
      <c r="B30" s="5" t="s">
        <v>289</v>
      </c>
    </row>
    <row r="31" spans="1:2" ht="15">
      <c r="A31" t="s">
        <v>165</v>
      </c>
      <c r="B31" s="5" t="s">
        <v>293</v>
      </c>
    </row>
    <row r="32" spans="1:2" ht="15">
      <c r="A32" t="s">
        <v>165</v>
      </c>
      <c r="B32" s="5" t="s">
        <v>290</v>
      </c>
    </row>
    <row r="33" spans="1:5" ht="15">
      <c r="A33" t="s">
        <v>165</v>
      </c>
      <c r="B33" t="s">
        <v>291</v>
      </c>
      <c r="C33">
        <v>399.64</v>
      </c>
      <c r="E33">
        <v>399.64</v>
      </c>
    </row>
    <row r="34" spans="1:2" ht="15">
      <c r="A34" t="s">
        <v>165</v>
      </c>
      <c r="B34" s="5" t="s">
        <v>292</v>
      </c>
    </row>
    <row r="35" spans="1:9" ht="15">
      <c r="A35" t="s">
        <v>165</v>
      </c>
      <c r="B35" t="s">
        <v>164</v>
      </c>
      <c r="C35">
        <v>0</v>
      </c>
      <c r="E35">
        <v>0</v>
      </c>
      <c r="I35" s="3"/>
    </row>
    <row r="36" spans="1:9" ht="15">
      <c r="A36" t="s">
        <v>165</v>
      </c>
      <c r="B36" t="s">
        <v>160</v>
      </c>
      <c r="C36">
        <v>150.35</v>
      </c>
      <c r="E36">
        <v>150.35</v>
      </c>
      <c r="G36">
        <v>2</v>
      </c>
      <c r="I36" s="3"/>
    </row>
    <row r="37" spans="1:9" ht="15">
      <c r="A37" t="s">
        <v>165</v>
      </c>
      <c r="B37" t="s">
        <v>161</v>
      </c>
      <c r="C37">
        <v>144.53</v>
      </c>
      <c r="E37">
        <v>144.53</v>
      </c>
      <c r="G37">
        <v>2</v>
      </c>
      <c r="I37" s="3"/>
    </row>
    <row r="38" spans="1:9" ht="15">
      <c r="A38" t="s">
        <v>165</v>
      </c>
      <c r="B38" t="s">
        <v>162</v>
      </c>
      <c r="C38">
        <v>144.53</v>
      </c>
      <c r="E38">
        <v>144.53</v>
      </c>
      <c r="G38">
        <v>2</v>
      </c>
      <c r="I38" s="3"/>
    </row>
    <row r="39" spans="1:9" ht="15">
      <c r="A39" t="s">
        <v>165</v>
      </c>
      <c r="B39" t="s">
        <v>163</v>
      </c>
      <c r="C39">
        <v>144.53</v>
      </c>
      <c r="E39">
        <v>144.53</v>
      </c>
      <c r="G39">
        <v>2</v>
      </c>
      <c r="I39" s="3"/>
    </row>
    <row r="40" spans="1:11" ht="15">
      <c r="A40" s="3" t="s">
        <v>165</v>
      </c>
      <c r="B40" s="3"/>
      <c r="C40" s="3"/>
      <c r="D40" s="3"/>
      <c r="E40" s="3">
        <f>SUM(E33:E39)</f>
        <v>983.5799999999999</v>
      </c>
      <c r="F40" s="3">
        <f>983.58*1.13</f>
        <v>1111.4453999999998</v>
      </c>
      <c r="G40" s="3">
        <f>SUM(G36:G39)</f>
        <v>8</v>
      </c>
      <c r="H40" s="3"/>
      <c r="I40" s="3">
        <f>F40+G40</f>
        <v>1119.4453999999998</v>
      </c>
      <c r="J40" s="3">
        <v>675</v>
      </c>
      <c r="K40" s="3">
        <v>-444</v>
      </c>
    </row>
    <row r="41" spans="1:9" ht="15">
      <c r="A41" t="s">
        <v>41</v>
      </c>
      <c r="B41" t="s">
        <v>80</v>
      </c>
      <c r="C41">
        <v>0</v>
      </c>
      <c r="I41" s="3"/>
    </row>
    <row r="42" spans="1:9" ht="15">
      <c r="A42" t="s">
        <v>41</v>
      </c>
      <c r="B42" t="s">
        <v>40</v>
      </c>
      <c r="C42">
        <v>0</v>
      </c>
      <c r="I42" s="3"/>
    </row>
    <row r="43" spans="1:10" ht="15">
      <c r="A43" s="3" t="s">
        <v>41</v>
      </c>
      <c r="B43" s="3"/>
      <c r="C43" s="3"/>
      <c r="D43" s="3"/>
      <c r="E43" s="3">
        <v>0</v>
      </c>
      <c r="F43" s="3">
        <v>0</v>
      </c>
      <c r="G43" s="3"/>
      <c r="H43" s="3"/>
      <c r="I43" s="3">
        <v>0</v>
      </c>
      <c r="J43" s="3"/>
    </row>
    <row r="44" spans="1:9" ht="15">
      <c r="A44" t="s">
        <v>73</v>
      </c>
      <c r="B44" t="s">
        <v>65</v>
      </c>
      <c r="C44">
        <v>0</v>
      </c>
      <c r="E44">
        <v>0</v>
      </c>
      <c r="I44" s="3"/>
    </row>
    <row r="45" spans="1:9" ht="15">
      <c r="A45" t="s">
        <v>73</v>
      </c>
      <c r="B45" t="s">
        <v>64</v>
      </c>
      <c r="C45">
        <v>0</v>
      </c>
      <c r="E45">
        <v>0</v>
      </c>
      <c r="I45" s="3"/>
    </row>
    <row r="46" spans="1:9" ht="15">
      <c r="A46" t="s">
        <v>73</v>
      </c>
      <c r="B46" t="s">
        <v>66</v>
      </c>
      <c r="C46">
        <v>0</v>
      </c>
      <c r="E46">
        <v>0</v>
      </c>
      <c r="I46" s="3"/>
    </row>
    <row r="47" spans="1:9" ht="15">
      <c r="A47" t="s">
        <v>73</v>
      </c>
      <c r="B47" t="s">
        <v>67</v>
      </c>
      <c r="C47">
        <v>0</v>
      </c>
      <c r="E47">
        <v>0</v>
      </c>
      <c r="I47" s="3"/>
    </row>
    <row r="48" spans="1:9" ht="15">
      <c r="A48" t="s">
        <v>73</v>
      </c>
      <c r="B48" t="s">
        <v>71</v>
      </c>
      <c r="C48">
        <v>0</v>
      </c>
      <c r="E48">
        <v>0</v>
      </c>
      <c r="I48" s="3"/>
    </row>
    <row r="49" spans="1:9" ht="15">
      <c r="A49" t="s">
        <v>73</v>
      </c>
      <c r="B49" t="s">
        <v>72</v>
      </c>
      <c r="C49">
        <v>0</v>
      </c>
      <c r="E49">
        <v>0</v>
      </c>
      <c r="I49" s="3"/>
    </row>
    <row r="50" spans="1:9" ht="15">
      <c r="A50" t="s">
        <v>73</v>
      </c>
      <c r="B50" t="s">
        <v>68</v>
      </c>
      <c r="C50">
        <v>0</v>
      </c>
      <c r="E50">
        <v>0</v>
      </c>
      <c r="I50" s="3"/>
    </row>
    <row r="51" spans="1:9" ht="15">
      <c r="A51" t="s">
        <v>73</v>
      </c>
      <c r="B51" t="s">
        <v>69</v>
      </c>
      <c r="C51">
        <v>0</v>
      </c>
      <c r="E51">
        <v>0</v>
      </c>
      <c r="I51" s="3"/>
    </row>
    <row r="52" spans="1:9" ht="15">
      <c r="A52" t="s">
        <v>73</v>
      </c>
      <c r="B52" t="s">
        <v>70</v>
      </c>
      <c r="C52">
        <v>317.52</v>
      </c>
      <c r="E52">
        <v>317.52</v>
      </c>
      <c r="G52">
        <v>2</v>
      </c>
      <c r="I52" s="3"/>
    </row>
    <row r="53" spans="1:11" ht="15">
      <c r="A53" s="3" t="s">
        <v>73</v>
      </c>
      <c r="B53" s="3"/>
      <c r="C53" s="3"/>
      <c r="D53" s="3"/>
      <c r="E53" s="3">
        <f>SUM(E44:E52)</f>
        <v>317.52</v>
      </c>
      <c r="F53" s="3">
        <f>317.52*113%</f>
        <v>358.79759999999993</v>
      </c>
      <c r="G53" s="3">
        <v>2</v>
      </c>
      <c r="H53" s="3"/>
      <c r="I53" s="3">
        <f>ROUND(F53+G53,0)</f>
        <v>361</v>
      </c>
      <c r="J53" s="3">
        <v>0</v>
      </c>
      <c r="K53" s="3">
        <v>-361</v>
      </c>
    </row>
    <row r="54" spans="1:9" ht="15">
      <c r="A54" t="s">
        <v>197</v>
      </c>
      <c r="B54" t="s">
        <v>196</v>
      </c>
      <c r="C54">
        <v>362.78</v>
      </c>
      <c r="E54">
        <v>362.78</v>
      </c>
      <c r="G54">
        <v>2</v>
      </c>
      <c r="I54" s="3"/>
    </row>
    <row r="55" spans="1:9" ht="15">
      <c r="A55" t="s">
        <v>197</v>
      </c>
      <c r="B55" t="s">
        <v>201</v>
      </c>
      <c r="D55">
        <v>5</v>
      </c>
      <c r="E55">
        <v>92.15</v>
      </c>
      <c r="G55">
        <v>5</v>
      </c>
      <c r="I55" s="3"/>
    </row>
    <row r="56" spans="1:9" ht="15">
      <c r="A56" t="s">
        <v>197</v>
      </c>
      <c r="B56" t="s">
        <v>198</v>
      </c>
      <c r="C56">
        <v>0</v>
      </c>
      <c r="E56">
        <v>0</v>
      </c>
      <c r="I56" s="3"/>
    </row>
    <row r="57" spans="1:9" ht="15">
      <c r="A57" t="s">
        <v>197</v>
      </c>
      <c r="B57" t="s">
        <v>199</v>
      </c>
      <c r="C57">
        <v>266</v>
      </c>
      <c r="E57">
        <v>266</v>
      </c>
      <c r="G57">
        <v>2</v>
      </c>
      <c r="I57" s="3"/>
    </row>
    <row r="58" spans="1:9" ht="15">
      <c r="A58" t="s">
        <v>197</v>
      </c>
      <c r="B58" t="s">
        <v>200</v>
      </c>
      <c r="C58">
        <v>266</v>
      </c>
      <c r="E58">
        <v>266</v>
      </c>
      <c r="G58">
        <v>2</v>
      </c>
      <c r="I58" s="3"/>
    </row>
    <row r="59" spans="1:11" ht="15">
      <c r="A59" s="3" t="s">
        <v>197</v>
      </c>
      <c r="B59" s="3"/>
      <c r="C59" s="3"/>
      <c r="D59" s="3"/>
      <c r="E59" s="3">
        <f>SUM(E54:E58)</f>
        <v>986.93</v>
      </c>
      <c r="F59" s="3">
        <f>986.93*113%</f>
        <v>1115.2308999999998</v>
      </c>
      <c r="G59" s="3">
        <f>SUM(G54:G58)</f>
        <v>11</v>
      </c>
      <c r="H59" s="3"/>
      <c r="I59" s="3">
        <f>F59+G59</f>
        <v>1126.2308999999998</v>
      </c>
      <c r="J59" s="3">
        <v>1132</v>
      </c>
      <c r="K59" s="3">
        <v>6</v>
      </c>
    </row>
    <row r="60" spans="1:5" ht="15">
      <c r="A60" t="s">
        <v>373</v>
      </c>
      <c r="B60" t="s">
        <v>372</v>
      </c>
      <c r="C60">
        <v>0</v>
      </c>
      <c r="E60">
        <v>0</v>
      </c>
    </row>
    <row r="61" spans="1:7" ht="15">
      <c r="A61" t="s">
        <v>373</v>
      </c>
      <c r="B61" t="s">
        <v>375</v>
      </c>
      <c r="C61">
        <v>302.64</v>
      </c>
      <c r="E61">
        <v>302.64</v>
      </c>
      <c r="G61">
        <v>2</v>
      </c>
    </row>
    <row r="62" spans="1:7" ht="15">
      <c r="A62" t="s">
        <v>373</v>
      </c>
      <c r="B62" t="s">
        <v>376</v>
      </c>
      <c r="C62">
        <v>108.64</v>
      </c>
      <c r="E62">
        <v>108.64</v>
      </c>
      <c r="G62">
        <v>2</v>
      </c>
    </row>
    <row r="63" spans="1:7" ht="15">
      <c r="A63" t="s">
        <v>373</v>
      </c>
      <c r="B63" t="s">
        <v>377</v>
      </c>
      <c r="C63">
        <v>91.18</v>
      </c>
      <c r="E63">
        <v>91.18</v>
      </c>
      <c r="G63">
        <v>2</v>
      </c>
    </row>
    <row r="64" spans="1:7" ht="15">
      <c r="A64" t="s">
        <v>373</v>
      </c>
      <c r="B64" t="s">
        <v>378</v>
      </c>
      <c r="C64">
        <v>91.18</v>
      </c>
      <c r="E64">
        <v>91.18</v>
      </c>
      <c r="G64">
        <v>2</v>
      </c>
    </row>
    <row r="65" spans="1:7" ht="15">
      <c r="A65" t="s">
        <v>373</v>
      </c>
      <c r="B65" t="s">
        <v>379</v>
      </c>
      <c r="C65">
        <v>150.35</v>
      </c>
      <c r="E65">
        <v>150.35</v>
      </c>
      <c r="G65">
        <v>2</v>
      </c>
    </row>
    <row r="66" spans="1:7" ht="15">
      <c r="A66" t="s">
        <v>373</v>
      </c>
      <c r="B66" t="s">
        <v>380</v>
      </c>
      <c r="C66">
        <v>181.39</v>
      </c>
      <c r="E66">
        <v>181.39</v>
      </c>
      <c r="G66">
        <v>2</v>
      </c>
    </row>
    <row r="67" spans="1:7" ht="15">
      <c r="A67" t="s">
        <v>373</v>
      </c>
      <c r="B67" t="s">
        <v>374</v>
      </c>
      <c r="C67">
        <v>411.28</v>
      </c>
      <c r="E67">
        <v>411.28</v>
      </c>
      <c r="G67">
        <v>2</v>
      </c>
    </row>
    <row r="68" spans="1:12" ht="15">
      <c r="A68" s="3" t="s">
        <v>373</v>
      </c>
      <c r="B68" s="3"/>
      <c r="C68" s="3"/>
      <c r="D68" s="3"/>
      <c r="E68" s="3">
        <f>SUM(E60:E67)</f>
        <v>1336.6599999999999</v>
      </c>
      <c r="F68" s="3">
        <f>1336.66*1.13</f>
        <v>1510.4258</v>
      </c>
      <c r="G68" s="3">
        <f>SUM(G61:G67)</f>
        <v>14</v>
      </c>
      <c r="H68" s="3"/>
      <c r="I68" s="3">
        <f>F68+G68</f>
        <v>1524.4258</v>
      </c>
      <c r="J68" s="3">
        <v>0</v>
      </c>
      <c r="K68" s="3">
        <v>-1524</v>
      </c>
      <c r="L68" s="3"/>
    </row>
    <row r="69" spans="1:9" ht="15">
      <c r="A69" t="s">
        <v>214</v>
      </c>
      <c r="B69" t="s">
        <v>211</v>
      </c>
      <c r="C69">
        <v>0</v>
      </c>
      <c r="E69">
        <v>0</v>
      </c>
      <c r="I69" s="3"/>
    </row>
    <row r="70" spans="1:9" ht="15">
      <c r="A70" t="s">
        <v>214</v>
      </c>
      <c r="B70" t="s">
        <v>212</v>
      </c>
      <c r="C70">
        <v>0</v>
      </c>
      <c r="E70">
        <v>0</v>
      </c>
      <c r="I70" s="3"/>
    </row>
    <row r="71" spans="1:9" ht="15">
      <c r="A71" t="s">
        <v>214</v>
      </c>
      <c r="B71" t="s">
        <v>213</v>
      </c>
      <c r="C71">
        <v>581.03</v>
      </c>
      <c r="E71">
        <v>581.03</v>
      </c>
      <c r="G71">
        <v>2</v>
      </c>
      <c r="I71" s="3"/>
    </row>
    <row r="72" spans="1:11" ht="15">
      <c r="A72" s="3" t="s">
        <v>214</v>
      </c>
      <c r="B72" s="3"/>
      <c r="C72" s="3"/>
      <c r="D72" s="3"/>
      <c r="E72" s="3">
        <f>SUM(E69:E71)</f>
        <v>581.03</v>
      </c>
      <c r="F72" s="3">
        <f>E72*113%</f>
        <v>656.5638999999999</v>
      </c>
      <c r="G72" s="3">
        <v>2</v>
      </c>
      <c r="H72" s="3"/>
      <c r="I72" s="3">
        <f>ROUND(F72+G72,0)</f>
        <v>659</v>
      </c>
      <c r="J72" s="3">
        <v>0</v>
      </c>
      <c r="K72" s="3">
        <v>-659</v>
      </c>
    </row>
    <row r="73" spans="1:12" ht="15">
      <c r="A73" t="s">
        <v>19</v>
      </c>
      <c r="B73" t="s">
        <v>18</v>
      </c>
      <c r="C73">
        <v>0</v>
      </c>
      <c r="E73">
        <v>0</v>
      </c>
      <c r="I73" s="3"/>
      <c r="L73" s="3"/>
    </row>
    <row r="74" spans="1:9" ht="15">
      <c r="A74" t="s">
        <v>19</v>
      </c>
      <c r="B74" t="s">
        <v>17</v>
      </c>
      <c r="C74">
        <v>96.03</v>
      </c>
      <c r="E74">
        <v>96.03</v>
      </c>
      <c r="G74">
        <v>2</v>
      </c>
      <c r="I74" s="3"/>
    </row>
    <row r="75" spans="1:9" ht="15">
      <c r="A75" t="s">
        <v>19</v>
      </c>
      <c r="B75" t="s">
        <v>16</v>
      </c>
      <c r="C75">
        <v>150.35</v>
      </c>
      <c r="E75">
        <v>150.35</v>
      </c>
      <c r="G75">
        <v>2</v>
      </c>
      <c r="I75" s="3"/>
    </row>
    <row r="76" spans="1:9" ht="15">
      <c r="A76" t="s">
        <v>19</v>
      </c>
      <c r="B76" t="s">
        <v>15</v>
      </c>
      <c r="C76">
        <v>144.53</v>
      </c>
      <c r="E76">
        <v>144.53</v>
      </c>
      <c r="G76">
        <v>2</v>
      </c>
      <c r="I76" s="3"/>
    </row>
    <row r="77" spans="1:9" ht="15">
      <c r="A77" t="s">
        <v>19</v>
      </c>
      <c r="B77" t="s">
        <v>155</v>
      </c>
      <c r="C77">
        <v>144.53</v>
      </c>
      <c r="E77">
        <v>144.53</v>
      </c>
      <c r="G77">
        <v>2</v>
      </c>
      <c r="I77" s="3"/>
    </row>
    <row r="78" spans="1:9" ht="15">
      <c r="A78" t="s">
        <v>19</v>
      </c>
      <c r="B78" t="s">
        <v>156</v>
      </c>
      <c r="C78">
        <v>144.53</v>
      </c>
      <c r="E78">
        <v>144.53</v>
      </c>
      <c r="G78">
        <v>2</v>
      </c>
      <c r="I78" s="3"/>
    </row>
    <row r="79" spans="1:11" ht="15">
      <c r="A79" s="3" t="s">
        <v>19</v>
      </c>
      <c r="B79" s="3"/>
      <c r="C79" s="3"/>
      <c r="D79" s="3"/>
      <c r="E79" s="3">
        <f>SUM(E73:E78)</f>
        <v>679.9699999999999</v>
      </c>
      <c r="F79" s="3">
        <f>E79*113%</f>
        <v>768.3660999999998</v>
      </c>
      <c r="G79" s="3">
        <f>SUM(G74:G78)</f>
        <v>10</v>
      </c>
      <c r="H79" s="3"/>
      <c r="I79" s="3">
        <f>ROUND(F79+G79,0)</f>
        <v>778</v>
      </c>
      <c r="J79" s="3">
        <v>786</v>
      </c>
      <c r="K79" s="3">
        <f>J79-I79</f>
        <v>8</v>
      </c>
    </row>
    <row r="80" spans="1:9" ht="15">
      <c r="A80" t="s">
        <v>175</v>
      </c>
      <c r="B80" t="s">
        <v>171</v>
      </c>
      <c r="C80">
        <v>0</v>
      </c>
      <c r="E80">
        <v>0</v>
      </c>
      <c r="I80" s="3"/>
    </row>
    <row r="81" spans="1:9" ht="15">
      <c r="A81" t="s">
        <v>175</v>
      </c>
      <c r="B81" t="s">
        <v>172</v>
      </c>
      <c r="C81">
        <v>0</v>
      </c>
      <c r="E81">
        <v>0</v>
      </c>
      <c r="I81" s="3"/>
    </row>
    <row r="82" spans="1:9" ht="15">
      <c r="A82" t="s">
        <v>175</v>
      </c>
      <c r="B82" t="s">
        <v>173</v>
      </c>
      <c r="C82">
        <v>0</v>
      </c>
      <c r="E82">
        <v>0</v>
      </c>
      <c r="I82" s="3"/>
    </row>
    <row r="83" spans="1:12" ht="15">
      <c r="A83" t="s">
        <v>175</v>
      </c>
      <c r="B83" t="s">
        <v>174</v>
      </c>
      <c r="C83">
        <v>157.14</v>
      </c>
      <c r="E83">
        <v>157.14</v>
      </c>
      <c r="G83">
        <v>2</v>
      </c>
      <c r="I83" s="3"/>
      <c r="L83" s="3"/>
    </row>
    <row r="84" spans="1:11" ht="15">
      <c r="A84" s="3" t="s">
        <v>175</v>
      </c>
      <c r="B84" s="3"/>
      <c r="C84" s="3"/>
      <c r="D84" s="3"/>
      <c r="E84" s="3">
        <f>SUM(E80:E83)</f>
        <v>157.14</v>
      </c>
      <c r="F84" s="3">
        <f>E84*113%</f>
        <v>177.56819999999996</v>
      </c>
      <c r="G84" s="3">
        <v>2</v>
      </c>
      <c r="H84" s="3"/>
      <c r="I84" s="3">
        <f>ROUND(F84+G84,0)</f>
        <v>180</v>
      </c>
      <c r="J84" s="3">
        <v>181</v>
      </c>
      <c r="K84" s="3">
        <v>1</v>
      </c>
    </row>
    <row r="85" spans="1:9" ht="15">
      <c r="A85" t="s">
        <v>110</v>
      </c>
      <c r="B85" t="s">
        <v>106</v>
      </c>
      <c r="C85">
        <v>115.43</v>
      </c>
      <c r="E85">
        <v>115.43</v>
      </c>
      <c r="G85">
        <v>2</v>
      </c>
      <c r="I85" s="3"/>
    </row>
    <row r="86" spans="1:9" ht="15">
      <c r="A86" t="s">
        <v>110</v>
      </c>
      <c r="B86" t="s">
        <v>104</v>
      </c>
      <c r="C86">
        <v>144.42</v>
      </c>
      <c r="E86">
        <v>144.42</v>
      </c>
      <c r="G86">
        <v>2</v>
      </c>
      <c r="I86" s="3"/>
    </row>
    <row r="87" spans="1:9" ht="15">
      <c r="A87" t="s">
        <v>110</v>
      </c>
      <c r="B87" t="s">
        <v>416</v>
      </c>
      <c r="C87">
        <v>132.3</v>
      </c>
      <c r="D87">
        <v>4</v>
      </c>
      <c r="E87">
        <v>523.8</v>
      </c>
      <c r="G87">
        <v>8</v>
      </c>
      <c r="I87" s="3"/>
    </row>
    <row r="88" spans="1:9" ht="15">
      <c r="A88" t="s">
        <v>110</v>
      </c>
      <c r="B88" t="s">
        <v>101</v>
      </c>
      <c r="C88">
        <v>0</v>
      </c>
      <c r="E88">
        <v>0</v>
      </c>
      <c r="I88" s="3"/>
    </row>
    <row r="89" spans="1:9" ht="15">
      <c r="A89" t="s">
        <v>110</v>
      </c>
      <c r="B89" t="s">
        <v>109</v>
      </c>
      <c r="C89">
        <v>0</v>
      </c>
      <c r="E89">
        <v>0</v>
      </c>
      <c r="I89" s="3"/>
    </row>
    <row r="90" spans="1:9" ht="15">
      <c r="A90" t="s">
        <v>110</v>
      </c>
      <c r="B90" t="s">
        <v>103</v>
      </c>
      <c r="C90">
        <v>152.29</v>
      </c>
      <c r="E90">
        <v>152.29</v>
      </c>
      <c r="G90">
        <v>2</v>
      </c>
      <c r="I90" s="3"/>
    </row>
    <row r="91" spans="1:9" ht="15">
      <c r="A91" t="s">
        <v>110</v>
      </c>
      <c r="B91" t="s">
        <v>107</v>
      </c>
      <c r="C91">
        <v>234.74</v>
      </c>
      <c r="E91">
        <v>234.74</v>
      </c>
      <c r="G91">
        <v>2</v>
      </c>
      <c r="I91" s="3"/>
    </row>
    <row r="92" spans="1:9" ht="15">
      <c r="A92" t="s">
        <v>110</v>
      </c>
      <c r="B92" t="s">
        <v>105</v>
      </c>
      <c r="C92">
        <v>124.16</v>
      </c>
      <c r="E92">
        <v>124.16</v>
      </c>
      <c r="G92">
        <v>2</v>
      </c>
      <c r="I92" s="3"/>
    </row>
    <row r="93" spans="1:9" ht="15">
      <c r="A93" t="s">
        <v>110</v>
      </c>
      <c r="B93" t="s">
        <v>100</v>
      </c>
      <c r="C93">
        <v>0</v>
      </c>
      <c r="E93">
        <v>0</v>
      </c>
      <c r="I93" s="3"/>
    </row>
    <row r="94" spans="1:9" ht="15">
      <c r="A94" t="s">
        <v>110</v>
      </c>
      <c r="B94" t="s">
        <v>108</v>
      </c>
      <c r="C94">
        <v>0</v>
      </c>
      <c r="E94">
        <v>0</v>
      </c>
      <c r="I94" s="3"/>
    </row>
    <row r="95" spans="1:11" ht="15">
      <c r="A95" s="3" t="s">
        <v>110</v>
      </c>
      <c r="B95" s="3"/>
      <c r="C95" s="3"/>
      <c r="D95" s="3"/>
      <c r="E95" s="3">
        <f>SUM(E85:E94)</f>
        <v>1294.84</v>
      </c>
      <c r="F95" s="3">
        <f>1294.84*1.13</f>
        <v>1463.1691999999998</v>
      </c>
      <c r="G95" s="3">
        <f>SUM(G87:G94)</f>
        <v>14</v>
      </c>
      <c r="H95" s="3"/>
      <c r="I95" s="3">
        <f>ROUND(F95+G95,0)</f>
        <v>1477</v>
      </c>
      <c r="J95" s="3">
        <v>1200</v>
      </c>
      <c r="K95" s="3">
        <f>J95-I95</f>
        <v>-277</v>
      </c>
    </row>
    <row r="96" spans="1:7" ht="15">
      <c r="A96" t="s">
        <v>341</v>
      </c>
      <c r="B96" t="s">
        <v>384</v>
      </c>
      <c r="C96">
        <v>150.35</v>
      </c>
      <c r="E96">
        <v>150.35</v>
      </c>
      <c r="G96">
        <v>2</v>
      </c>
    </row>
    <row r="97" spans="1:7" ht="15">
      <c r="A97" t="s">
        <v>341</v>
      </c>
      <c r="B97" t="s">
        <v>385</v>
      </c>
      <c r="C97">
        <v>155.2</v>
      </c>
      <c r="E97">
        <v>155.2</v>
      </c>
      <c r="G97">
        <v>2</v>
      </c>
    </row>
    <row r="98" spans="1:5" ht="15">
      <c r="A98" t="s">
        <v>341</v>
      </c>
      <c r="B98" t="s">
        <v>339</v>
      </c>
      <c r="C98">
        <v>0</v>
      </c>
      <c r="E98">
        <v>0</v>
      </c>
    </row>
    <row r="99" spans="1:7" ht="15">
      <c r="A99" t="s">
        <v>341</v>
      </c>
      <c r="B99" t="s">
        <v>415</v>
      </c>
      <c r="C99">
        <v>82</v>
      </c>
      <c r="E99">
        <v>82</v>
      </c>
      <c r="G99">
        <v>2</v>
      </c>
    </row>
    <row r="100" spans="1:5" ht="15">
      <c r="A100" t="s">
        <v>341</v>
      </c>
      <c r="B100" t="s">
        <v>344</v>
      </c>
      <c r="C100">
        <v>0</v>
      </c>
      <c r="E100">
        <v>0</v>
      </c>
    </row>
    <row r="101" spans="1:5" ht="15">
      <c r="A101" t="s">
        <v>341</v>
      </c>
      <c r="B101" t="s">
        <v>345</v>
      </c>
      <c r="C101">
        <v>0</v>
      </c>
      <c r="E101">
        <v>0</v>
      </c>
    </row>
    <row r="102" spans="1:7" ht="15">
      <c r="A102" t="s">
        <v>341</v>
      </c>
      <c r="B102" t="s">
        <v>346</v>
      </c>
      <c r="C102">
        <v>123.19</v>
      </c>
      <c r="E102">
        <v>123.19</v>
      </c>
      <c r="G102">
        <v>2</v>
      </c>
    </row>
    <row r="103" spans="1:7" ht="15">
      <c r="A103" t="s">
        <v>341</v>
      </c>
      <c r="B103" t="s">
        <v>343</v>
      </c>
      <c r="C103">
        <v>124.16</v>
      </c>
      <c r="E103">
        <v>124.16</v>
      </c>
      <c r="G103">
        <v>2</v>
      </c>
    </row>
    <row r="104" spans="1:7" ht="15">
      <c r="A104" t="s">
        <v>341</v>
      </c>
      <c r="B104" t="s">
        <v>342</v>
      </c>
      <c r="C104">
        <v>94.09</v>
      </c>
      <c r="E104">
        <v>94.09</v>
      </c>
      <c r="G104">
        <v>2</v>
      </c>
    </row>
    <row r="105" spans="1:11" ht="15">
      <c r="A105" s="3" t="s">
        <v>341</v>
      </c>
      <c r="B105" s="3"/>
      <c r="C105" s="3"/>
      <c r="D105" s="3"/>
      <c r="E105" s="3">
        <f>SUM(E96:E104)</f>
        <v>728.99</v>
      </c>
      <c r="F105" s="3">
        <f>E105*1.13</f>
        <v>823.7587</v>
      </c>
      <c r="G105" s="3">
        <f>SUM(G96:G104)</f>
        <v>12</v>
      </c>
      <c r="H105" s="3"/>
      <c r="I105" s="3">
        <f>F105+G105</f>
        <v>835.7587</v>
      </c>
      <c r="J105" s="3">
        <v>0</v>
      </c>
      <c r="K105" s="3">
        <v>-836</v>
      </c>
    </row>
    <row r="106" spans="1:9" ht="15">
      <c r="A106" t="s">
        <v>99</v>
      </c>
      <c r="B106" t="s">
        <v>92</v>
      </c>
      <c r="C106">
        <v>0</v>
      </c>
      <c r="E106">
        <v>0</v>
      </c>
      <c r="I106" s="3"/>
    </row>
    <row r="107" spans="1:9" ht="15">
      <c r="A107" t="s">
        <v>99</v>
      </c>
      <c r="B107" t="s">
        <v>91</v>
      </c>
      <c r="C107">
        <v>0</v>
      </c>
      <c r="E107">
        <v>0</v>
      </c>
      <c r="I107" s="3"/>
    </row>
    <row r="108" spans="1:9" ht="15">
      <c r="A108" t="s">
        <v>99</v>
      </c>
      <c r="B108" t="s">
        <v>94</v>
      </c>
      <c r="C108">
        <v>0</v>
      </c>
      <c r="E108">
        <v>0</v>
      </c>
      <c r="I108" s="3"/>
    </row>
    <row r="109" spans="1:9" ht="15">
      <c r="A109" t="s">
        <v>99</v>
      </c>
      <c r="B109" t="s">
        <v>90</v>
      </c>
      <c r="C109">
        <v>0</v>
      </c>
      <c r="E109">
        <v>0</v>
      </c>
      <c r="I109" s="3"/>
    </row>
    <row r="110" spans="1:9" ht="15">
      <c r="A110" t="s">
        <v>99</v>
      </c>
      <c r="B110" t="s">
        <v>98</v>
      </c>
      <c r="C110">
        <v>140.14</v>
      </c>
      <c r="D110">
        <v>2</v>
      </c>
      <c r="E110">
        <v>277.42</v>
      </c>
      <c r="G110">
        <v>4</v>
      </c>
      <c r="I110" s="3"/>
    </row>
    <row r="111" spans="1:9" ht="15">
      <c r="A111" t="s">
        <v>99</v>
      </c>
      <c r="B111" t="s">
        <v>96</v>
      </c>
      <c r="C111">
        <v>0</v>
      </c>
      <c r="E111">
        <v>0</v>
      </c>
      <c r="I111" s="3"/>
    </row>
    <row r="112" spans="1:9" ht="15">
      <c r="A112" t="s">
        <v>99</v>
      </c>
      <c r="B112" t="s">
        <v>97</v>
      </c>
      <c r="C112">
        <v>179.45</v>
      </c>
      <c r="E112">
        <v>179.45</v>
      </c>
      <c r="G112">
        <v>2</v>
      </c>
      <c r="I112" s="3"/>
    </row>
    <row r="113" spans="1:9" ht="15">
      <c r="A113" t="s">
        <v>99</v>
      </c>
      <c r="B113" t="s">
        <v>95</v>
      </c>
      <c r="C113">
        <v>326.89</v>
      </c>
      <c r="E113">
        <v>326.89</v>
      </c>
      <c r="G113">
        <v>2</v>
      </c>
      <c r="I113" s="3"/>
    </row>
    <row r="114" spans="1:9" ht="15">
      <c r="A114" t="s">
        <v>99</v>
      </c>
      <c r="B114" t="s">
        <v>93</v>
      </c>
      <c r="C114">
        <v>0</v>
      </c>
      <c r="E114">
        <v>0</v>
      </c>
      <c r="I114" s="3"/>
    </row>
    <row r="115" spans="1:11" ht="15">
      <c r="A115" s="3" t="s">
        <v>99</v>
      </c>
      <c r="B115" s="3"/>
      <c r="C115" s="3"/>
      <c r="D115" s="3"/>
      <c r="E115" s="3">
        <f>SUM(E106:E114)</f>
        <v>783.76</v>
      </c>
      <c r="F115" s="3">
        <f>E115*113%</f>
        <v>885.6487999999999</v>
      </c>
      <c r="G115" s="3">
        <f>SUM(G110:G114)</f>
        <v>8</v>
      </c>
      <c r="H115" s="3"/>
      <c r="I115" s="3">
        <f>ROUND(F115+G115,0)</f>
        <v>894</v>
      </c>
      <c r="J115" s="3">
        <v>903</v>
      </c>
      <c r="K115" s="3">
        <f>J115-I115</f>
        <v>9</v>
      </c>
    </row>
    <row r="116" spans="1:9" ht="15">
      <c r="A116" t="s">
        <v>210</v>
      </c>
      <c r="B116" t="s">
        <v>209</v>
      </c>
      <c r="C116">
        <v>1090.28</v>
      </c>
      <c r="E116">
        <v>1090.28</v>
      </c>
      <c r="G116">
        <v>2</v>
      </c>
      <c r="I116" s="3"/>
    </row>
    <row r="117" spans="1:9" ht="15">
      <c r="A117" t="s">
        <v>210</v>
      </c>
      <c r="B117" t="s">
        <v>207</v>
      </c>
      <c r="C117">
        <v>0</v>
      </c>
      <c r="E117">
        <v>0</v>
      </c>
      <c r="I117" s="3"/>
    </row>
    <row r="118" spans="1:9" ht="15">
      <c r="A118" t="s">
        <v>210</v>
      </c>
      <c r="B118" t="s">
        <v>208</v>
      </c>
      <c r="C118">
        <v>326.89</v>
      </c>
      <c r="E118">
        <v>326.89</v>
      </c>
      <c r="G118">
        <v>2</v>
      </c>
      <c r="I118" s="3"/>
    </row>
    <row r="119" spans="1:11" ht="15">
      <c r="A119" s="3" t="s">
        <v>210</v>
      </c>
      <c r="B119" s="3"/>
      <c r="C119" s="3"/>
      <c r="D119" s="3"/>
      <c r="E119" s="3">
        <f>SUM(E116:E118)</f>
        <v>1417.17</v>
      </c>
      <c r="F119" s="3">
        <f>E119*113%</f>
        <v>1601.4021</v>
      </c>
      <c r="G119" s="3">
        <f>SUM(G116:G118)</f>
        <v>4</v>
      </c>
      <c r="H119" s="3"/>
      <c r="I119" s="3">
        <f>F119+G119</f>
        <v>1605.4021</v>
      </c>
      <c r="J119" s="3">
        <v>0</v>
      </c>
      <c r="K119" s="3">
        <v>-1605</v>
      </c>
    </row>
    <row r="120" spans="1:9" ht="15">
      <c r="A120" t="s">
        <v>194</v>
      </c>
      <c r="B120" t="s">
        <v>192</v>
      </c>
      <c r="C120">
        <v>0</v>
      </c>
      <c r="E120">
        <v>0</v>
      </c>
      <c r="I120" s="3"/>
    </row>
    <row r="121" spans="1:9" ht="15">
      <c r="A121" t="s">
        <v>194</v>
      </c>
      <c r="B121" t="s">
        <v>193</v>
      </c>
      <c r="C121">
        <v>0</v>
      </c>
      <c r="E121">
        <v>0</v>
      </c>
      <c r="I121" s="3"/>
    </row>
    <row r="122" spans="1:10" ht="15">
      <c r="A122" s="3" t="s">
        <v>194</v>
      </c>
      <c r="B122" s="3"/>
      <c r="C122" s="3"/>
      <c r="D122" s="3"/>
      <c r="E122" s="3">
        <v>0</v>
      </c>
      <c r="F122" s="3">
        <v>0</v>
      </c>
      <c r="G122" s="3"/>
      <c r="H122" s="3"/>
      <c r="I122" s="3">
        <v>0</v>
      </c>
      <c r="J122" s="3"/>
    </row>
    <row r="123" spans="1:7" ht="15">
      <c r="A123" t="s">
        <v>303</v>
      </c>
      <c r="B123" t="s">
        <v>296</v>
      </c>
      <c r="C123">
        <v>338.53</v>
      </c>
      <c r="E123">
        <v>338.53</v>
      </c>
      <c r="G123">
        <v>2</v>
      </c>
    </row>
    <row r="124" spans="1:7" ht="15">
      <c r="A124" t="s">
        <v>303</v>
      </c>
      <c r="B124" t="s">
        <v>299</v>
      </c>
      <c r="C124">
        <v>290.03</v>
      </c>
      <c r="E124">
        <v>290.03</v>
      </c>
      <c r="G124">
        <v>2</v>
      </c>
    </row>
    <row r="125" spans="1:7" ht="15">
      <c r="A125" t="s">
        <v>303</v>
      </c>
      <c r="B125" t="s">
        <v>297</v>
      </c>
      <c r="C125">
        <v>229.89</v>
      </c>
      <c r="E125">
        <v>229.89</v>
      </c>
      <c r="G125">
        <v>2</v>
      </c>
    </row>
    <row r="126" spans="1:2" ht="15">
      <c r="A126" t="s">
        <v>303</v>
      </c>
      <c r="B126" s="5" t="s">
        <v>300</v>
      </c>
    </row>
    <row r="127" spans="1:5" ht="15">
      <c r="A127" t="s">
        <v>303</v>
      </c>
      <c r="B127" s="4" t="s">
        <v>298</v>
      </c>
      <c r="C127">
        <v>0</v>
      </c>
      <c r="E127">
        <v>0</v>
      </c>
    </row>
    <row r="128" spans="1:7" ht="15">
      <c r="A128" t="s">
        <v>303</v>
      </c>
      <c r="B128" t="s">
        <v>302</v>
      </c>
      <c r="C128">
        <v>157.14</v>
      </c>
      <c r="E128">
        <v>157.14</v>
      </c>
      <c r="G128">
        <v>2</v>
      </c>
    </row>
    <row r="129" spans="1:5" ht="15">
      <c r="A129" t="s">
        <v>303</v>
      </c>
      <c r="B129" t="s">
        <v>301</v>
      </c>
      <c r="C129">
        <v>0</v>
      </c>
      <c r="E129">
        <v>0</v>
      </c>
    </row>
    <row r="130" spans="1:12" ht="15">
      <c r="A130" t="s">
        <v>303</v>
      </c>
      <c r="B130" t="s">
        <v>357</v>
      </c>
      <c r="C130">
        <v>0</v>
      </c>
      <c r="E130">
        <v>0</v>
      </c>
      <c r="L130" s="3"/>
    </row>
    <row r="131" spans="1:11" ht="15">
      <c r="A131" s="3" t="s">
        <v>303</v>
      </c>
      <c r="B131" s="3"/>
      <c r="C131" s="3"/>
      <c r="D131" s="3"/>
      <c r="E131" s="3">
        <f>SUM(E123:E130)</f>
        <v>1015.5899999999999</v>
      </c>
      <c r="F131" s="3">
        <f>E131*113%</f>
        <v>1147.6166999999998</v>
      </c>
      <c r="G131" s="3">
        <f>SUM(G123:G130)</f>
        <v>8</v>
      </c>
      <c r="H131" s="3"/>
      <c r="I131" s="3">
        <f>F131+G131</f>
        <v>1155.6166999999998</v>
      </c>
      <c r="J131" s="3">
        <v>0</v>
      </c>
      <c r="K131" s="3">
        <v>-1156</v>
      </c>
    </row>
    <row r="132" spans="1:3" ht="15">
      <c r="A132" t="s">
        <v>318</v>
      </c>
      <c r="B132" t="s">
        <v>317</v>
      </c>
      <c r="C132">
        <v>0</v>
      </c>
    </row>
    <row r="133" spans="1:2" ht="15">
      <c r="A133" t="s">
        <v>318</v>
      </c>
      <c r="B133" s="5" t="s">
        <v>315</v>
      </c>
    </row>
    <row r="134" spans="1:12" ht="15">
      <c r="A134" t="s">
        <v>318</v>
      </c>
      <c r="B134" s="5" t="s">
        <v>314</v>
      </c>
      <c r="L134" s="3"/>
    </row>
    <row r="135" spans="1:3" ht="15">
      <c r="A135" t="s">
        <v>318</v>
      </c>
      <c r="B135" t="s">
        <v>316</v>
      </c>
      <c r="C135">
        <v>0</v>
      </c>
    </row>
    <row r="136" spans="1:12" ht="15">
      <c r="A136" s="3" t="s">
        <v>318</v>
      </c>
      <c r="B136" s="3"/>
      <c r="C136" s="3"/>
      <c r="D136" s="3"/>
      <c r="E136" s="3"/>
      <c r="F136" s="3">
        <v>0</v>
      </c>
      <c r="G136" s="3"/>
      <c r="H136" s="3"/>
      <c r="I136" s="3">
        <v>0</v>
      </c>
      <c r="J136" s="3"/>
      <c r="L136" s="3"/>
    </row>
    <row r="137" spans="1:9" ht="15">
      <c r="A137" t="s">
        <v>206</v>
      </c>
      <c r="B137" t="s">
        <v>205</v>
      </c>
      <c r="C137">
        <v>0</v>
      </c>
      <c r="E137">
        <v>0</v>
      </c>
      <c r="F137">
        <v>0</v>
      </c>
      <c r="I137" s="3"/>
    </row>
    <row r="138" spans="1:10" ht="15">
      <c r="A138" s="3" t="s">
        <v>206</v>
      </c>
      <c r="B138" s="3"/>
      <c r="C138" s="3"/>
      <c r="D138" s="3"/>
      <c r="E138" s="3"/>
      <c r="F138" s="3">
        <v>0</v>
      </c>
      <c r="G138" s="3"/>
      <c r="H138" s="3"/>
      <c r="I138" s="3">
        <v>0</v>
      </c>
      <c r="J138" s="3"/>
    </row>
    <row r="139" spans="1:2" ht="15">
      <c r="A139" t="s">
        <v>57</v>
      </c>
      <c r="B139" s="5" t="s">
        <v>313</v>
      </c>
    </row>
    <row r="140" spans="1:12" ht="15">
      <c r="A140" s="3" t="s">
        <v>57</v>
      </c>
      <c r="B140" s="3"/>
      <c r="C140" s="3"/>
      <c r="D140" s="3"/>
      <c r="E140" s="3"/>
      <c r="F140" s="3"/>
      <c r="G140" s="3"/>
      <c r="H140" s="3"/>
      <c r="I140" s="3"/>
      <c r="J140" s="3"/>
      <c r="L140" s="3"/>
    </row>
    <row r="141" spans="1:12" ht="15">
      <c r="A141" t="s">
        <v>130</v>
      </c>
      <c r="B141" t="s">
        <v>122</v>
      </c>
      <c r="C141">
        <v>484.03</v>
      </c>
      <c r="E141">
        <v>484.03</v>
      </c>
      <c r="G141">
        <v>2</v>
      </c>
      <c r="I141" s="3"/>
      <c r="L141" s="3"/>
    </row>
    <row r="142" spans="1:9" ht="15">
      <c r="A142" t="s">
        <v>130</v>
      </c>
      <c r="B142" t="s">
        <v>116</v>
      </c>
      <c r="C142">
        <v>0</v>
      </c>
      <c r="E142">
        <v>0</v>
      </c>
      <c r="I142" s="3"/>
    </row>
    <row r="143" spans="1:9" ht="15">
      <c r="A143" t="s">
        <v>130</v>
      </c>
      <c r="B143" t="s">
        <v>117</v>
      </c>
      <c r="C143">
        <v>0</v>
      </c>
      <c r="E143">
        <v>0</v>
      </c>
      <c r="I143" s="3"/>
    </row>
    <row r="144" spans="1:9" ht="15">
      <c r="A144" t="s">
        <v>130</v>
      </c>
      <c r="B144" t="s">
        <v>124</v>
      </c>
      <c r="C144">
        <v>0</v>
      </c>
      <c r="E144">
        <v>0</v>
      </c>
      <c r="I144" s="3"/>
    </row>
    <row r="145" spans="1:12" ht="15">
      <c r="A145" t="s">
        <v>130</v>
      </c>
      <c r="B145" t="s">
        <v>123</v>
      </c>
      <c r="C145">
        <v>0</v>
      </c>
      <c r="E145">
        <v>0</v>
      </c>
      <c r="I145" s="3"/>
      <c r="L145" s="3"/>
    </row>
    <row r="146" spans="1:9" ht="15">
      <c r="A146" t="s">
        <v>130</v>
      </c>
      <c r="B146" t="s">
        <v>121</v>
      </c>
      <c r="C146">
        <v>0</v>
      </c>
      <c r="E146">
        <v>0</v>
      </c>
      <c r="I146" s="3"/>
    </row>
    <row r="147" spans="1:9" ht="15">
      <c r="A147" t="s">
        <v>130</v>
      </c>
      <c r="B147" t="s">
        <v>114</v>
      </c>
      <c r="C147">
        <v>108.64</v>
      </c>
      <c r="E147">
        <v>108.64</v>
      </c>
      <c r="G147">
        <v>2</v>
      </c>
      <c r="I147" s="3"/>
    </row>
    <row r="148" spans="1:9" ht="15">
      <c r="A148" t="s">
        <v>130</v>
      </c>
      <c r="B148" t="s">
        <v>115</v>
      </c>
      <c r="C148">
        <v>108.64</v>
      </c>
      <c r="E148">
        <v>108.64</v>
      </c>
      <c r="G148">
        <v>2</v>
      </c>
      <c r="I148" s="3"/>
    </row>
    <row r="149" spans="1:9" ht="15">
      <c r="A149" t="s">
        <v>130</v>
      </c>
      <c r="B149" t="s">
        <v>120</v>
      </c>
      <c r="C149">
        <v>96.03</v>
      </c>
      <c r="E149">
        <v>96.03</v>
      </c>
      <c r="G149">
        <v>2</v>
      </c>
      <c r="I149" s="3"/>
    </row>
    <row r="150" spans="1:9" ht="15">
      <c r="A150" t="s">
        <v>130</v>
      </c>
      <c r="B150" t="s">
        <v>112</v>
      </c>
      <c r="C150">
        <v>0</v>
      </c>
      <c r="E150">
        <v>0</v>
      </c>
      <c r="I150" s="3"/>
    </row>
    <row r="151" spans="1:12" ht="15">
      <c r="A151" t="s">
        <v>130</v>
      </c>
      <c r="B151" t="s">
        <v>111</v>
      </c>
      <c r="C151">
        <v>0</v>
      </c>
      <c r="E151">
        <v>0</v>
      </c>
      <c r="I151" s="3"/>
      <c r="L151" s="3"/>
    </row>
    <row r="152" spans="1:9" ht="15">
      <c r="A152" t="s">
        <v>130</v>
      </c>
      <c r="B152" t="s">
        <v>118</v>
      </c>
      <c r="C152">
        <v>0</v>
      </c>
      <c r="E152">
        <v>0</v>
      </c>
      <c r="I152" s="3"/>
    </row>
    <row r="153" spans="1:9" ht="15">
      <c r="A153" t="s">
        <v>130</v>
      </c>
      <c r="B153" t="s">
        <v>119</v>
      </c>
      <c r="C153">
        <v>150.35</v>
      </c>
      <c r="E153">
        <v>150.35</v>
      </c>
      <c r="G153">
        <v>2</v>
      </c>
      <c r="I153" s="3"/>
    </row>
    <row r="154" spans="1:9" ht="15">
      <c r="A154" t="s">
        <v>130</v>
      </c>
      <c r="B154" t="s">
        <v>113</v>
      </c>
      <c r="C154">
        <v>0</v>
      </c>
      <c r="E154">
        <v>0</v>
      </c>
      <c r="I154" s="3"/>
    </row>
    <row r="155" spans="1:9" ht="15">
      <c r="A155" t="s">
        <v>130</v>
      </c>
      <c r="B155" t="s">
        <v>125</v>
      </c>
      <c r="C155">
        <v>0</v>
      </c>
      <c r="E155">
        <v>0</v>
      </c>
      <c r="I155" s="3"/>
    </row>
    <row r="156" spans="1:9" ht="15">
      <c r="A156" t="s">
        <v>130</v>
      </c>
      <c r="B156" t="s">
        <v>128</v>
      </c>
      <c r="C156">
        <v>0</v>
      </c>
      <c r="E156">
        <v>0</v>
      </c>
      <c r="I156" s="3"/>
    </row>
    <row r="157" spans="1:9" ht="15">
      <c r="A157" t="s">
        <v>130</v>
      </c>
      <c r="B157" t="s">
        <v>129</v>
      </c>
      <c r="C157">
        <v>0</v>
      </c>
      <c r="E157">
        <v>0</v>
      </c>
      <c r="I157" s="3"/>
    </row>
    <row r="158" spans="1:9" ht="15">
      <c r="A158" t="s">
        <v>130</v>
      </c>
      <c r="B158" t="s">
        <v>126</v>
      </c>
      <c r="C158">
        <v>0</v>
      </c>
      <c r="E158">
        <v>0</v>
      </c>
      <c r="I158" s="3"/>
    </row>
    <row r="159" spans="1:9" ht="15">
      <c r="A159" t="s">
        <v>130</v>
      </c>
      <c r="B159" t="s">
        <v>127</v>
      </c>
      <c r="C159">
        <v>0</v>
      </c>
      <c r="E159">
        <v>0</v>
      </c>
      <c r="I159" s="3"/>
    </row>
    <row r="160" spans="1:11" ht="15">
      <c r="A160" s="3" t="s">
        <v>130</v>
      </c>
      <c r="B160" s="3"/>
      <c r="C160" s="3"/>
      <c r="D160" s="3"/>
      <c r="E160" s="3">
        <f>SUM(E141:E159)</f>
        <v>947.6899999999999</v>
      </c>
      <c r="F160" s="3">
        <f>957.46*1.13</f>
        <v>1081.9298</v>
      </c>
      <c r="G160" s="3">
        <f>SUM(G141:G159)</f>
        <v>10</v>
      </c>
      <c r="H160" s="3"/>
      <c r="I160" s="3">
        <f>ROUND(F160+G160,0)</f>
        <v>1092</v>
      </c>
      <c r="J160" s="3">
        <v>0</v>
      </c>
      <c r="K160" s="3">
        <v>-1092</v>
      </c>
    </row>
    <row r="161" spans="1:9" ht="15">
      <c r="A161" t="s">
        <v>58</v>
      </c>
      <c r="B161" t="s">
        <v>59</v>
      </c>
      <c r="C161">
        <v>0</v>
      </c>
      <c r="E161">
        <v>0</v>
      </c>
      <c r="I161" s="3"/>
    </row>
    <row r="162" spans="1:9" ht="15">
      <c r="A162" t="s">
        <v>58</v>
      </c>
      <c r="B162" t="s">
        <v>61</v>
      </c>
      <c r="C162">
        <v>144.53</v>
      </c>
      <c r="E162">
        <v>144.53</v>
      </c>
      <c r="I162" s="3"/>
    </row>
    <row r="163" spans="1:9" ht="15">
      <c r="A163" t="s">
        <v>58</v>
      </c>
      <c r="B163" t="s">
        <v>62</v>
      </c>
      <c r="C163">
        <v>0</v>
      </c>
      <c r="E163">
        <v>0</v>
      </c>
      <c r="I163" s="3"/>
    </row>
    <row r="164" spans="1:9" ht="15">
      <c r="A164" t="s">
        <v>58</v>
      </c>
      <c r="B164" t="s">
        <v>60</v>
      </c>
      <c r="C164">
        <v>0</v>
      </c>
      <c r="E164">
        <v>0</v>
      </c>
      <c r="I164" s="3"/>
    </row>
    <row r="165" spans="1:11" ht="15">
      <c r="A165" s="3" t="s">
        <v>58</v>
      </c>
      <c r="B165" s="3"/>
      <c r="C165" s="3"/>
      <c r="D165" s="3"/>
      <c r="E165" s="3">
        <f>SUM(E161:E164)</f>
        <v>144.53</v>
      </c>
      <c r="F165" s="3">
        <f>E165*1.13</f>
        <v>163.31889999999999</v>
      </c>
      <c r="G165" s="3"/>
      <c r="H165" s="3"/>
      <c r="I165" s="3">
        <f>ROUND(F165+G165,0)</f>
        <v>163</v>
      </c>
      <c r="J165" s="3">
        <v>165</v>
      </c>
      <c r="K165" s="3">
        <v>2</v>
      </c>
    </row>
    <row r="166" spans="1:9" ht="15">
      <c r="A166" t="s">
        <v>167</v>
      </c>
      <c r="B166" t="s">
        <v>166</v>
      </c>
      <c r="C166">
        <v>241.53</v>
      </c>
      <c r="E166">
        <v>241.53</v>
      </c>
      <c r="G166">
        <v>2</v>
      </c>
      <c r="I166" s="3"/>
    </row>
    <row r="167" spans="1:11" ht="15">
      <c r="A167" s="3" t="s">
        <v>167</v>
      </c>
      <c r="B167" s="3"/>
      <c r="C167" s="3"/>
      <c r="D167" s="3"/>
      <c r="E167" s="3">
        <f>SUM(E166)</f>
        <v>241.53</v>
      </c>
      <c r="F167" s="3">
        <f>E167*113%</f>
        <v>272.9289</v>
      </c>
      <c r="G167" s="3">
        <v>2</v>
      </c>
      <c r="H167" s="3"/>
      <c r="I167" s="3">
        <f>ROUND(F167+G167,0)</f>
        <v>275</v>
      </c>
      <c r="J167" s="3">
        <v>278</v>
      </c>
      <c r="K167" s="3">
        <v>3</v>
      </c>
    </row>
    <row r="168" spans="1:5" ht="15">
      <c r="A168" t="s">
        <v>42</v>
      </c>
      <c r="B168" t="s">
        <v>347</v>
      </c>
      <c r="C168">
        <v>0</v>
      </c>
      <c r="E168">
        <v>0</v>
      </c>
    </row>
    <row r="169" spans="1:7" ht="15">
      <c r="A169" t="s">
        <v>42</v>
      </c>
      <c r="B169" t="s">
        <v>348</v>
      </c>
      <c r="C169">
        <v>101.85</v>
      </c>
      <c r="D169">
        <v>2</v>
      </c>
      <c r="E169">
        <v>203.7</v>
      </c>
      <c r="G169">
        <v>4</v>
      </c>
    </row>
    <row r="170" spans="1:7" ht="15">
      <c r="A170" t="s">
        <v>42</v>
      </c>
      <c r="B170" t="s">
        <v>349</v>
      </c>
      <c r="C170">
        <v>101.85</v>
      </c>
      <c r="E170">
        <v>101.85</v>
      </c>
      <c r="G170">
        <v>2</v>
      </c>
    </row>
    <row r="171" spans="1:7" ht="15">
      <c r="A171" t="s">
        <v>42</v>
      </c>
      <c r="B171" t="s">
        <v>350</v>
      </c>
      <c r="C171">
        <v>101.85</v>
      </c>
      <c r="E171">
        <v>101.85</v>
      </c>
      <c r="G171">
        <v>2</v>
      </c>
    </row>
    <row r="172" spans="1:9" ht="15">
      <c r="A172" t="s">
        <v>42</v>
      </c>
      <c r="B172" t="s">
        <v>140</v>
      </c>
      <c r="C172">
        <v>0</v>
      </c>
      <c r="E172">
        <v>0</v>
      </c>
      <c r="I172" s="3"/>
    </row>
    <row r="173" spans="1:9" ht="15">
      <c r="A173" t="s">
        <v>42</v>
      </c>
      <c r="B173" t="s">
        <v>168</v>
      </c>
      <c r="D173">
        <v>5</v>
      </c>
      <c r="E173">
        <v>107.19</v>
      </c>
      <c r="G173">
        <v>5</v>
      </c>
      <c r="I173" s="3"/>
    </row>
    <row r="174" spans="1:9" ht="15">
      <c r="A174" t="s">
        <v>42</v>
      </c>
      <c r="B174" t="s">
        <v>170</v>
      </c>
      <c r="D174">
        <v>5</v>
      </c>
      <c r="E174">
        <v>140.17</v>
      </c>
      <c r="G174">
        <v>5</v>
      </c>
      <c r="I174" s="3"/>
    </row>
    <row r="175" spans="1:9" ht="15">
      <c r="A175" t="s">
        <v>42</v>
      </c>
      <c r="B175" t="s">
        <v>169</v>
      </c>
      <c r="C175">
        <v>0</v>
      </c>
      <c r="E175">
        <v>0</v>
      </c>
      <c r="I175" s="3"/>
    </row>
    <row r="176" spans="1:9" ht="15">
      <c r="A176" t="s">
        <v>42</v>
      </c>
      <c r="B176" t="s">
        <v>138</v>
      </c>
      <c r="C176">
        <v>0</v>
      </c>
      <c r="D176">
        <v>2</v>
      </c>
      <c r="E176">
        <v>131.92</v>
      </c>
      <c r="G176">
        <v>4</v>
      </c>
      <c r="I176" s="3"/>
    </row>
    <row r="177" spans="1:12" ht="15">
      <c r="A177" t="s">
        <v>42</v>
      </c>
      <c r="B177" t="s">
        <v>139</v>
      </c>
      <c r="C177">
        <v>93.12</v>
      </c>
      <c r="E177">
        <v>93.12</v>
      </c>
      <c r="G177">
        <v>2</v>
      </c>
      <c r="I177" s="3"/>
      <c r="L177" s="3"/>
    </row>
    <row r="178" spans="1:11" ht="15">
      <c r="A178" s="3" t="s">
        <v>42</v>
      </c>
      <c r="B178" s="3"/>
      <c r="C178" s="3"/>
      <c r="D178" s="3"/>
      <c r="E178" s="3">
        <f>SUM(E168:E177)</f>
        <v>879.7999999999998</v>
      </c>
      <c r="F178" s="3">
        <f>E178*113%</f>
        <v>994.1739999999998</v>
      </c>
      <c r="G178" s="3">
        <f>SUM(G169:G177)</f>
        <v>24</v>
      </c>
      <c r="H178" s="3"/>
      <c r="I178" s="3">
        <f>ROUND(F178+G178,0)</f>
        <v>1018</v>
      </c>
      <c r="J178" s="3">
        <v>555</v>
      </c>
      <c r="K178" s="3">
        <f>J178-I178</f>
        <v>-463</v>
      </c>
    </row>
    <row r="179" spans="1:9" ht="15">
      <c r="A179" t="s">
        <v>154</v>
      </c>
      <c r="B179" t="s">
        <v>153</v>
      </c>
      <c r="C179">
        <v>0</v>
      </c>
      <c r="E179">
        <v>0</v>
      </c>
      <c r="I179" s="3"/>
    </row>
    <row r="180" spans="1:9" ht="15">
      <c r="A180" t="s">
        <v>154</v>
      </c>
      <c r="B180" t="s">
        <v>152</v>
      </c>
      <c r="C180">
        <v>545.14</v>
      </c>
      <c r="E180">
        <v>545.14</v>
      </c>
      <c r="G180">
        <v>2</v>
      </c>
      <c r="I180" s="3"/>
    </row>
    <row r="181" spans="1:9" ht="15">
      <c r="A181" t="s">
        <v>154</v>
      </c>
      <c r="B181" t="s">
        <v>149</v>
      </c>
      <c r="C181">
        <v>0</v>
      </c>
      <c r="E181">
        <v>0</v>
      </c>
      <c r="I181" s="3"/>
    </row>
    <row r="182" spans="1:9" ht="15">
      <c r="A182" t="s">
        <v>154</v>
      </c>
      <c r="B182" t="s">
        <v>150</v>
      </c>
      <c r="C182">
        <v>326.89</v>
      </c>
      <c r="E182">
        <v>326.89</v>
      </c>
      <c r="G182">
        <v>2</v>
      </c>
      <c r="I182" s="3"/>
    </row>
    <row r="183" spans="1:9" ht="15">
      <c r="A183" t="s">
        <v>154</v>
      </c>
      <c r="B183" t="s">
        <v>151</v>
      </c>
      <c r="C183">
        <v>326.89</v>
      </c>
      <c r="E183">
        <v>326.89</v>
      </c>
      <c r="G183">
        <v>2</v>
      </c>
      <c r="I183" s="3"/>
    </row>
    <row r="184" spans="1:9" ht="15">
      <c r="A184" t="s">
        <v>154</v>
      </c>
      <c r="B184" t="s">
        <v>148</v>
      </c>
      <c r="C184">
        <v>96.03</v>
      </c>
      <c r="E184">
        <v>96.03</v>
      </c>
      <c r="G184">
        <v>2</v>
      </c>
      <c r="I184" s="3"/>
    </row>
    <row r="185" spans="1:11" ht="15">
      <c r="A185" s="3" t="s">
        <v>154</v>
      </c>
      <c r="B185" s="3"/>
      <c r="C185" s="3"/>
      <c r="D185" s="3"/>
      <c r="E185" s="3">
        <f>SUM(E179:E184)</f>
        <v>1294.95</v>
      </c>
      <c r="F185" s="3">
        <f>E185*113%</f>
        <v>1463.2935</v>
      </c>
      <c r="G185" s="3">
        <f>SUM(G180:G184)</f>
        <v>8</v>
      </c>
      <c r="H185" s="3"/>
      <c r="I185" s="3">
        <f>ROUND(F185+G185,0)</f>
        <v>1471</v>
      </c>
      <c r="J185" s="3">
        <v>1486</v>
      </c>
      <c r="K185" s="3">
        <f>J185-I185</f>
        <v>15</v>
      </c>
    </row>
    <row r="186" spans="1:9" ht="15">
      <c r="A186" t="s">
        <v>39</v>
      </c>
      <c r="B186" t="s">
        <v>38</v>
      </c>
      <c r="C186">
        <v>150.35</v>
      </c>
      <c r="E186">
        <v>150.35</v>
      </c>
      <c r="G186">
        <v>2</v>
      </c>
      <c r="I186" s="3"/>
    </row>
    <row r="187" spans="1:11" ht="15">
      <c r="A187" s="3" t="s">
        <v>39</v>
      </c>
      <c r="B187" s="3"/>
      <c r="C187" s="3"/>
      <c r="D187" s="3"/>
      <c r="E187" s="3">
        <f>SUM(E186)</f>
        <v>150.35</v>
      </c>
      <c r="F187" s="3">
        <f>E187*113%</f>
        <v>169.89549999999997</v>
      </c>
      <c r="G187" s="3">
        <v>2</v>
      </c>
      <c r="H187" s="3"/>
      <c r="I187" s="3">
        <f>ROUND(F187+G187,0)</f>
        <v>172</v>
      </c>
      <c r="J187" s="3">
        <v>172</v>
      </c>
      <c r="K187" s="3">
        <v>0</v>
      </c>
    </row>
    <row r="188" spans="1:5" ht="15">
      <c r="A188" t="s">
        <v>311</v>
      </c>
      <c r="B188" t="s">
        <v>308</v>
      </c>
      <c r="C188">
        <v>0</v>
      </c>
      <c r="E188">
        <v>0</v>
      </c>
    </row>
    <row r="189" spans="1:7" ht="15">
      <c r="A189" t="s">
        <v>311</v>
      </c>
      <c r="B189" t="s">
        <v>310</v>
      </c>
      <c r="C189">
        <v>399.64</v>
      </c>
      <c r="E189">
        <v>399.64</v>
      </c>
      <c r="G189">
        <v>2</v>
      </c>
    </row>
    <row r="190" spans="1:7" ht="15">
      <c r="A190" t="s">
        <v>311</v>
      </c>
      <c r="B190" t="s">
        <v>417</v>
      </c>
      <c r="C190">
        <v>448.14</v>
      </c>
      <c r="E190">
        <v>448.14</v>
      </c>
      <c r="G190">
        <v>2</v>
      </c>
    </row>
    <row r="191" spans="1:12" ht="15">
      <c r="A191" s="3" t="s">
        <v>311</v>
      </c>
      <c r="B191" s="3"/>
      <c r="C191" s="3"/>
      <c r="D191" s="3"/>
      <c r="E191" s="3">
        <f>SUM(E188:E190)</f>
        <v>847.78</v>
      </c>
      <c r="F191" s="3">
        <f>E191*113%</f>
        <v>957.9913999999999</v>
      </c>
      <c r="G191" s="3">
        <f>SUM(G189:G190)</f>
        <v>4</v>
      </c>
      <c r="H191" s="3"/>
      <c r="I191" s="3">
        <f>F191+G191</f>
        <v>961.9913999999999</v>
      </c>
      <c r="J191" s="3">
        <v>0</v>
      </c>
      <c r="K191" s="3">
        <v>-962</v>
      </c>
      <c r="L191" s="1"/>
    </row>
    <row r="192" spans="1:5" ht="15">
      <c r="A192" t="s">
        <v>34</v>
      </c>
      <c r="B192" t="s">
        <v>332</v>
      </c>
      <c r="C192">
        <v>0</v>
      </c>
      <c r="E192">
        <v>0</v>
      </c>
    </row>
    <row r="193" spans="1:5" ht="15">
      <c r="A193" t="s">
        <v>34</v>
      </c>
      <c r="B193" t="s">
        <v>333</v>
      </c>
      <c r="C193">
        <v>0</v>
      </c>
      <c r="E193">
        <v>0</v>
      </c>
    </row>
    <row r="194" spans="1:7" ht="15">
      <c r="A194" t="s">
        <v>34</v>
      </c>
      <c r="B194" t="s">
        <v>334</v>
      </c>
      <c r="C194">
        <v>254.14</v>
      </c>
      <c r="E194">
        <v>254.14</v>
      </c>
      <c r="G194">
        <v>2</v>
      </c>
    </row>
    <row r="195" spans="1:7" ht="15">
      <c r="A195" t="s">
        <v>34</v>
      </c>
      <c r="B195" t="s">
        <v>335</v>
      </c>
      <c r="C195">
        <v>423.89</v>
      </c>
      <c r="E195">
        <v>423.89</v>
      </c>
      <c r="G195">
        <v>2</v>
      </c>
    </row>
    <row r="196" spans="1:9" ht="15">
      <c r="A196" t="s">
        <v>34</v>
      </c>
      <c r="B196" t="s">
        <v>33</v>
      </c>
      <c r="C196">
        <v>0</v>
      </c>
      <c r="E196">
        <v>0</v>
      </c>
      <c r="I196" s="3"/>
    </row>
    <row r="197" spans="1:5" ht="15">
      <c r="A197" t="s">
        <v>34</v>
      </c>
      <c r="B197" t="s">
        <v>331</v>
      </c>
      <c r="C197">
        <v>0</v>
      </c>
      <c r="E197">
        <v>0</v>
      </c>
    </row>
    <row r="198" spans="1:5" ht="15">
      <c r="A198" t="s">
        <v>34</v>
      </c>
      <c r="B198" t="s">
        <v>336</v>
      </c>
      <c r="C198">
        <v>0</v>
      </c>
      <c r="E198">
        <v>0</v>
      </c>
    </row>
    <row r="199" spans="1:12" ht="15">
      <c r="A199" t="s">
        <v>34</v>
      </c>
      <c r="B199" t="s">
        <v>337</v>
      </c>
      <c r="C199">
        <v>0</v>
      </c>
      <c r="E199">
        <v>0</v>
      </c>
      <c r="L199" s="3"/>
    </row>
    <row r="200" spans="1:9" ht="15">
      <c r="A200" t="s">
        <v>34</v>
      </c>
      <c r="B200" t="s">
        <v>32</v>
      </c>
      <c r="C200">
        <v>0</v>
      </c>
      <c r="E200">
        <v>0</v>
      </c>
      <c r="I200" s="3"/>
    </row>
    <row r="201" spans="1:9" ht="15">
      <c r="A201" t="s">
        <v>34</v>
      </c>
      <c r="B201" t="s">
        <v>47</v>
      </c>
      <c r="C201">
        <v>0</v>
      </c>
      <c r="E201">
        <v>0</v>
      </c>
      <c r="I201" s="3"/>
    </row>
    <row r="202" spans="1:9" ht="15">
      <c r="A202" t="s">
        <v>34</v>
      </c>
      <c r="B202" t="s">
        <v>46</v>
      </c>
      <c r="D202">
        <v>4</v>
      </c>
      <c r="E202">
        <v>123</v>
      </c>
      <c r="G202">
        <v>4</v>
      </c>
      <c r="I202" s="3"/>
    </row>
    <row r="203" spans="1:9" ht="15">
      <c r="A203" t="s">
        <v>34</v>
      </c>
      <c r="B203" t="s">
        <v>48</v>
      </c>
      <c r="C203">
        <v>0</v>
      </c>
      <c r="E203">
        <v>0</v>
      </c>
      <c r="I203" s="3"/>
    </row>
    <row r="204" spans="1:9" ht="15">
      <c r="A204" t="s">
        <v>34</v>
      </c>
      <c r="B204" t="s">
        <v>49</v>
      </c>
      <c r="C204">
        <v>0</v>
      </c>
      <c r="E204">
        <v>0</v>
      </c>
      <c r="I204" s="3"/>
    </row>
    <row r="205" spans="1:9" ht="15">
      <c r="A205" t="s">
        <v>34</v>
      </c>
      <c r="B205" t="s">
        <v>52</v>
      </c>
      <c r="C205">
        <v>0</v>
      </c>
      <c r="E205">
        <v>0</v>
      </c>
      <c r="I205" s="3"/>
    </row>
    <row r="206" spans="1:9" ht="15">
      <c r="A206" t="s">
        <v>34</v>
      </c>
      <c r="B206" t="s">
        <v>421</v>
      </c>
      <c r="D206">
        <v>5</v>
      </c>
      <c r="E206">
        <v>97</v>
      </c>
      <c r="I206" s="3"/>
    </row>
    <row r="207" spans="1:9" ht="15">
      <c r="A207" t="s">
        <v>34</v>
      </c>
      <c r="B207" t="s">
        <v>50</v>
      </c>
      <c r="D207">
        <v>5</v>
      </c>
      <c r="E207">
        <v>98</v>
      </c>
      <c r="G207">
        <v>5</v>
      </c>
      <c r="I207" s="3"/>
    </row>
    <row r="208" spans="1:11" ht="15">
      <c r="A208" s="3" t="s">
        <v>34</v>
      </c>
      <c r="B208" s="3"/>
      <c r="C208" s="3"/>
      <c r="D208" s="3"/>
      <c r="E208" s="3">
        <f>SUM(E192:E207)</f>
        <v>996.03</v>
      </c>
      <c r="F208" s="3">
        <f>E208*113%</f>
        <v>1125.5139</v>
      </c>
      <c r="G208" s="3">
        <f>SUM(G194:G207)</f>
        <v>13</v>
      </c>
      <c r="H208" s="3"/>
      <c r="I208" s="3">
        <f>ROUND(F208+G208,0)</f>
        <v>1139</v>
      </c>
      <c r="J208" s="3">
        <v>260</v>
      </c>
      <c r="K208" s="3">
        <f>J208-I208</f>
        <v>-879</v>
      </c>
    </row>
    <row r="209" spans="1:2" ht="15">
      <c r="A209" t="s">
        <v>287</v>
      </c>
      <c r="B209" s="5" t="s">
        <v>288</v>
      </c>
    </row>
    <row r="210" spans="1:10" ht="15">
      <c r="A210" s="3" t="s">
        <v>287</v>
      </c>
      <c r="B210" s="3"/>
      <c r="C210" s="3"/>
      <c r="D210" s="3"/>
      <c r="E210" s="3"/>
      <c r="F210" s="3"/>
      <c r="G210" s="3"/>
      <c r="H210" s="3"/>
      <c r="I210" s="3"/>
      <c r="J210" s="3"/>
    </row>
    <row r="211" spans="1:3" ht="15">
      <c r="A211" t="s">
        <v>414</v>
      </c>
      <c r="B211" t="s">
        <v>413</v>
      </c>
      <c r="C211">
        <v>0</v>
      </c>
    </row>
    <row r="212" spans="1:12" ht="15">
      <c r="A212" s="3" t="s">
        <v>414</v>
      </c>
      <c r="B212" s="3"/>
      <c r="C212" s="3"/>
      <c r="D212" s="3"/>
      <c r="E212" s="3">
        <v>0</v>
      </c>
      <c r="F212" s="3">
        <v>0</v>
      </c>
      <c r="G212" s="3"/>
      <c r="H212" s="3"/>
      <c r="I212" s="3">
        <v>0</v>
      </c>
      <c r="J212" s="3"/>
      <c r="L212" s="3"/>
    </row>
    <row r="213" spans="1:9" ht="15">
      <c r="A213" t="s">
        <v>85</v>
      </c>
      <c r="B213" t="s">
        <v>83</v>
      </c>
      <c r="C213">
        <v>362.78</v>
      </c>
      <c r="E213">
        <v>362.78</v>
      </c>
      <c r="G213">
        <v>2</v>
      </c>
      <c r="I213" s="3"/>
    </row>
    <row r="214" spans="1:9" ht="15">
      <c r="A214" t="s">
        <v>85</v>
      </c>
      <c r="B214" t="s">
        <v>84</v>
      </c>
      <c r="C214">
        <v>326.89</v>
      </c>
      <c r="E214">
        <v>326.89</v>
      </c>
      <c r="G214">
        <v>2</v>
      </c>
      <c r="I214" s="3"/>
    </row>
    <row r="215" spans="1:9" ht="15">
      <c r="A215" t="s">
        <v>85</v>
      </c>
      <c r="B215" t="s">
        <v>82</v>
      </c>
      <c r="C215">
        <v>362.78</v>
      </c>
      <c r="E215">
        <v>362.78</v>
      </c>
      <c r="G215">
        <v>2</v>
      </c>
      <c r="I215" s="3"/>
    </row>
    <row r="216" spans="1:9" ht="15">
      <c r="A216" t="s">
        <v>85</v>
      </c>
      <c r="B216" t="s">
        <v>81</v>
      </c>
      <c r="C216">
        <v>362.78</v>
      </c>
      <c r="E216">
        <v>362.78</v>
      </c>
      <c r="G216">
        <v>2</v>
      </c>
      <c r="I216" s="3"/>
    </row>
    <row r="217" spans="1:11" ht="15">
      <c r="A217" s="3" t="s">
        <v>85</v>
      </c>
      <c r="B217" s="3"/>
      <c r="C217" s="3"/>
      <c r="D217" s="3"/>
      <c r="E217" s="3">
        <f>SUM(E213:E216)</f>
        <v>1415.2299999999998</v>
      </c>
      <c r="F217" s="3">
        <f>E217*113%</f>
        <v>1599.2098999999996</v>
      </c>
      <c r="G217" s="3">
        <f>SUM(G213:G216)</f>
        <v>8</v>
      </c>
      <c r="H217" s="3"/>
      <c r="I217" s="3">
        <f>ROUND(F217+G217,0)</f>
        <v>1607</v>
      </c>
      <c r="J217" s="3">
        <v>1624</v>
      </c>
      <c r="K217" s="3">
        <f>J217-I217</f>
        <v>17</v>
      </c>
    </row>
    <row r="218" spans="1:9" ht="15">
      <c r="A218" t="s">
        <v>137</v>
      </c>
      <c r="B218" t="s">
        <v>133</v>
      </c>
      <c r="C218">
        <v>169.75</v>
      </c>
      <c r="E218">
        <v>169.75</v>
      </c>
      <c r="G218">
        <v>2</v>
      </c>
      <c r="I218" s="3"/>
    </row>
    <row r="219" spans="1:9" ht="15">
      <c r="A219" t="s">
        <v>137</v>
      </c>
      <c r="B219" t="s">
        <v>132</v>
      </c>
      <c r="C219">
        <v>169.75</v>
      </c>
      <c r="E219">
        <v>169.75</v>
      </c>
      <c r="G219">
        <v>2</v>
      </c>
      <c r="I219" s="3"/>
    </row>
    <row r="220" spans="1:9" ht="15">
      <c r="A220" t="s">
        <v>137</v>
      </c>
      <c r="B220" t="s">
        <v>134</v>
      </c>
      <c r="D220">
        <v>5</v>
      </c>
      <c r="E220">
        <v>112.04</v>
      </c>
      <c r="G220">
        <v>5</v>
      </c>
      <c r="I220" s="3"/>
    </row>
    <row r="221" spans="1:12" ht="15">
      <c r="A221" t="s">
        <v>137</v>
      </c>
      <c r="B221" t="s">
        <v>136</v>
      </c>
      <c r="C221">
        <v>0</v>
      </c>
      <c r="E221">
        <v>0</v>
      </c>
      <c r="I221" s="3"/>
      <c r="L221" s="3"/>
    </row>
    <row r="222" spans="1:9" ht="15">
      <c r="A222" t="s">
        <v>137</v>
      </c>
      <c r="B222" t="s">
        <v>135</v>
      </c>
      <c r="C222">
        <v>110.58</v>
      </c>
      <c r="E222">
        <v>110.58</v>
      </c>
      <c r="G222">
        <v>2</v>
      </c>
      <c r="I222" s="3"/>
    </row>
    <row r="223" spans="1:11" ht="15">
      <c r="A223" s="3" t="s">
        <v>137</v>
      </c>
      <c r="B223" s="3"/>
      <c r="C223" s="3"/>
      <c r="D223" s="3"/>
      <c r="E223" s="3">
        <f>SUM(E218:E222)</f>
        <v>562.12</v>
      </c>
      <c r="F223" s="3">
        <f>E223*113%</f>
        <v>635.1955999999999</v>
      </c>
      <c r="G223" s="3">
        <f>SUM(G218:G222)</f>
        <v>11</v>
      </c>
      <c r="H223" s="3"/>
      <c r="I223" s="3">
        <f>ROUND(F223+G223,0)</f>
        <v>646</v>
      </c>
      <c r="J223" s="3">
        <v>653</v>
      </c>
      <c r="K223" s="3">
        <f>J223-I223</f>
        <v>7</v>
      </c>
    </row>
    <row r="224" spans="1:2" ht="15">
      <c r="A224" t="s">
        <v>321</v>
      </c>
      <c r="B224" s="5" t="s">
        <v>320</v>
      </c>
    </row>
    <row r="225" spans="1:2" ht="15">
      <c r="A225" t="s">
        <v>321</v>
      </c>
      <c r="B225" s="5" t="s">
        <v>319</v>
      </c>
    </row>
    <row r="226" spans="1:2" ht="15">
      <c r="A226" t="s">
        <v>321</v>
      </c>
      <c r="B226" s="5" t="s">
        <v>355</v>
      </c>
    </row>
    <row r="227" spans="1:12" ht="15">
      <c r="A227" s="3" t="s">
        <v>321</v>
      </c>
      <c r="B227" s="3"/>
      <c r="C227" s="3"/>
      <c r="D227" s="3"/>
      <c r="E227" s="3"/>
      <c r="F227" s="3"/>
      <c r="G227" s="3"/>
      <c r="H227" s="3"/>
      <c r="I227" s="3"/>
      <c r="J227" s="3"/>
      <c r="L227" s="3"/>
    </row>
    <row r="228" spans="1:9" ht="15">
      <c r="A228" t="s">
        <v>79</v>
      </c>
      <c r="B228" t="s">
        <v>74</v>
      </c>
      <c r="C228">
        <v>0</v>
      </c>
      <c r="E228">
        <v>0</v>
      </c>
      <c r="I228" s="3"/>
    </row>
    <row r="229" spans="1:9" ht="15">
      <c r="A229" t="s">
        <v>79</v>
      </c>
      <c r="B229" t="s">
        <v>75</v>
      </c>
      <c r="C229">
        <v>0</v>
      </c>
      <c r="E229">
        <v>0</v>
      </c>
      <c r="I229" s="3"/>
    </row>
    <row r="230" spans="1:9" ht="15">
      <c r="A230" t="s">
        <v>79</v>
      </c>
      <c r="B230" t="s">
        <v>77</v>
      </c>
      <c r="C230">
        <v>0</v>
      </c>
      <c r="E230">
        <v>0</v>
      </c>
      <c r="I230" s="3"/>
    </row>
    <row r="231" spans="1:9" ht="15">
      <c r="A231" t="s">
        <v>79</v>
      </c>
      <c r="B231" t="s">
        <v>78</v>
      </c>
      <c r="C231">
        <v>0</v>
      </c>
      <c r="E231">
        <v>0</v>
      </c>
      <c r="I231" s="3"/>
    </row>
    <row r="232" spans="1:9" ht="15">
      <c r="A232" t="s">
        <v>79</v>
      </c>
      <c r="B232" t="s">
        <v>76</v>
      </c>
      <c r="C232">
        <v>0</v>
      </c>
      <c r="E232">
        <v>0</v>
      </c>
      <c r="I232" s="3"/>
    </row>
    <row r="233" spans="1:10" ht="15">
      <c r="A233" s="3" t="s">
        <v>79</v>
      </c>
      <c r="B233" s="3"/>
      <c r="C233" s="3"/>
      <c r="D233" s="3"/>
      <c r="E233" s="3"/>
      <c r="F233" s="3">
        <v>0</v>
      </c>
      <c r="G233" s="3"/>
      <c r="H233" s="3"/>
      <c r="I233" s="3"/>
      <c r="J233" s="3"/>
    </row>
    <row r="234" spans="1:9" ht="15">
      <c r="A234" t="s">
        <v>131</v>
      </c>
      <c r="B234" t="s">
        <v>284</v>
      </c>
      <c r="C234">
        <v>144.53</v>
      </c>
      <c r="E234">
        <v>144.53</v>
      </c>
      <c r="G234">
        <v>2</v>
      </c>
      <c r="I234" s="3"/>
    </row>
    <row r="235" spans="1:12" ht="15">
      <c r="A235" t="s">
        <v>131</v>
      </c>
      <c r="B235" t="s">
        <v>283</v>
      </c>
      <c r="C235">
        <v>144.53</v>
      </c>
      <c r="E235">
        <v>144.53</v>
      </c>
      <c r="G235">
        <v>2</v>
      </c>
      <c r="I235" s="3"/>
      <c r="L235" s="3"/>
    </row>
    <row r="236" spans="1:9" ht="15">
      <c r="A236" t="s">
        <v>131</v>
      </c>
      <c r="B236" t="s">
        <v>282</v>
      </c>
      <c r="C236">
        <v>138.71</v>
      </c>
      <c r="E236">
        <v>138.71</v>
      </c>
      <c r="G236">
        <v>2</v>
      </c>
      <c r="I236" s="3"/>
    </row>
    <row r="237" spans="1:9" ht="15">
      <c r="A237" t="s">
        <v>131</v>
      </c>
      <c r="B237" t="s">
        <v>195</v>
      </c>
      <c r="C237">
        <v>144.53</v>
      </c>
      <c r="E237">
        <v>144.53</v>
      </c>
      <c r="G237">
        <v>2</v>
      </c>
      <c r="I237" s="3"/>
    </row>
    <row r="238" spans="1:9" ht="15">
      <c r="A238" t="s">
        <v>131</v>
      </c>
      <c r="B238" t="s">
        <v>281</v>
      </c>
      <c r="C238">
        <v>144.53</v>
      </c>
      <c r="E238">
        <v>144.53</v>
      </c>
      <c r="G238">
        <v>2</v>
      </c>
      <c r="I238" s="3"/>
    </row>
    <row r="239" spans="1:9" ht="15">
      <c r="A239" t="s">
        <v>131</v>
      </c>
      <c r="B239" t="s">
        <v>280</v>
      </c>
      <c r="C239">
        <v>144.53</v>
      </c>
      <c r="E239">
        <v>144.53</v>
      </c>
      <c r="G239">
        <v>2</v>
      </c>
      <c r="I239" s="3"/>
    </row>
    <row r="240" spans="1:9" ht="15">
      <c r="A240" t="s">
        <v>131</v>
      </c>
      <c r="B240" t="s">
        <v>286</v>
      </c>
      <c r="C240">
        <v>150.35</v>
      </c>
      <c r="E240">
        <v>150.35</v>
      </c>
      <c r="G240">
        <v>2</v>
      </c>
      <c r="I240" s="3"/>
    </row>
    <row r="241" spans="1:9" ht="15">
      <c r="A241" t="s">
        <v>131</v>
      </c>
      <c r="B241" t="s">
        <v>285</v>
      </c>
      <c r="C241">
        <v>150.35</v>
      </c>
      <c r="E241">
        <v>150.35</v>
      </c>
      <c r="G241">
        <v>2</v>
      </c>
      <c r="I241" s="3"/>
    </row>
    <row r="242" spans="1:11" ht="15">
      <c r="A242" s="3" t="s">
        <v>131</v>
      </c>
      <c r="B242" s="3"/>
      <c r="C242" s="3"/>
      <c r="D242" s="3"/>
      <c r="E242" s="3">
        <f>SUM(E234:E241)</f>
        <v>1162.06</v>
      </c>
      <c r="F242" s="3">
        <f>E242*113%</f>
        <v>1313.1277999999998</v>
      </c>
      <c r="G242" s="3">
        <f>SUM(G234:G241)</f>
        <v>16</v>
      </c>
      <c r="H242" s="3"/>
      <c r="I242" s="3">
        <f>ROUND(F242+G242,0)</f>
        <v>1329</v>
      </c>
      <c r="J242" s="3">
        <v>1343</v>
      </c>
      <c r="K242" s="3">
        <f>J242-I242</f>
        <v>14</v>
      </c>
    </row>
    <row r="243" spans="1:9" ht="15">
      <c r="A243" t="s">
        <v>35</v>
      </c>
      <c r="B243" t="s">
        <v>63</v>
      </c>
      <c r="C243">
        <v>150.35</v>
      </c>
      <c r="E243">
        <v>150.35</v>
      </c>
      <c r="G243">
        <v>2</v>
      </c>
      <c r="I243" s="3"/>
    </row>
    <row r="244" spans="1:11" ht="15">
      <c r="A244" s="3" t="s">
        <v>35</v>
      </c>
      <c r="B244" s="3"/>
      <c r="C244" s="3"/>
      <c r="D244" s="3"/>
      <c r="E244" s="3">
        <f>SUM(E243)</f>
        <v>150.35</v>
      </c>
      <c r="F244" s="3">
        <f>E244*113%</f>
        <v>169.89549999999997</v>
      </c>
      <c r="G244" s="3">
        <v>2</v>
      </c>
      <c r="H244" s="3"/>
      <c r="I244" s="3">
        <f>ROUND(F244+G244,0)</f>
        <v>172</v>
      </c>
      <c r="J244" s="3">
        <v>174</v>
      </c>
      <c r="K244" s="3">
        <v>2</v>
      </c>
    </row>
    <row r="245" spans="1:9" ht="15">
      <c r="A245" t="s">
        <v>37</v>
      </c>
      <c r="B245" t="s">
        <v>36</v>
      </c>
      <c r="C245">
        <v>0</v>
      </c>
      <c r="E245">
        <v>0</v>
      </c>
      <c r="I245" s="3"/>
    </row>
    <row r="246" spans="1:10" ht="15">
      <c r="A246" s="3" t="s">
        <v>37</v>
      </c>
      <c r="B246" s="3"/>
      <c r="C246" s="3"/>
      <c r="D246" s="3"/>
      <c r="E246" s="3"/>
      <c r="F246" s="3">
        <v>0</v>
      </c>
      <c r="G246" s="3"/>
      <c r="H246" s="3"/>
      <c r="I246" s="3"/>
      <c r="J246" s="3"/>
    </row>
    <row r="247" spans="1:9" ht="15">
      <c r="A247" t="s">
        <v>26</v>
      </c>
      <c r="B247" t="s">
        <v>28</v>
      </c>
      <c r="C247">
        <v>74.69</v>
      </c>
      <c r="E247">
        <v>74.69</v>
      </c>
      <c r="G247">
        <v>2</v>
      </c>
      <c r="I247" s="3"/>
    </row>
    <row r="248" spans="1:9" ht="15">
      <c r="A248" t="s">
        <v>26</v>
      </c>
      <c r="B248" t="s">
        <v>27</v>
      </c>
      <c r="C248">
        <v>86.33</v>
      </c>
      <c r="E248">
        <v>86.33</v>
      </c>
      <c r="G248">
        <v>2</v>
      </c>
      <c r="I248" s="3"/>
    </row>
    <row r="249" spans="1:9" ht="15">
      <c r="A249" t="s">
        <v>26</v>
      </c>
      <c r="B249" t="s">
        <v>29</v>
      </c>
      <c r="C249">
        <v>150.35</v>
      </c>
      <c r="E249">
        <v>150.35</v>
      </c>
      <c r="G249">
        <v>2</v>
      </c>
      <c r="I249" s="3"/>
    </row>
    <row r="250" spans="1:9" ht="15">
      <c r="A250" t="s">
        <v>26</v>
      </c>
      <c r="B250" t="s">
        <v>31</v>
      </c>
      <c r="C250">
        <v>49.47</v>
      </c>
      <c r="E250">
        <v>49.47</v>
      </c>
      <c r="G250">
        <v>2</v>
      </c>
      <c r="I250" s="3"/>
    </row>
    <row r="251" spans="1:9" ht="15">
      <c r="A251" t="s">
        <v>26</v>
      </c>
      <c r="B251" t="s">
        <v>30</v>
      </c>
      <c r="C251">
        <v>0</v>
      </c>
      <c r="E251">
        <v>0</v>
      </c>
      <c r="I251" s="3"/>
    </row>
    <row r="252" spans="1:11" ht="15">
      <c r="A252" s="3" t="s">
        <v>26</v>
      </c>
      <c r="B252" s="3"/>
      <c r="C252" s="3"/>
      <c r="D252" s="3"/>
      <c r="E252" s="3">
        <f>SUM(E247:E251)</f>
        <v>360.84000000000003</v>
      </c>
      <c r="F252" s="3">
        <f>E252*113%</f>
        <v>407.7492</v>
      </c>
      <c r="G252" s="3">
        <f>SUM(G247:G251)</f>
        <v>8</v>
      </c>
      <c r="H252" s="3"/>
      <c r="I252" s="3">
        <f>ROUND(F252+G252,0)</f>
        <v>416</v>
      </c>
      <c r="J252" s="3">
        <v>0</v>
      </c>
      <c r="K252" s="3">
        <v>-416</v>
      </c>
    </row>
    <row r="253" spans="1:9" ht="15">
      <c r="A253" t="s">
        <v>158</v>
      </c>
      <c r="B253" t="s">
        <v>157</v>
      </c>
      <c r="C253">
        <v>0</v>
      </c>
      <c r="E253">
        <v>0</v>
      </c>
      <c r="I253" s="3"/>
    </row>
    <row r="254" spans="1:7" ht="15">
      <c r="A254" t="s">
        <v>158</v>
      </c>
      <c r="B254" t="s">
        <v>418</v>
      </c>
      <c r="C254">
        <v>1090.28</v>
      </c>
      <c r="E254">
        <v>1090.28</v>
      </c>
      <c r="G254">
        <v>2</v>
      </c>
    </row>
    <row r="255" spans="1:11" ht="15">
      <c r="A255" s="3" t="s">
        <v>158</v>
      </c>
      <c r="B255" s="3"/>
      <c r="C255" s="3"/>
      <c r="D255" s="3"/>
      <c r="E255" s="3">
        <f>SUM(E253:E254)</f>
        <v>1090.28</v>
      </c>
      <c r="F255" s="3">
        <f>E255*113%</f>
        <v>1232.0163999999997</v>
      </c>
      <c r="G255" s="3">
        <v>2</v>
      </c>
      <c r="H255" s="3"/>
      <c r="I255" s="3">
        <f>F255+G255</f>
        <v>1234.0163999999997</v>
      </c>
      <c r="J255" s="3">
        <v>0</v>
      </c>
      <c r="K255" s="3">
        <v>-1234</v>
      </c>
    </row>
    <row r="256" spans="1:9" ht="15">
      <c r="A256" t="s">
        <v>89</v>
      </c>
      <c r="B256" t="s">
        <v>87</v>
      </c>
      <c r="C256">
        <v>302.64</v>
      </c>
      <c r="E256">
        <v>302.64</v>
      </c>
      <c r="G256">
        <v>2</v>
      </c>
      <c r="I256" s="3"/>
    </row>
    <row r="257" spans="1:9" ht="15">
      <c r="A257" t="s">
        <v>89</v>
      </c>
      <c r="B257" t="s">
        <v>86</v>
      </c>
      <c r="C257">
        <v>0</v>
      </c>
      <c r="E257">
        <v>0</v>
      </c>
      <c r="I257" s="3"/>
    </row>
    <row r="258" spans="1:9" ht="15">
      <c r="A258" t="s">
        <v>89</v>
      </c>
      <c r="B258" t="s">
        <v>88</v>
      </c>
      <c r="C258">
        <v>411.28</v>
      </c>
      <c r="E258">
        <v>411.28</v>
      </c>
      <c r="G258">
        <v>2</v>
      </c>
      <c r="I258" s="3"/>
    </row>
    <row r="259" spans="1:11" ht="15">
      <c r="A259" s="3" t="s">
        <v>89</v>
      </c>
      <c r="B259" s="3"/>
      <c r="C259" s="3"/>
      <c r="D259" s="3"/>
      <c r="E259" s="3">
        <f>SUM(E256:E258)</f>
        <v>713.92</v>
      </c>
      <c r="F259" s="3">
        <f>E259*113%</f>
        <v>806.7295999999999</v>
      </c>
      <c r="G259" s="3">
        <v>4</v>
      </c>
      <c r="H259" s="3"/>
      <c r="I259" s="3">
        <f>ROUND(F259+G259,0)</f>
        <v>811</v>
      </c>
      <c r="J259" s="3">
        <v>0</v>
      </c>
      <c r="K259" s="3">
        <v>-811</v>
      </c>
    </row>
    <row r="260" spans="1:9" ht="15">
      <c r="A260" t="s">
        <v>141</v>
      </c>
      <c r="B260" t="s">
        <v>147</v>
      </c>
      <c r="C260">
        <v>0</v>
      </c>
      <c r="E260">
        <v>0</v>
      </c>
      <c r="I260" s="3"/>
    </row>
    <row r="261" spans="1:7" ht="15">
      <c r="A261" t="s">
        <v>141</v>
      </c>
      <c r="B261" t="s">
        <v>386</v>
      </c>
      <c r="C261">
        <v>241.53</v>
      </c>
      <c r="E261">
        <v>241.53</v>
      </c>
      <c r="G261">
        <v>2</v>
      </c>
    </row>
    <row r="262" spans="1:9" ht="15">
      <c r="A262" t="s">
        <v>141</v>
      </c>
      <c r="B262" t="s">
        <v>145</v>
      </c>
      <c r="C262">
        <v>144.53</v>
      </c>
      <c r="E262">
        <v>144.53</v>
      </c>
      <c r="G262">
        <v>2</v>
      </c>
      <c r="I262" s="3"/>
    </row>
    <row r="263" spans="1:9" ht="15">
      <c r="A263" t="s">
        <v>141</v>
      </c>
      <c r="B263" t="s">
        <v>146</v>
      </c>
      <c r="C263">
        <v>150.35</v>
      </c>
      <c r="E263">
        <v>150.35</v>
      </c>
      <c r="G263">
        <v>2</v>
      </c>
      <c r="I263" s="3"/>
    </row>
    <row r="264" spans="1:9" ht="15">
      <c r="A264" t="s">
        <v>141</v>
      </c>
      <c r="B264" t="s">
        <v>143</v>
      </c>
      <c r="C264">
        <v>0</v>
      </c>
      <c r="E264">
        <v>0</v>
      </c>
      <c r="I264" s="3"/>
    </row>
    <row r="265" spans="1:12" ht="15">
      <c r="A265" t="s">
        <v>141</v>
      </c>
      <c r="B265" t="s">
        <v>142</v>
      </c>
      <c r="C265">
        <v>0</v>
      </c>
      <c r="E265">
        <v>0</v>
      </c>
      <c r="I265" s="3"/>
      <c r="L265" s="3"/>
    </row>
    <row r="266" spans="1:9" ht="15">
      <c r="A266" t="s">
        <v>141</v>
      </c>
      <c r="B266" t="s">
        <v>144</v>
      </c>
      <c r="C266">
        <v>0</v>
      </c>
      <c r="E266">
        <v>0</v>
      </c>
      <c r="I266" s="3"/>
    </row>
    <row r="267" spans="1:11" ht="15">
      <c r="A267" s="3" t="s">
        <v>141</v>
      </c>
      <c r="B267" s="3"/>
      <c r="C267" s="3"/>
      <c r="D267" s="3"/>
      <c r="E267" s="3">
        <f>SUM(E261:E266)</f>
        <v>536.41</v>
      </c>
      <c r="F267" s="3">
        <f>E267*113%</f>
        <v>606.1433</v>
      </c>
      <c r="G267" s="3">
        <v>4</v>
      </c>
      <c r="H267" s="3"/>
      <c r="I267" s="3">
        <f>ROUND(F267+G267,0)</f>
        <v>610</v>
      </c>
      <c r="J267" s="3">
        <v>341</v>
      </c>
      <c r="K267" s="3">
        <f>J267-I267</f>
        <v>-269</v>
      </c>
    </row>
    <row r="268" spans="1:9" ht="15">
      <c r="A268" t="s">
        <v>222</v>
      </c>
      <c r="B268" t="s">
        <v>221</v>
      </c>
      <c r="C268">
        <v>40.74</v>
      </c>
      <c r="E268">
        <v>40.74</v>
      </c>
      <c r="G268">
        <v>2</v>
      </c>
      <c r="I268" s="3"/>
    </row>
    <row r="269" spans="1:9" ht="15">
      <c r="A269" t="s">
        <v>222</v>
      </c>
      <c r="B269" t="s">
        <v>220</v>
      </c>
      <c r="C269">
        <v>0</v>
      </c>
      <c r="E269">
        <v>0</v>
      </c>
      <c r="I269" s="3"/>
    </row>
    <row r="270" spans="1:5" ht="15">
      <c r="A270" t="s">
        <v>222</v>
      </c>
      <c r="B270" t="s">
        <v>328</v>
      </c>
      <c r="C270">
        <v>0</v>
      </c>
      <c r="E270">
        <v>0</v>
      </c>
    </row>
    <row r="271" spans="1:5" ht="15">
      <c r="A271" t="s">
        <v>222</v>
      </c>
      <c r="B271" t="s">
        <v>419</v>
      </c>
      <c r="C271">
        <v>186.24</v>
      </c>
      <c r="E271">
        <v>186.24</v>
      </c>
    </row>
    <row r="272" spans="1:9" ht="15">
      <c r="A272" t="s">
        <v>222</v>
      </c>
      <c r="B272" t="s">
        <v>219</v>
      </c>
      <c r="C272">
        <v>70.81</v>
      </c>
      <c r="E272">
        <v>70.81</v>
      </c>
      <c r="G272">
        <v>1</v>
      </c>
      <c r="I272" s="3"/>
    </row>
    <row r="273" spans="1:9" ht="15">
      <c r="A273" t="s">
        <v>222</v>
      </c>
      <c r="B273" t="s">
        <v>218</v>
      </c>
      <c r="C273">
        <v>59.17</v>
      </c>
      <c r="E273">
        <v>59.17</v>
      </c>
      <c r="G273">
        <v>1</v>
      </c>
      <c r="I273" s="3"/>
    </row>
    <row r="274" spans="1:9" ht="15">
      <c r="A274" t="s">
        <v>222</v>
      </c>
      <c r="B274" t="s">
        <v>216</v>
      </c>
      <c r="C274">
        <v>0</v>
      </c>
      <c r="E274">
        <v>0</v>
      </c>
      <c r="I274" s="3"/>
    </row>
    <row r="275" spans="1:9" ht="15">
      <c r="A275" t="s">
        <v>222</v>
      </c>
      <c r="B275" t="s">
        <v>215</v>
      </c>
      <c r="C275">
        <v>0</v>
      </c>
      <c r="E275">
        <v>0</v>
      </c>
      <c r="I275" s="3"/>
    </row>
    <row r="276" spans="1:5" ht="15">
      <c r="A276" t="s">
        <v>222</v>
      </c>
      <c r="B276" t="s">
        <v>326</v>
      </c>
      <c r="C276">
        <v>0</v>
      </c>
      <c r="E276">
        <v>0</v>
      </c>
    </row>
    <row r="277" spans="1:5" ht="15">
      <c r="A277" t="s">
        <v>222</v>
      </c>
      <c r="B277" t="s">
        <v>324</v>
      </c>
      <c r="C277">
        <v>53.35</v>
      </c>
      <c r="E277">
        <v>53.35</v>
      </c>
    </row>
    <row r="278" spans="1:5" ht="15">
      <c r="A278" t="s">
        <v>222</v>
      </c>
      <c r="B278" t="s">
        <v>325</v>
      </c>
      <c r="C278">
        <v>0</v>
      </c>
      <c r="E278">
        <v>0</v>
      </c>
    </row>
    <row r="279" spans="1:9" ht="15">
      <c r="A279" t="s">
        <v>222</v>
      </c>
      <c r="B279" t="s">
        <v>217</v>
      </c>
      <c r="C279">
        <v>0</v>
      </c>
      <c r="E279">
        <v>0</v>
      </c>
      <c r="I279" s="3"/>
    </row>
    <row r="280" spans="1:5" ht="15">
      <c r="A280" t="s">
        <v>222</v>
      </c>
      <c r="B280" t="s">
        <v>327</v>
      </c>
      <c r="C280">
        <v>81.48</v>
      </c>
      <c r="E280">
        <v>81.48</v>
      </c>
    </row>
    <row r="281" spans="1:11" ht="15">
      <c r="A281" s="3" t="s">
        <v>222</v>
      </c>
      <c r="B281" s="3"/>
      <c r="C281" s="3"/>
      <c r="D281" s="3"/>
      <c r="E281" s="3">
        <f>SUM(E268:E280)</f>
        <v>491.7900000000001</v>
      </c>
      <c r="F281" s="3">
        <f>E281*113%</f>
        <v>555.7227</v>
      </c>
      <c r="G281" s="3">
        <v>4</v>
      </c>
      <c r="H281" s="3"/>
      <c r="I281" s="3">
        <f>ROUND(F281+G281,0)</f>
        <v>560</v>
      </c>
      <c r="J281" s="3">
        <v>0</v>
      </c>
      <c r="K281" s="3">
        <v>-560</v>
      </c>
    </row>
    <row r="282" spans="1:9" ht="15">
      <c r="A282" t="s">
        <v>56</v>
      </c>
      <c r="B282" t="s">
        <v>53</v>
      </c>
      <c r="C282">
        <v>0</v>
      </c>
      <c r="I282" s="3"/>
    </row>
    <row r="283" spans="1:12" ht="15">
      <c r="A283" t="s">
        <v>56</v>
      </c>
      <c r="B283" t="s">
        <v>54</v>
      </c>
      <c r="C283">
        <v>0</v>
      </c>
      <c r="I283" s="3"/>
      <c r="L283" s="3"/>
    </row>
    <row r="284" spans="1:9" ht="15">
      <c r="A284" t="s">
        <v>56</v>
      </c>
      <c r="B284" t="s">
        <v>55</v>
      </c>
      <c r="C284">
        <v>0</v>
      </c>
      <c r="I284" s="3"/>
    </row>
    <row r="285" spans="1:10" ht="15">
      <c r="A285" s="3" t="s">
        <v>56</v>
      </c>
      <c r="B285" s="3"/>
      <c r="C285" s="3"/>
      <c r="D285" s="3"/>
      <c r="E285" s="3"/>
      <c r="F285" s="3">
        <v>0</v>
      </c>
      <c r="G285" s="3"/>
      <c r="H285" s="3"/>
      <c r="I285" s="3">
        <v>0</v>
      </c>
      <c r="J285" s="3"/>
    </row>
    <row r="286" spans="1:9" ht="15">
      <c r="A286" t="s">
        <v>224</v>
      </c>
      <c r="B286" t="s">
        <v>226</v>
      </c>
      <c r="C286">
        <v>0</v>
      </c>
      <c r="E286">
        <v>0</v>
      </c>
      <c r="I286" s="3"/>
    </row>
    <row r="287" spans="1:9" ht="15">
      <c r="A287" t="s">
        <v>224</v>
      </c>
      <c r="B287" t="s">
        <v>227</v>
      </c>
      <c r="C287">
        <v>448.14</v>
      </c>
      <c r="E287">
        <v>448.14</v>
      </c>
      <c r="G287">
        <v>2</v>
      </c>
      <c r="I287" s="3"/>
    </row>
    <row r="288" spans="1:9" ht="15">
      <c r="A288" t="s">
        <v>224</v>
      </c>
      <c r="B288" t="s">
        <v>225</v>
      </c>
      <c r="C288">
        <v>0</v>
      </c>
      <c r="E288">
        <v>0</v>
      </c>
      <c r="I288" s="3"/>
    </row>
    <row r="289" spans="1:11" ht="15">
      <c r="A289" s="3" t="s">
        <v>224</v>
      </c>
      <c r="B289" s="3"/>
      <c r="C289" s="3"/>
      <c r="D289" s="3"/>
      <c r="E289" s="3">
        <f>SUM(E286:E288)</f>
        <v>448.14</v>
      </c>
      <c r="F289" s="3">
        <f>E289*113%</f>
        <v>506.3981999999999</v>
      </c>
      <c r="G289" s="3">
        <v>2</v>
      </c>
      <c r="H289" s="3"/>
      <c r="I289" s="3">
        <f>ROUND(F289+G289,0)</f>
        <v>508</v>
      </c>
      <c r="J289" s="3">
        <v>0</v>
      </c>
      <c r="K289" s="3">
        <v>-508</v>
      </c>
    </row>
    <row r="290" spans="1:12" ht="15">
      <c r="A290" t="s">
        <v>383</v>
      </c>
      <c r="B290" s="5" t="s">
        <v>381</v>
      </c>
      <c r="L290" s="3"/>
    </row>
    <row r="291" spans="1:2" ht="15">
      <c r="A291" t="s">
        <v>383</v>
      </c>
      <c r="B291" s="5" t="s">
        <v>382</v>
      </c>
    </row>
    <row r="292" spans="1:10" ht="15">
      <c r="A292" s="3" t="s">
        <v>383</v>
      </c>
      <c r="B292" s="3"/>
      <c r="C292" s="3"/>
      <c r="D292" s="3"/>
      <c r="E292" s="3"/>
      <c r="F292" s="3"/>
      <c r="G292" s="3"/>
      <c r="H292" s="3"/>
      <c r="I292" s="3"/>
      <c r="J292" s="3"/>
    </row>
    <row r="293" spans="1:7" ht="15">
      <c r="A293" t="s">
        <v>356</v>
      </c>
      <c r="B293" t="s">
        <v>354</v>
      </c>
      <c r="C293">
        <v>278.39</v>
      </c>
      <c r="E293">
        <v>278.39</v>
      </c>
      <c r="G293">
        <v>2</v>
      </c>
    </row>
    <row r="294" spans="1:12" ht="15">
      <c r="A294" t="s">
        <v>356</v>
      </c>
      <c r="B294" t="s">
        <v>353</v>
      </c>
      <c r="C294">
        <v>0</v>
      </c>
      <c r="E294">
        <v>0</v>
      </c>
      <c r="L294" s="3"/>
    </row>
    <row r="295" spans="1:7" ht="15">
      <c r="A295" t="s">
        <v>356</v>
      </c>
      <c r="B295" t="s">
        <v>358</v>
      </c>
      <c r="D295">
        <v>5</v>
      </c>
      <c r="E295">
        <v>218.25</v>
      </c>
      <c r="G295">
        <v>10</v>
      </c>
    </row>
    <row r="296" spans="1:5" ht="15">
      <c r="A296" t="s">
        <v>356</v>
      </c>
      <c r="B296" t="s">
        <v>352</v>
      </c>
      <c r="C296">
        <v>0</v>
      </c>
      <c r="E296">
        <v>0</v>
      </c>
    </row>
    <row r="297" spans="1:12" ht="15">
      <c r="A297" t="s">
        <v>356</v>
      </c>
      <c r="B297" t="s">
        <v>351</v>
      </c>
      <c r="C297">
        <v>0</v>
      </c>
      <c r="E297">
        <v>0</v>
      </c>
      <c r="L297" s="3"/>
    </row>
    <row r="298" spans="1:12" ht="15">
      <c r="A298" s="3" t="s">
        <v>356</v>
      </c>
      <c r="B298" s="3"/>
      <c r="C298" s="3"/>
      <c r="D298" s="3"/>
      <c r="E298" s="3">
        <f>SUM(E293:E297)</f>
        <v>496.64</v>
      </c>
      <c r="F298" s="3">
        <f>E298*113%</f>
        <v>561.2031999999999</v>
      </c>
      <c r="G298" s="3">
        <f>SUM(G293:G297)</f>
        <v>12</v>
      </c>
      <c r="H298" s="3"/>
      <c r="I298" s="3">
        <f>F298+G298</f>
        <v>573.2031999999999</v>
      </c>
      <c r="J298" s="3">
        <v>0</v>
      </c>
      <c r="K298" s="3">
        <v>-573</v>
      </c>
      <c r="L298" s="3"/>
    </row>
    <row r="299" spans="1:7" ht="15">
      <c r="A299" t="s">
        <v>323</v>
      </c>
      <c r="B299" t="s">
        <v>322</v>
      </c>
      <c r="C299">
        <v>326.89</v>
      </c>
      <c r="E299">
        <v>326.89</v>
      </c>
      <c r="G299">
        <v>2</v>
      </c>
    </row>
    <row r="300" spans="1:12" ht="15">
      <c r="A300" s="3" t="s">
        <v>323</v>
      </c>
      <c r="B300" s="3"/>
      <c r="C300" s="3"/>
      <c r="D300" s="3"/>
      <c r="E300" s="3">
        <v>326.89</v>
      </c>
      <c r="F300" s="3">
        <f>E300*113%</f>
        <v>369.38569999999993</v>
      </c>
      <c r="G300" s="3">
        <v>2</v>
      </c>
      <c r="H300" s="3"/>
      <c r="I300" s="3">
        <f>F300+G300</f>
        <v>371.38569999999993</v>
      </c>
      <c r="J300" s="3">
        <v>0</v>
      </c>
      <c r="K300" s="3">
        <v>-371</v>
      </c>
      <c r="L300" s="3"/>
    </row>
    <row r="301" spans="1:9" ht="15">
      <c r="A301" t="s">
        <v>191</v>
      </c>
      <c r="B301" t="s">
        <v>176</v>
      </c>
      <c r="C301">
        <v>0</v>
      </c>
      <c r="E301">
        <v>0</v>
      </c>
      <c r="I301" s="3"/>
    </row>
    <row r="302" spans="1:9" ht="15">
      <c r="A302" t="s">
        <v>191</v>
      </c>
      <c r="B302" t="s">
        <v>177</v>
      </c>
      <c r="C302">
        <v>0</v>
      </c>
      <c r="E302">
        <v>0</v>
      </c>
      <c r="I302" s="3"/>
    </row>
    <row r="303" spans="1:5" ht="15">
      <c r="A303" t="s">
        <v>191</v>
      </c>
      <c r="B303" t="s">
        <v>177</v>
      </c>
      <c r="C303">
        <v>0</v>
      </c>
      <c r="E303">
        <v>0</v>
      </c>
    </row>
    <row r="304" spans="1:12" ht="15">
      <c r="A304" t="s">
        <v>191</v>
      </c>
      <c r="B304" t="s">
        <v>330</v>
      </c>
      <c r="C304">
        <v>0</v>
      </c>
      <c r="E304">
        <v>0</v>
      </c>
      <c r="L304" s="3"/>
    </row>
    <row r="305" spans="1:5" ht="15">
      <c r="A305" t="s">
        <v>191</v>
      </c>
      <c r="B305" t="s">
        <v>409</v>
      </c>
      <c r="C305">
        <v>97</v>
      </c>
      <c r="E305">
        <v>97</v>
      </c>
    </row>
    <row r="306" spans="1:7" ht="15">
      <c r="A306" t="s">
        <v>191</v>
      </c>
      <c r="B306" t="s">
        <v>367</v>
      </c>
      <c r="C306">
        <v>92.15</v>
      </c>
      <c r="E306">
        <v>92.15</v>
      </c>
      <c r="G306">
        <v>2</v>
      </c>
    </row>
    <row r="307" spans="1:9" ht="15">
      <c r="A307" t="s">
        <v>191</v>
      </c>
      <c r="B307" t="s">
        <v>187</v>
      </c>
      <c r="C307">
        <v>0</v>
      </c>
      <c r="E307">
        <v>0</v>
      </c>
      <c r="I307" s="3"/>
    </row>
    <row r="308" spans="1:7" ht="15">
      <c r="A308" t="s">
        <v>191</v>
      </c>
      <c r="B308" t="s">
        <v>361</v>
      </c>
      <c r="C308">
        <v>105.73</v>
      </c>
      <c r="E308">
        <v>105.73</v>
      </c>
      <c r="G308">
        <v>2</v>
      </c>
    </row>
    <row r="309" spans="1:5" ht="15">
      <c r="A309" t="s">
        <v>191</v>
      </c>
      <c r="B309" t="s">
        <v>294</v>
      </c>
      <c r="C309">
        <v>0</v>
      </c>
      <c r="E309">
        <v>0</v>
      </c>
    </row>
    <row r="310" spans="1:5" ht="15">
      <c r="A310" t="s">
        <v>191</v>
      </c>
      <c r="B310" t="s">
        <v>370</v>
      </c>
      <c r="C310">
        <v>0</v>
      </c>
      <c r="E310">
        <v>0</v>
      </c>
    </row>
    <row r="311" spans="1:12" ht="15">
      <c r="A311" t="s">
        <v>191</v>
      </c>
      <c r="B311" t="s">
        <v>178</v>
      </c>
      <c r="C311">
        <v>0</v>
      </c>
      <c r="E311">
        <v>0</v>
      </c>
      <c r="I311" s="3"/>
      <c r="L311" s="3"/>
    </row>
    <row r="312" spans="1:9" ht="15">
      <c r="A312" t="s">
        <v>191</v>
      </c>
      <c r="B312" t="s">
        <v>179</v>
      </c>
      <c r="C312">
        <v>0</v>
      </c>
      <c r="E312">
        <v>0</v>
      </c>
      <c r="I312" s="3"/>
    </row>
    <row r="313" spans="1:9" ht="15">
      <c r="A313" t="s">
        <v>191</v>
      </c>
      <c r="B313" t="s">
        <v>180</v>
      </c>
      <c r="C313">
        <v>0</v>
      </c>
      <c r="E313">
        <v>0</v>
      </c>
      <c r="I313" s="3"/>
    </row>
    <row r="314" spans="1:5" ht="15">
      <c r="A314" t="s">
        <v>191</v>
      </c>
      <c r="B314" t="s">
        <v>295</v>
      </c>
      <c r="C314">
        <v>0</v>
      </c>
      <c r="E314">
        <v>0</v>
      </c>
    </row>
    <row r="315" spans="1:9" ht="15">
      <c r="A315" t="s">
        <v>191</v>
      </c>
      <c r="B315" t="s">
        <v>188</v>
      </c>
      <c r="D315">
        <v>4</v>
      </c>
      <c r="E315">
        <v>98</v>
      </c>
      <c r="G315">
        <v>4</v>
      </c>
      <c r="I315" s="3"/>
    </row>
    <row r="316" spans="1:9" ht="15">
      <c r="A316" t="s">
        <v>191</v>
      </c>
      <c r="B316" t="s">
        <v>189</v>
      </c>
      <c r="C316">
        <v>0</v>
      </c>
      <c r="E316">
        <v>0</v>
      </c>
      <c r="I316" s="3"/>
    </row>
    <row r="317" spans="1:9" ht="15">
      <c r="A317" t="s">
        <v>191</v>
      </c>
      <c r="B317" t="s">
        <v>190</v>
      </c>
      <c r="D317">
        <v>5</v>
      </c>
      <c r="E317">
        <v>81.97</v>
      </c>
      <c r="G317">
        <v>5</v>
      </c>
      <c r="I317" s="3"/>
    </row>
    <row r="318" spans="1:5" ht="15">
      <c r="A318" t="s">
        <v>191</v>
      </c>
      <c r="B318" t="s">
        <v>362</v>
      </c>
      <c r="C318">
        <v>0</v>
      </c>
      <c r="E318">
        <v>0</v>
      </c>
    </row>
    <row r="319" spans="1:9" ht="15">
      <c r="A319" t="s">
        <v>191</v>
      </c>
      <c r="B319" t="s">
        <v>184</v>
      </c>
      <c r="C319">
        <v>0</v>
      </c>
      <c r="E319">
        <v>0</v>
      </c>
      <c r="I319" s="3"/>
    </row>
    <row r="320" spans="1:9" ht="15">
      <c r="A320" t="s">
        <v>191</v>
      </c>
      <c r="B320" t="s">
        <v>185</v>
      </c>
      <c r="C320">
        <v>0</v>
      </c>
      <c r="E320">
        <v>0</v>
      </c>
      <c r="I320" s="3"/>
    </row>
    <row r="321" spans="1:9" ht="15">
      <c r="A321" t="s">
        <v>191</v>
      </c>
      <c r="B321" t="s">
        <v>183</v>
      </c>
      <c r="C321">
        <v>0</v>
      </c>
      <c r="E321">
        <v>0</v>
      </c>
      <c r="I321" s="3"/>
    </row>
    <row r="322" spans="1:5" ht="15">
      <c r="A322" t="s">
        <v>191</v>
      </c>
      <c r="B322" t="s">
        <v>368</v>
      </c>
      <c r="C322">
        <v>0</v>
      </c>
      <c r="E322">
        <v>0</v>
      </c>
    </row>
    <row r="323" spans="1:9" ht="15">
      <c r="A323" t="s">
        <v>191</v>
      </c>
      <c r="B323" t="s">
        <v>186</v>
      </c>
      <c r="C323">
        <v>0</v>
      </c>
      <c r="E323">
        <v>0</v>
      </c>
      <c r="I323" s="3"/>
    </row>
    <row r="324" spans="1:5" ht="15">
      <c r="A324" t="s">
        <v>191</v>
      </c>
      <c r="B324" t="s">
        <v>369</v>
      </c>
      <c r="C324">
        <v>0</v>
      </c>
      <c r="E324">
        <v>0</v>
      </c>
    </row>
    <row r="325" spans="1:9" ht="15">
      <c r="A325" t="s">
        <v>191</v>
      </c>
      <c r="B325" t="s">
        <v>181</v>
      </c>
      <c r="C325">
        <v>0</v>
      </c>
      <c r="E325">
        <v>0</v>
      </c>
      <c r="I325" s="3"/>
    </row>
    <row r="326" spans="1:5" ht="15">
      <c r="A326" t="s">
        <v>191</v>
      </c>
      <c r="B326" t="s">
        <v>366</v>
      </c>
      <c r="C326">
        <v>0</v>
      </c>
      <c r="E326">
        <v>0</v>
      </c>
    </row>
    <row r="327" spans="1:7" ht="15">
      <c r="A327" t="s">
        <v>191</v>
      </c>
      <c r="B327" t="s">
        <v>360</v>
      </c>
      <c r="C327">
        <v>59.17</v>
      </c>
      <c r="E327">
        <v>59.17</v>
      </c>
      <c r="G327">
        <v>1</v>
      </c>
    </row>
    <row r="328" spans="1:9" ht="15">
      <c r="A328" t="s">
        <v>191</v>
      </c>
      <c r="B328" t="s">
        <v>182</v>
      </c>
      <c r="C328">
        <v>0</v>
      </c>
      <c r="E328">
        <v>0</v>
      </c>
      <c r="I328" s="3"/>
    </row>
    <row r="329" spans="1:5" ht="15">
      <c r="A329" t="s">
        <v>191</v>
      </c>
      <c r="B329" t="s">
        <v>364</v>
      </c>
      <c r="C329">
        <v>0</v>
      </c>
      <c r="E329">
        <v>0</v>
      </c>
    </row>
    <row r="330" spans="1:5" ht="15">
      <c r="A330" t="s">
        <v>191</v>
      </c>
      <c r="B330" t="s">
        <v>365</v>
      </c>
      <c r="C330">
        <v>0</v>
      </c>
      <c r="E330">
        <v>0</v>
      </c>
    </row>
    <row r="331" spans="1:5" ht="15">
      <c r="A331" t="s">
        <v>191</v>
      </c>
      <c r="B331" t="s">
        <v>363</v>
      </c>
      <c r="C331">
        <v>0</v>
      </c>
      <c r="E331">
        <v>0</v>
      </c>
    </row>
    <row r="332" spans="1:11" ht="15">
      <c r="A332" s="3" t="s">
        <v>191</v>
      </c>
      <c r="B332" s="3"/>
      <c r="C332" s="3"/>
      <c r="D332" s="3"/>
      <c r="E332" s="3">
        <f>SUM(E302:E331)</f>
        <v>534.02</v>
      </c>
      <c r="F332" s="3">
        <f>E332*1.13</f>
        <v>603.4426</v>
      </c>
      <c r="G332" s="3">
        <f>SUM(G302:G331)</f>
        <v>14</v>
      </c>
      <c r="H332" s="3"/>
      <c r="I332" s="3">
        <f>ROUND(F332+G332,0)</f>
        <v>617</v>
      </c>
      <c r="J332" s="3">
        <v>0</v>
      </c>
      <c r="K332" s="3">
        <v>-617</v>
      </c>
    </row>
    <row r="351" ht="15">
      <c r="A351" t="s">
        <v>34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8"/>
  <sheetViews>
    <sheetView zoomScalePageLayoutView="0" workbookViewId="0" topLeftCell="A280">
      <selection activeCell="A309" sqref="A309"/>
    </sheetView>
  </sheetViews>
  <sheetFormatPr defaultColWidth="9.140625" defaultRowHeight="15"/>
  <cols>
    <col min="1" max="1" width="45.57421875" style="0" customWidth="1"/>
  </cols>
  <sheetData>
    <row r="1" ht="15">
      <c r="A1" t="s">
        <v>223</v>
      </c>
    </row>
    <row r="2" ht="15">
      <c r="A2" t="s">
        <v>211</v>
      </c>
    </row>
    <row r="3" ht="15">
      <c r="A3" t="s">
        <v>212</v>
      </c>
    </row>
    <row r="4" ht="15">
      <c r="A4" t="s">
        <v>213</v>
      </c>
    </row>
    <row r="5" ht="15">
      <c r="A5" t="s">
        <v>176</v>
      </c>
    </row>
    <row r="6" ht="15">
      <c r="A6" t="s">
        <v>209</v>
      </c>
    </row>
    <row r="7" ht="15">
      <c r="A7" t="s">
        <v>231</v>
      </c>
    </row>
    <row r="8" ht="15">
      <c r="A8" t="s">
        <v>21</v>
      </c>
    </row>
    <row r="9" ht="15">
      <c r="A9" t="s">
        <v>44</v>
      </c>
    </row>
    <row r="10" ht="15">
      <c r="A10" t="s">
        <v>80</v>
      </c>
    </row>
    <row r="11" ht="15">
      <c r="A11" t="s">
        <v>193</v>
      </c>
    </row>
    <row r="12" ht="15">
      <c r="A12" t="s">
        <v>33</v>
      </c>
    </row>
    <row r="13" ht="15">
      <c r="A13" t="s">
        <v>152</v>
      </c>
    </row>
    <row r="14" ht="15">
      <c r="A14" t="s">
        <v>278</v>
      </c>
    </row>
    <row r="15" ht="15">
      <c r="A15" t="s">
        <v>20</v>
      </c>
    </row>
    <row r="16" ht="15">
      <c r="A16" t="s">
        <v>36</v>
      </c>
    </row>
    <row r="17" ht="15">
      <c r="A17" t="s">
        <v>23</v>
      </c>
    </row>
    <row r="18" ht="15">
      <c r="A18" t="s">
        <v>122</v>
      </c>
    </row>
    <row r="19" ht="15">
      <c r="A19" t="s">
        <v>232</v>
      </c>
    </row>
    <row r="20" ht="15">
      <c r="A20" t="s">
        <v>40</v>
      </c>
    </row>
    <row r="21" ht="15">
      <c r="A21" t="s">
        <v>233</v>
      </c>
    </row>
    <row r="22" ht="15">
      <c r="A22" t="s">
        <v>87</v>
      </c>
    </row>
    <row r="23" ht="15">
      <c r="A23" t="s">
        <v>196</v>
      </c>
    </row>
    <row r="24" ht="15">
      <c r="A24" t="s">
        <v>150</v>
      </c>
    </row>
    <row r="25" ht="15">
      <c r="A25" t="s">
        <v>43</v>
      </c>
    </row>
    <row r="26" ht="15">
      <c r="A26" t="s">
        <v>116</v>
      </c>
    </row>
    <row r="27" ht="15">
      <c r="A27" t="s">
        <v>83</v>
      </c>
    </row>
    <row r="28" ht="15">
      <c r="A28" t="s">
        <v>117</v>
      </c>
    </row>
    <row r="29" ht="15">
      <c r="A29" t="s">
        <v>10</v>
      </c>
    </row>
    <row r="30" ht="15">
      <c r="A30" t="s">
        <v>84</v>
      </c>
    </row>
    <row r="31" ht="15">
      <c r="A31" t="s">
        <v>124</v>
      </c>
    </row>
    <row r="32" ht="15">
      <c r="A32" t="s">
        <v>123</v>
      </c>
    </row>
    <row r="33" ht="15">
      <c r="A33" t="s">
        <v>82</v>
      </c>
    </row>
    <row r="34" ht="15">
      <c r="A34" t="s">
        <v>81</v>
      </c>
    </row>
    <row r="35" ht="15">
      <c r="A35" t="s">
        <v>151</v>
      </c>
    </row>
    <row r="36" ht="15">
      <c r="A36" t="s">
        <v>203</v>
      </c>
    </row>
    <row r="37" ht="15">
      <c r="A37" t="s">
        <v>234</v>
      </c>
    </row>
    <row r="38" ht="15">
      <c r="A38" t="s">
        <v>279</v>
      </c>
    </row>
    <row r="39" ht="15">
      <c r="A39" t="s">
        <v>207</v>
      </c>
    </row>
    <row r="40" ht="15">
      <c r="A40" t="s">
        <v>59</v>
      </c>
    </row>
    <row r="41" ht="15">
      <c r="A41" t="s">
        <v>86</v>
      </c>
    </row>
    <row r="42" ht="15">
      <c r="A42" t="s">
        <v>159</v>
      </c>
    </row>
    <row r="43" ht="15">
      <c r="A43" t="s">
        <v>32</v>
      </c>
    </row>
    <row r="44" ht="15">
      <c r="A44" t="s">
        <v>88</v>
      </c>
    </row>
    <row r="45" ht="15">
      <c r="A45" t="s">
        <v>166</v>
      </c>
    </row>
    <row r="46" ht="15">
      <c r="A46" t="s">
        <v>208</v>
      </c>
    </row>
    <row r="47" ht="15">
      <c r="A47" t="s">
        <v>24</v>
      </c>
    </row>
    <row r="48" ht="15">
      <c r="A48" t="s">
        <v>171</v>
      </c>
    </row>
    <row r="49" ht="15">
      <c r="A49" t="s">
        <v>121</v>
      </c>
    </row>
    <row r="50" ht="15">
      <c r="A50" t="s">
        <v>18</v>
      </c>
    </row>
    <row r="51" ht="15">
      <c r="A51" t="s">
        <v>172</v>
      </c>
    </row>
    <row r="52" ht="15">
      <c r="A52" t="s">
        <v>173</v>
      </c>
    </row>
    <row r="53" ht="15">
      <c r="A53" t="s">
        <v>11</v>
      </c>
    </row>
    <row r="54" ht="15">
      <c r="A54" t="s">
        <v>12</v>
      </c>
    </row>
    <row r="55" ht="15">
      <c r="A55" t="s">
        <v>13</v>
      </c>
    </row>
    <row r="56" ht="15">
      <c r="A56" t="s">
        <v>14</v>
      </c>
    </row>
    <row r="57" ht="15">
      <c r="A57" t="s">
        <v>114</v>
      </c>
    </row>
    <row r="58" ht="15">
      <c r="A58" t="s">
        <v>115</v>
      </c>
    </row>
    <row r="59" ht="15">
      <c r="A59" t="s">
        <v>164</v>
      </c>
    </row>
    <row r="60" ht="15">
      <c r="A60" t="s">
        <v>120</v>
      </c>
    </row>
    <row r="61" ht="15">
      <c r="A61" t="s">
        <v>17</v>
      </c>
    </row>
    <row r="62" ht="15">
      <c r="A62" t="s">
        <v>148</v>
      </c>
    </row>
    <row r="63" ht="15">
      <c r="A63" t="s">
        <v>112</v>
      </c>
    </row>
    <row r="64" ht="15">
      <c r="A64" t="s">
        <v>16</v>
      </c>
    </row>
    <row r="65" ht="15">
      <c r="A65" t="s">
        <v>264</v>
      </c>
    </row>
    <row r="66" ht="15">
      <c r="A66" t="s">
        <v>111</v>
      </c>
    </row>
    <row r="67" ht="15">
      <c r="A67" t="s">
        <v>237</v>
      </c>
    </row>
    <row r="68" ht="15">
      <c r="A68" t="s">
        <v>274</v>
      </c>
    </row>
    <row r="69" ht="15">
      <c r="A69" t="s">
        <v>155</v>
      </c>
    </row>
    <row r="70" ht="15">
      <c r="A70" t="s">
        <v>254</v>
      </c>
    </row>
    <row r="71" ht="15">
      <c r="A71" t="s">
        <v>253</v>
      </c>
    </row>
    <row r="72" ht="15">
      <c r="A72" t="s">
        <v>238</v>
      </c>
    </row>
    <row r="73" ht="15">
      <c r="A73" t="s">
        <v>236</v>
      </c>
    </row>
    <row r="74" ht="15">
      <c r="A74" t="s">
        <v>235</v>
      </c>
    </row>
    <row r="75" ht="15">
      <c r="A75" t="s">
        <v>160</v>
      </c>
    </row>
    <row r="76" ht="15">
      <c r="A76" t="s">
        <v>265</v>
      </c>
    </row>
    <row r="77" ht="15">
      <c r="A77" t="s">
        <v>161</v>
      </c>
    </row>
    <row r="78" ht="15">
      <c r="A78" t="s">
        <v>162</v>
      </c>
    </row>
    <row r="79" ht="15">
      <c r="A79" t="s">
        <v>163</v>
      </c>
    </row>
    <row r="80" ht="15">
      <c r="A80" t="s">
        <v>174</v>
      </c>
    </row>
    <row r="81" ht="15">
      <c r="A81" t="s">
        <v>62</v>
      </c>
    </row>
    <row r="82" ht="15">
      <c r="A82" t="s">
        <v>177</v>
      </c>
    </row>
    <row r="83" ht="15">
      <c r="A83" t="s">
        <v>118</v>
      </c>
    </row>
    <row r="84" ht="15">
      <c r="A84" t="s">
        <v>275</v>
      </c>
    </row>
    <row r="85" ht="15">
      <c r="A85" t="s">
        <v>119</v>
      </c>
    </row>
    <row r="86" ht="15">
      <c r="A86" t="s">
        <v>113</v>
      </c>
    </row>
    <row r="87" ht="15">
      <c r="A87" t="s">
        <v>276</v>
      </c>
    </row>
    <row r="88" ht="15">
      <c r="A88" t="s">
        <v>106</v>
      </c>
    </row>
    <row r="89" ht="15">
      <c r="A89" t="s">
        <v>104</v>
      </c>
    </row>
    <row r="90" ht="15">
      <c r="A90" t="s">
        <v>65</v>
      </c>
    </row>
    <row r="91" ht="15">
      <c r="A91" t="s">
        <v>102</v>
      </c>
    </row>
    <row r="92" ht="15">
      <c r="A92" t="s">
        <v>64</v>
      </c>
    </row>
    <row r="93" ht="15">
      <c r="A93" t="s">
        <v>239</v>
      </c>
    </row>
    <row r="94" ht="15">
      <c r="A94" t="s">
        <v>101</v>
      </c>
    </row>
    <row r="95" ht="15">
      <c r="A95" t="s">
        <v>109</v>
      </c>
    </row>
    <row r="96" ht="15">
      <c r="A96" t="s">
        <v>103</v>
      </c>
    </row>
    <row r="97" ht="15">
      <c r="A97" t="s">
        <v>221</v>
      </c>
    </row>
    <row r="98" ht="15">
      <c r="A98" t="s">
        <v>66</v>
      </c>
    </row>
    <row r="99" ht="15">
      <c r="A99" t="s">
        <v>240</v>
      </c>
    </row>
    <row r="100" ht="15">
      <c r="A100" t="s">
        <v>67</v>
      </c>
    </row>
    <row r="101" ht="15">
      <c r="A101" t="s">
        <v>241</v>
      </c>
    </row>
    <row r="102" ht="15">
      <c r="A102" t="s">
        <v>242</v>
      </c>
    </row>
    <row r="103" ht="15">
      <c r="A103" t="s">
        <v>243</v>
      </c>
    </row>
    <row r="104" ht="15">
      <c r="A104" t="s">
        <v>244</v>
      </c>
    </row>
    <row r="105" ht="15">
      <c r="A105" t="s">
        <v>226</v>
      </c>
    </row>
    <row r="106" ht="15">
      <c r="A106" t="s">
        <v>227</v>
      </c>
    </row>
    <row r="107" ht="15">
      <c r="A107" t="s">
        <v>245</v>
      </c>
    </row>
    <row r="108" ht="15">
      <c r="A108" t="s">
        <v>229</v>
      </c>
    </row>
    <row r="109" ht="15">
      <c r="A109" t="s">
        <v>228</v>
      </c>
    </row>
    <row r="110" ht="15">
      <c r="A110" t="s">
        <v>220</v>
      </c>
    </row>
    <row r="111" ht="15">
      <c r="A111" t="s">
        <v>246</v>
      </c>
    </row>
    <row r="112" ht="15">
      <c r="A112" t="s">
        <v>91</v>
      </c>
    </row>
    <row r="113" ht="15">
      <c r="A113" t="s">
        <v>205</v>
      </c>
    </row>
    <row r="114" ht="15">
      <c r="A114" t="s">
        <v>247</v>
      </c>
    </row>
    <row r="115" ht="15">
      <c r="A115" t="s">
        <v>28</v>
      </c>
    </row>
    <row r="116" ht="15">
      <c r="A116" t="s">
        <v>248</v>
      </c>
    </row>
    <row r="117" ht="15">
      <c r="A117" t="s">
        <v>249</v>
      </c>
    </row>
    <row r="118" ht="15">
      <c r="A118" t="s">
        <v>225</v>
      </c>
    </row>
    <row r="119" ht="15">
      <c r="A119" t="s">
        <v>105</v>
      </c>
    </row>
    <row r="120" ht="15">
      <c r="A120" t="s">
        <v>27</v>
      </c>
    </row>
    <row r="121" ht="15">
      <c r="A121" t="s">
        <v>250</v>
      </c>
    </row>
    <row r="122" ht="15">
      <c r="A122" t="s">
        <v>251</v>
      </c>
    </row>
    <row r="123" ht="15">
      <c r="A123" t="s">
        <v>255</v>
      </c>
    </row>
    <row r="124" ht="15">
      <c r="A124" t="s">
        <v>256</v>
      </c>
    </row>
    <row r="125" ht="15">
      <c r="A125" t="s">
        <v>252</v>
      </c>
    </row>
    <row r="126" ht="15">
      <c r="A126" t="s">
        <v>257</v>
      </c>
    </row>
    <row r="127" ht="15">
      <c r="A127" t="s">
        <v>258</v>
      </c>
    </row>
    <row r="128" ht="15">
      <c r="A128" t="s">
        <v>168</v>
      </c>
    </row>
    <row r="129" ht="15">
      <c r="A129" t="s">
        <v>268</v>
      </c>
    </row>
    <row r="130" ht="15">
      <c r="A130" t="s">
        <v>170</v>
      </c>
    </row>
    <row r="131" ht="15">
      <c r="A131" t="s">
        <v>259</v>
      </c>
    </row>
    <row r="132" ht="15">
      <c r="A132" t="s">
        <v>201</v>
      </c>
    </row>
    <row r="133" ht="15">
      <c r="A133" t="s">
        <v>267</v>
      </c>
    </row>
    <row r="134" ht="15">
      <c r="A134" t="s">
        <v>260</v>
      </c>
    </row>
    <row r="135" ht="15">
      <c r="A135" t="s">
        <v>51</v>
      </c>
    </row>
    <row r="136" ht="15">
      <c r="A136" t="s">
        <v>261</v>
      </c>
    </row>
    <row r="137" ht="15">
      <c r="A137" t="s">
        <v>262</v>
      </c>
    </row>
    <row r="138" ht="15">
      <c r="A138" t="s">
        <v>50</v>
      </c>
    </row>
    <row r="139" ht="15">
      <c r="A139" t="s">
        <v>263</v>
      </c>
    </row>
    <row r="140" ht="15">
      <c r="A140" t="s">
        <v>198</v>
      </c>
    </row>
    <row r="141" ht="15">
      <c r="A141" t="s">
        <v>134</v>
      </c>
    </row>
    <row r="142" ht="15">
      <c r="A142" t="s">
        <v>53</v>
      </c>
    </row>
    <row r="143" ht="15">
      <c r="A143" t="s">
        <v>54</v>
      </c>
    </row>
    <row r="144" ht="15">
      <c r="A144" t="s">
        <v>100</v>
      </c>
    </row>
    <row r="145" ht="15">
      <c r="A145" t="s">
        <v>184</v>
      </c>
    </row>
    <row r="146" ht="15">
      <c r="A146" t="s">
        <v>185</v>
      </c>
    </row>
    <row r="147" ht="15">
      <c r="A147" t="s">
        <v>183</v>
      </c>
    </row>
    <row r="148" ht="15">
      <c r="A148" t="s">
        <v>186</v>
      </c>
    </row>
    <row r="149" ht="15">
      <c r="A149" t="s">
        <v>55</v>
      </c>
    </row>
    <row r="150" ht="15">
      <c r="A150" t="s">
        <v>60</v>
      </c>
    </row>
    <row r="151" ht="15">
      <c r="A151" t="s">
        <v>74</v>
      </c>
    </row>
    <row r="152" ht="15">
      <c r="A152" t="s">
        <v>266</v>
      </c>
    </row>
    <row r="153" ht="15">
      <c r="A153" t="s">
        <v>108</v>
      </c>
    </row>
    <row r="154" ht="15">
      <c r="A154" t="s">
        <v>90</v>
      </c>
    </row>
    <row r="155" ht="15">
      <c r="A155" t="s">
        <v>71</v>
      </c>
    </row>
    <row r="156" ht="15">
      <c r="A156" t="s">
        <v>72</v>
      </c>
    </row>
    <row r="157" ht="15">
      <c r="A157" t="s">
        <v>219</v>
      </c>
    </row>
    <row r="158" ht="15">
      <c r="A158" t="s">
        <v>218</v>
      </c>
    </row>
    <row r="159" ht="15">
      <c r="A159" t="s">
        <v>216</v>
      </c>
    </row>
    <row r="160" ht="15">
      <c r="A160" t="s">
        <v>215</v>
      </c>
    </row>
    <row r="161" ht="15">
      <c r="A161" t="s">
        <v>269</v>
      </c>
    </row>
    <row r="162" ht="15">
      <c r="A162" t="s">
        <v>217</v>
      </c>
    </row>
    <row r="163" ht="15">
      <c r="A163" t="s">
        <v>77</v>
      </c>
    </row>
    <row r="164" ht="15">
      <c r="A164" t="s">
        <v>270</v>
      </c>
    </row>
    <row r="165" ht="15">
      <c r="A165" t="s">
        <v>63</v>
      </c>
    </row>
    <row r="166" ht="15">
      <c r="A166" t="s">
        <v>98</v>
      </c>
    </row>
    <row r="167" ht="15">
      <c r="A167" t="s">
        <v>136</v>
      </c>
    </row>
    <row r="168" ht="15">
      <c r="A168" t="s">
        <v>271</v>
      </c>
    </row>
    <row r="169" ht="15">
      <c r="A169" t="s">
        <v>272</v>
      </c>
    </row>
    <row r="170" ht="15">
      <c r="A170" t="s">
        <v>273</v>
      </c>
    </row>
    <row r="171" ht="15">
      <c r="A171" t="s">
        <v>135</v>
      </c>
    </row>
    <row r="172" ht="15">
      <c r="A172" t="s">
        <v>31</v>
      </c>
    </row>
    <row r="173" ht="15">
      <c r="A173" t="s">
        <v>68</v>
      </c>
    </row>
    <row r="174" ht="15">
      <c r="A174" t="s">
        <v>69</v>
      </c>
    </row>
    <row r="175" ht="15">
      <c r="A175" t="s">
        <v>70</v>
      </c>
    </row>
    <row r="176" ht="15">
      <c r="A176" t="s">
        <v>138</v>
      </c>
    </row>
    <row r="177" ht="15">
      <c r="A177" t="s">
        <v>139</v>
      </c>
    </row>
    <row r="178" ht="15">
      <c r="A178" t="s">
        <v>95</v>
      </c>
    </row>
    <row r="179" ht="15">
      <c r="A179" t="s">
        <v>30</v>
      </c>
    </row>
    <row r="180" ht="15">
      <c r="A180" t="s">
        <v>277</v>
      </c>
    </row>
    <row r="181" ht="15">
      <c r="A181" t="s">
        <v>199</v>
      </c>
    </row>
    <row r="182" ht="15">
      <c r="A182" t="s">
        <v>200</v>
      </c>
    </row>
    <row r="187" ht="15">
      <c r="A187" t="s">
        <v>402</v>
      </c>
    </row>
    <row r="188" ht="15">
      <c r="A188" t="s">
        <v>403</v>
      </c>
    </row>
    <row r="189" ht="15">
      <c r="A189" t="s">
        <v>404</v>
      </c>
    </row>
    <row r="190" ht="15">
      <c r="A190" t="s">
        <v>405</v>
      </c>
    </row>
    <row r="191" ht="15">
      <c r="A191" t="s">
        <v>338</v>
      </c>
    </row>
    <row r="192" ht="15">
      <c r="A192" t="s">
        <v>331</v>
      </c>
    </row>
    <row r="193" ht="15">
      <c r="A193" t="s">
        <v>336</v>
      </c>
    </row>
    <row r="194" ht="15">
      <c r="A194" t="s">
        <v>337</v>
      </c>
    </row>
    <row r="195" ht="15">
      <c r="A195" t="s">
        <v>322</v>
      </c>
    </row>
    <row r="196" ht="15">
      <c r="A196" t="s">
        <v>354</v>
      </c>
    </row>
    <row r="197" ht="15">
      <c r="A197" t="s">
        <v>353</v>
      </c>
    </row>
    <row r="198" ht="15">
      <c r="A198" t="s">
        <v>317</v>
      </c>
    </row>
    <row r="199" ht="15">
      <c r="A199" t="s">
        <v>372</v>
      </c>
    </row>
    <row r="200" ht="15">
      <c r="A200" t="s">
        <v>387</v>
      </c>
    </row>
    <row r="201" ht="15">
      <c r="A201" t="s">
        <v>359</v>
      </c>
    </row>
    <row r="202" ht="15">
      <c r="A202" t="s">
        <v>375</v>
      </c>
    </row>
    <row r="203" ht="15">
      <c r="A203" t="s">
        <v>386</v>
      </c>
    </row>
    <row r="204" ht="15">
      <c r="A204" t="s">
        <v>406</v>
      </c>
    </row>
    <row r="205" ht="15">
      <c r="A205" t="s">
        <v>388</v>
      </c>
    </row>
    <row r="206" ht="15">
      <c r="A206" t="s">
        <v>374</v>
      </c>
    </row>
    <row r="208" ht="15">
      <c r="A208" t="s">
        <v>316</v>
      </c>
    </row>
    <row r="209" ht="15">
      <c r="A209" t="s">
        <v>302</v>
      </c>
    </row>
    <row r="210" ht="15">
      <c r="A210" t="s">
        <v>177</v>
      </c>
    </row>
    <row r="211" ht="15">
      <c r="A211" t="s">
        <v>330</v>
      </c>
    </row>
    <row r="212" ht="15">
      <c r="A212" t="s">
        <v>301</v>
      </c>
    </row>
    <row r="213" ht="15">
      <c r="A213" t="s">
        <v>379</v>
      </c>
    </row>
    <row r="214" ht="15">
      <c r="A214" t="s">
        <v>380</v>
      </c>
    </row>
    <row r="216" ht="15">
      <c r="A216" t="s">
        <v>102</v>
      </c>
    </row>
    <row r="217" ht="15">
      <c r="A217" t="s">
        <v>409</v>
      </c>
    </row>
    <row r="218" ht="15">
      <c r="A218" t="s">
        <v>384</v>
      </c>
    </row>
    <row r="219" ht="15">
      <c r="A219" t="s">
        <v>385</v>
      </c>
    </row>
    <row r="222" ht="15">
      <c r="A222" t="s">
        <v>408</v>
      </c>
    </row>
    <row r="223" ht="15">
      <c r="A223" t="s">
        <v>407</v>
      </c>
    </row>
    <row r="224" ht="15">
      <c r="A224" t="s">
        <v>395</v>
      </c>
    </row>
    <row r="225" ht="15">
      <c r="A225" t="s">
        <v>304</v>
      </c>
    </row>
    <row r="226" ht="15">
      <c r="A226" t="s">
        <v>305</v>
      </c>
    </row>
    <row r="227" ht="15">
      <c r="A227" t="s">
        <v>306</v>
      </c>
    </row>
    <row r="228" ht="15">
      <c r="A228" t="s">
        <v>307</v>
      </c>
    </row>
    <row r="229" ht="15">
      <c r="A229" t="s">
        <v>328</v>
      </c>
    </row>
    <row r="230" ht="15">
      <c r="A230" t="s">
        <v>339</v>
      </c>
    </row>
    <row r="232" ht="15">
      <c r="A232" t="s">
        <v>410</v>
      </c>
    </row>
    <row r="233" ht="15">
      <c r="A233" t="s">
        <v>348</v>
      </c>
    </row>
    <row r="234" ht="15">
      <c r="A234" t="s">
        <v>349</v>
      </c>
    </row>
    <row r="235" ht="15">
      <c r="A235" t="s">
        <v>350</v>
      </c>
    </row>
    <row r="236" ht="15">
      <c r="A236" t="s">
        <v>394</v>
      </c>
    </row>
    <row r="237" ht="15">
      <c r="A237" t="s">
        <v>396</v>
      </c>
    </row>
    <row r="238" ht="15">
      <c r="A238" t="s">
        <v>397</v>
      </c>
    </row>
    <row r="239" ht="15">
      <c r="A239" t="s">
        <v>358</v>
      </c>
    </row>
    <row r="241" ht="15">
      <c r="A241" t="s">
        <v>412</v>
      </c>
    </row>
    <row r="242" ht="15">
      <c r="A242" t="s">
        <v>295</v>
      </c>
    </row>
    <row r="243" ht="15">
      <c r="A243" t="s">
        <v>389</v>
      </c>
    </row>
    <row r="244" ht="15">
      <c r="A244" t="s">
        <v>390</v>
      </c>
    </row>
    <row r="245" ht="15">
      <c r="A245" t="s">
        <v>411</v>
      </c>
    </row>
    <row r="246" ht="15">
      <c r="A246" t="s">
        <v>391</v>
      </c>
    </row>
    <row r="247" ht="15">
      <c r="A247" t="s">
        <v>392</v>
      </c>
    </row>
    <row r="248" ht="15">
      <c r="A248" t="s">
        <v>340</v>
      </c>
    </row>
    <row r="249" ht="15">
      <c r="A249" t="s">
        <v>357</v>
      </c>
    </row>
    <row r="250" ht="15">
      <c r="A250" t="s">
        <v>398</v>
      </c>
    </row>
    <row r="251" ht="15">
      <c r="A251" t="s">
        <v>329</v>
      </c>
    </row>
    <row r="252" ht="15">
      <c r="A252" t="s">
        <v>393</v>
      </c>
    </row>
    <row r="253" ht="15">
      <c r="A253" t="s">
        <v>326</v>
      </c>
    </row>
    <row r="254" ht="15">
      <c r="A254" t="s">
        <v>324</v>
      </c>
    </row>
    <row r="255" ht="15">
      <c r="A255" t="s">
        <v>344</v>
      </c>
    </row>
    <row r="256" ht="15">
      <c r="A256" t="s">
        <v>345</v>
      </c>
    </row>
    <row r="257" ht="15">
      <c r="A257" t="s">
        <v>325</v>
      </c>
    </row>
    <row r="258" ht="15">
      <c r="A258" t="s">
        <v>376</v>
      </c>
    </row>
    <row r="259" ht="15">
      <c r="A259" t="s">
        <v>377</v>
      </c>
    </row>
    <row r="260" ht="15">
      <c r="A260" t="s">
        <v>378</v>
      </c>
    </row>
    <row r="261" ht="15">
      <c r="A261" t="s">
        <v>327</v>
      </c>
    </row>
    <row r="262" ht="15">
      <c r="A262" t="s">
        <v>346</v>
      </c>
    </row>
    <row r="263" ht="15">
      <c r="A263" t="s">
        <v>343</v>
      </c>
    </row>
    <row r="264" ht="15">
      <c r="A264" t="s">
        <v>342</v>
      </c>
    </row>
    <row r="266" ht="15">
      <c r="A266" t="s">
        <v>413</v>
      </c>
    </row>
    <row r="267" ht="15">
      <c r="A267" t="s">
        <v>399</v>
      </c>
    </row>
    <row r="268" ht="15">
      <c r="A268" t="s">
        <v>400</v>
      </c>
    </row>
    <row r="272" ht="15">
      <c r="A272" t="s">
        <v>401</v>
      </c>
    </row>
    <row r="288" ht="15">
      <c r="A288" t="s">
        <v>308</v>
      </c>
    </row>
    <row r="289" ht="15">
      <c r="A289" t="s">
        <v>310</v>
      </c>
    </row>
    <row r="290" ht="15">
      <c r="A290" t="s">
        <v>296</v>
      </c>
    </row>
    <row r="291" ht="15">
      <c r="A291" t="s">
        <v>299</v>
      </c>
    </row>
    <row r="292" ht="15">
      <c r="A292" t="s">
        <v>297</v>
      </c>
    </row>
    <row r="293" ht="15">
      <c r="A293" t="s">
        <v>300</v>
      </c>
    </row>
    <row r="294" ht="15">
      <c r="A294" t="s">
        <v>381</v>
      </c>
    </row>
    <row r="295" ht="15">
      <c r="A295" t="s">
        <v>382</v>
      </c>
    </row>
    <row r="296" ht="15">
      <c r="A296" t="s">
        <v>309</v>
      </c>
    </row>
    <row r="297" ht="15">
      <c r="A297" t="s">
        <v>298</v>
      </c>
    </row>
    <row r="298" ht="15">
      <c r="A298" t="s">
        <v>313</v>
      </c>
    </row>
    <row r="299" ht="15">
      <c r="A299" t="s">
        <v>315</v>
      </c>
    </row>
    <row r="300" ht="15">
      <c r="A300" t="s">
        <v>320</v>
      </c>
    </row>
    <row r="301" ht="15">
      <c r="A301" t="s">
        <v>319</v>
      </c>
    </row>
    <row r="302" ht="15">
      <c r="A302" t="s">
        <v>289</v>
      </c>
    </row>
    <row r="303" ht="15">
      <c r="A303" t="s">
        <v>293</v>
      </c>
    </row>
    <row r="304" ht="15">
      <c r="A304" t="s">
        <v>314</v>
      </c>
    </row>
    <row r="305" ht="15">
      <c r="A305" t="s">
        <v>290</v>
      </c>
    </row>
    <row r="306" ht="15">
      <c r="A306" t="s">
        <v>291</v>
      </c>
    </row>
    <row r="307" ht="15">
      <c r="A307" t="s">
        <v>292</v>
      </c>
    </row>
    <row r="308" ht="15">
      <c r="A308" t="s">
        <v>355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140625" style="0" customWidth="1"/>
    <col min="2" max="2" width="46.28125" style="0" customWidth="1"/>
  </cols>
  <sheetData>
    <row r="2" spans="1:2" ht="15">
      <c r="A2" t="s">
        <v>110</v>
      </c>
      <c r="B2" s="2" t="s">
        <v>101</v>
      </c>
    </row>
    <row r="3" spans="1:2" ht="15">
      <c r="A3" t="s">
        <v>110</v>
      </c>
      <c r="B3" s="2" t="s">
        <v>371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2012-05-23T09:42:29Z</dcterms:modified>
  <cp:category/>
  <cp:version/>
  <cp:contentType/>
  <cp:contentStatus/>
</cp:coreProperties>
</file>