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00" yWindow="210" windowWidth="14685" windowHeight="78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62" i="1" l="1"/>
  <c r="F162" i="1"/>
  <c r="E162" i="1"/>
  <c r="H156" i="1"/>
  <c r="F156" i="1"/>
  <c r="E156" i="1"/>
  <c r="E149" i="1"/>
  <c r="F149" i="1" s="1"/>
  <c r="H149" i="1" s="1"/>
  <c r="E137" i="1"/>
  <c r="F137" i="1" s="1"/>
  <c r="H137" i="1" s="1"/>
  <c r="E125" i="1"/>
  <c r="F125" i="1" s="1"/>
  <c r="H125" i="1" s="1"/>
  <c r="E122" i="1"/>
  <c r="F122" i="1" s="1"/>
  <c r="H122" i="1" s="1"/>
  <c r="E117" i="1"/>
  <c r="F117" i="1" s="1"/>
  <c r="H117" i="1" s="1"/>
  <c r="E104" i="1"/>
  <c r="F104" i="1" s="1"/>
  <c r="H104" i="1" s="1"/>
  <c r="E96" i="1"/>
  <c r="F96" i="1" s="1"/>
  <c r="H96" i="1" s="1"/>
  <c r="E94" i="1"/>
  <c r="F94" i="1" s="1"/>
  <c r="H94" i="1" s="1"/>
  <c r="E92" i="1"/>
  <c r="E89" i="1"/>
  <c r="F89" i="1" s="1"/>
  <c r="H89" i="1" s="1"/>
  <c r="E85" i="1"/>
  <c r="F85" i="1" s="1"/>
  <c r="H85" i="1" s="1"/>
  <c r="E141" i="1"/>
  <c r="E146" i="1"/>
  <c r="E24" i="1"/>
  <c r="E26" i="1" s="1"/>
  <c r="F26" i="1" s="1"/>
  <c r="H26" i="1" s="1"/>
  <c r="E175" i="1" l="1"/>
  <c r="F175" i="1" s="1"/>
  <c r="H175" i="1" s="1"/>
  <c r="E214" i="1"/>
  <c r="F214" i="1" s="1"/>
  <c r="H214" i="1" s="1"/>
  <c r="E211" i="1"/>
  <c r="F211" i="1" s="1"/>
  <c r="H211" i="1" s="1"/>
  <c r="E192" i="1"/>
  <c r="F192" i="1" s="1"/>
  <c r="H192" i="1" s="1"/>
  <c r="E183" i="1"/>
  <c r="F183" i="1" s="1"/>
  <c r="H183" i="1" s="1"/>
  <c r="E170" i="1"/>
  <c r="F170" i="1" s="1"/>
  <c r="H170" i="1" s="1"/>
  <c r="E153" i="1"/>
  <c r="F153" i="1" s="1"/>
  <c r="H153" i="1" s="1"/>
  <c r="E130" i="1"/>
  <c r="F130" i="1" s="1"/>
  <c r="H130" i="1" s="1"/>
  <c r="E112" i="1"/>
  <c r="F112" i="1" s="1"/>
  <c r="H112" i="1" s="1"/>
  <c r="F92" i="1"/>
  <c r="H92" i="1" s="1"/>
  <c r="E75" i="1"/>
  <c r="F75" i="1" s="1"/>
  <c r="H75" i="1" s="1"/>
  <c r="E71" i="1"/>
  <c r="F71" i="1" s="1"/>
  <c r="H71" i="1" s="1"/>
  <c r="E61" i="1"/>
  <c r="F61" i="1" s="1"/>
  <c r="H61" i="1" s="1"/>
  <c r="E52" i="1"/>
  <c r="F52" i="1" s="1"/>
  <c r="H52" i="1" s="1"/>
  <c r="E48" i="1"/>
  <c r="F48" i="1" s="1"/>
  <c r="H48" i="1" s="1"/>
  <c r="E45" i="1"/>
  <c r="F45" i="1" s="1"/>
  <c r="H45" i="1" s="1"/>
  <c r="E40" i="1"/>
  <c r="F40" i="1" s="1"/>
  <c r="H40" i="1" s="1"/>
  <c r="E30" i="1"/>
  <c r="F30" i="1" s="1"/>
  <c r="H30" i="1" s="1"/>
  <c r="E12" i="1"/>
  <c r="F12" i="1" s="1"/>
  <c r="H12" i="1" s="1"/>
  <c r="E9" i="1"/>
  <c r="F9" i="1" s="1"/>
  <c r="H9" i="1" s="1"/>
  <c r="E187" i="1"/>
  <c r="F187" i="1" s="1"/>
  <c r="H187" i="1" s="1"/>
  <c r="E196" i="1"/>
  <c r="E207" i="1" s="1"/>
  <c r="F207" i="1" s="1"/>
  <c r="H207" i="1" s="1"/>
  <c r="E64" i="1"/>
  <c r="E100" i="1"/>
  <c r="E102" i="1" s="1"/>
  <c r="F102" i="1" s="1"/>
  <c r="H102" i="1" s="1"/>
  <c r="E55" i="1"/>
  <c r="E56" i="1" s="1"/>
  <c r="F56" i="1" s="1"/>
  <c r="H56" i="1" s="1"/>
  <c r="E138" i="1"/>
  <c r="E147" i="1" s="1"/>
  <c r="F147" i="1" s="1"/>
  <c r="H147" i="1" s="1"/>
  <c r="E177" i="1"/>
  <c r="E179" i="1" s="1"/>
  <c r="E171" i="1"/>
  <c r="E173" i="1" s="1"/>
  <c r="F173" i="1" s="1"/>
  <c r="H173" i="1" s="1"/>
  <c r="E65" i="1"/>
  <c r="E66" i="1" l="1"/>
  <c r="F66" i="1" s="1"/>
  <c r="H66" i="1" s="1"/>
  <c r="F179" i="1"/>
  <c r="H179" i="1" s="1"/>
</calcChain>
</file>

<file path=xl/sharedStrings.xml><?xml version="1.0" encoding="utf-8"?>
<sst xmlns="http://schemas.openxmlformats.org/spreadsheetml/2006/main" count="394" uniqueCount="223">
  <si>
    <t>ник</t>
  </si>
  <si>
    <t>наименование</t>
  </si>
  <si>
    <t>цена</t>
  </si>
  <si>
    <t>кол-во</t>
  </si>
  <si>
    <t>сдано</t>
  </si>
  <si>
    <t>долг</t>
  </si>
  <si>
    <t>Lemusik</t>
  </si>
  <si>
    <t>и вот эти в заказ Колготки детские » Красная Ветка » с871кв р13/14 </t>
  </si>
  <si>
    <t>колготки на рост 74 1шт и на 80 2шт, цвет на мальчика из этих артов CAN04001, CAN04004, CAN04004 </t>
  </si>
  <si>
    <t>1. Футболка для девочки (Черубино), Артикул: CAK61145, цена 125 руб, размер 122/64, цвет фуксия или бирюза </t>
  </si>
  <si>
    <t>2. Платье детское (Лунева), Артикул: 910-34, цена 257 руб, рост 104 </t>
  </si>
  <si>
    <t>3. Платье детское (Лунева), Артикул: 09-05, цена 317 руб, рост 104</t>
  </si>
  <si>
    <t>голубка1</t>
  </si>
  <si>
    <t>Жакет женский (Пеликан) Артикул: FJX581 р.M цвет Grey цена 581 руб. </t>
  </si>
  <si>
    <t>Жакет женский (Пеликан) Артикул: FJX601 р.M цвет Black цена 581 руб. </t>
  </si>
  <si>
    <t>Блузка женская (Пеликан) Артикул: FWJ0801 р.M цвет Purple цена 563 руб.</t>
  </si>
  <si>
    <t>ellf</t>
  </si>
  <si>
    <t>1. Пижама для мальчика (Черубино) Артикул: CAB5163, размер 92, цена 286. </t>
  </si>
  <si>
    <t>2. Пижама для мальчика (Черубино) Артикул: CAB5232, размер 98, цвет голубой, цена 330. </t>
  </si>
  <si>
    <t>3. Пижама для мальчика (Черубино) Артикул: CAB5232, размер 92, цвет серый меланж, цена 330.</t>
  </si>
  <si>
    <t>Ленэль</t>
  </si>
  <si>
    <t>Халат женский интерлок (Гамма Текс) Артикул: 1208гт р.50 834р</t>
  </si>
  <si>
    <t>Madinanaty</t>
  </si>
  <si>
    <t>Elena76</t>
  </si>
  <si>
    <t>Куртка для девочки (Черубино)Артикул: CWJ61263 </t>
  </si>
  <si>
    <t>1. розовый/желтый размер 128 636,00 </t>
  </si>
  <si>
    <t>2. фиолетовый/бирюзовый размер размер 140 636,00</t>
  </si>
  <si>
    <t>Полукомбинезон ясельный (Консалт) Артикул: К6118-2 р.52/80 149,50р на девочку </t>
  </si>
  <si>
    <t>Ползунки на евро-резинке с ластовицей (Фанни Зебра)Артикул: 4.19.2б р.80/52 63,00 на девочку 3 шт</t>
  </si>
  <si>
    <t>CWB7456 Брюки ясельные (Черубино) Р-Р 86 2 штуки серый меланж, замена розовый.</t>
  </si>
  <si>
    <t>Елена Люфт</t>
  </si>
  <si>
    <t>Комбинезон детский (Лаки Чайлд)Артикул: 18-21 р.26(80-86) 364руб. - 1 шт </t>
  </si>
  <si>
    <t>Комбинезон "Галстук" (Лаки Чайлд) Артикул: 3-18 р.22(68-74) 379руб. - 1шт </t>
  </si>
  <si>
    <t>Кофточка с боковой застежкой (Фанни Зебра) Артикул: 4.27.2а р.62/40 -1шт </t>
  </si>
  <si>
    <t>р.68/44 - 1шт для мальчика</t>
  </si>
  <si>
    <t>meri257</t>
  </si>
  <si>
    <t>Футболка для девочки (Черубино) Артикул: CAJ61161 р.146/76 ц.140 2 шт.</t>
  </si>
  <si>
    <t>Маркиза 2005</t>
  </si>
  <si>
    <t>Носки детские (Орел) с507ор р.14-16 махровый след 2 пары голубые и серые с котом как на фото Цена 44 руб</t>
  </si>
  <si>
    <t>из пристроя</t>
  </si>
  <si>
    <t>Трусы женские (Пеликан) Артикул: LMT382 р-р S цвет Vanilla </t>
  </si>
  <si>
    <t>Трусы женские (Пеликан) Артикул: LLB354 р-р S цвет Vine</t>
  </si>
  <si>
    <t>GreenGrass</t>
  </si>
  <si>
    <t>Водолазка женская Черубино (Cherubino) FS6168 разм 170/96/48 цвет черный цена 327,00 </t>
  </si>
  <si>
    <t>Водолазка женская Черубино (Cherubino) FL6170 разм 170/104/52 цвет св. серый цена 404,00 </t>
  </si>
  <si>
    <t>1. Комплект ясельный (комбинезон, шапочка) (Черубино), Артикул: CAB9447 цвет голубой (замена бирюзовый)р-р 62 цена 355 (замена Комплект ясельный (кофточка, ползунки, шапочка) Артикул: CAB9446, цвет бирюзовый либо голубой, р-р 74 цена 349) </t>
  </si>
  <si>
    <t>2. Комбинезон дет. "Веселая Забава" супрем (Юник) Артикул: U1093-23С, цвет молочный, р-р 74. цена 216 (Замена Комбинезон ясельный (Консалт) Артикул: К6027-2, цвет сердечки + фисташковый, р-р 74, цена 279,5, сумма 559 ) </t>
  </si>
  <si>
    <t>Elena_DiK</t>
  </si>
  <si>
    <t>1. Майка дет. "Сова и слоник" принт (Юник) Артикул: U1128-11C цвет любой  р-р 110  1шт (мальчик) </t>
  </si>
  <si>
    <t>2.Майка дет. "Веселая Забава" принт супрем (Юник) Артикул: U1129-11C цвет любой р-р 110 1шт (мальчик) </t>
  </si>
  <si>
    <t>3.  Кальсоны (Евразия) Артикул: М424 черный р-р 110 1шт (мальчик) </t>
  </si>
  <si>
    <t>4. Трусы для девочки (Черубино) Артикул: CAJ1362 р-р 152-158  цвета любые разные 2шт </t>
  </si>
  <si>
    <t>5. Майка для девочек (Черубино) Артикул: CAJ2127 р-р 152-158 цвет любой 1шт </t>
  </si>
  <si>
    <t>6. Майка для девочки (Черубино) Артикул: CAJ61162 р-р 158 цвет любой 1шт </t>
  </si>
  <si>
    <t>7. Трусы для мальчика (Черубино) Артикул: CAK1309 р-р 110-116 цвет любой 1шт </t>
  </si>
  <si>
    <t>8. Трусы-боксеры для мальчика (Черубино) Артикул: CAK1310 р-р 110-116 цвет любой 1шт</t>
  </si>
  <si>
    <t>1. Брюки типа "лосины" для девочки (Черубино) Артикул: CWJ7466 цвет светло - серый меланж р-р 158  1шт </t>
  </si>
  <si>
    <t>2.Бриджи (укороченные) для девочки (Черубино)  Артикул: CAJ7438 цвет черный р-р 158 1шт </t>
  </si>
  <si>
    <t>3.  Джемпер для мальчика (Черубино) Артикул: CWK61190 цвет темно-синий р-р 104 1шт </t>
  </si>
  <si>
    <t>4. Жилет дет. (Консалт)  Артикул: К352ш цвет серый р-р 110 1шт</t>
  </si>
  <si>
    <t>Стриповна</t>
  </si>
  <si>
    <t>Комплект дет."Tedi" (кофточка+п/комбинезон) (Юник) Артикул: U987-11, цвет: голубой, размер: 62, цена: 337</t>
  </si>
  <si>
    <t>Татьяна-@555</t>
  </si>
  <si>
    <t>Пижама для девочки (Черубино) арт. САК5208 р-р 122\64 розовый</t>
  </si>
  <si>
    <t>berezzka</t>
  </si>
  <si>
    <t>Пижама для девочки (Черубино) Артикул: CAJ5212 р. 128\64 цвет персиковый (голубой)</t>
  </si>
  <si>
    <t>nadushka22</t>
  </si>
  <si>
    <t xml:space="preserve">Брюки типа "лосины" для девочки (Черубино)Артикул: CWJ7466 Производитель: Черубино (Cherubino) 134 - р-р - цвет - св.серый меланж, 182 руб </t>
  </si>
  <si>
    <t xml:space="preserve">Артикул: CWK7452 р-р 110 - св.серый меланж, 182 руб </t>
  </si>
  <si>
    <t>Куртка для дев. (Консалт) Артикул: ФЛТ34017-6 Производитель: Консалт (Crockid) р-р 68 (134), 395 руб</t>
  </si>
  <si>
    <t>Кофточка ясельная (Черубино) Артикул: CSB61098 р-р 86 цвет бирюзовый </t>
  </si>
  <si>
    <t>1) Пижама для девочки (Черубино) Артикул: CAK5206, р.122/64, цв. серый+розовый (на замену любой др.цвет) </t>
  </si>
  <si>
    <t>2) Майка для девочки (Черубино) Артикул: CAK2246, р.122-128, розовый и бирюзовый (2 шт), 105 руб. </t>
  </si>
  <si>
    <t>3) Майка укороч. (Евразия) Артикул: К235, р.7-122, 97 руб.</t>
  </si>
  <si>
    <t>ПартиZанка</t>
  </si>
  <si>
    <t>Платье детское (Лунева), Артикул: 09-14, размер 98, цена 238 руб. </t>
  </si>
  <si>
    <t>Майка для девочки (Черубино), Артикул: CAK2200, размер 122, цена 65 руб</t>
  </si>
  <si>
    <t>Майка мужская (Евразия) Артикул: В324 размер L 182-188 цвет белый </t>
  </si>
  <si>
    <t>Майка мужская (Евразия) Артикул: В313 размер L 182-188 цвет белый </t>
  </si>
  <si>
    <t>Ободок (Орби) Артикул: 61908</t>
  </si>
  <si>
    <t>марина-василёк</t>
  </si>
  <si>
    <t>Комбинезон дет. "Каролинка" (Юник) Артикул: U338-23-32, р-р 74, цена 236 </t>
  </si>
  <si>
    <t>Ползунки короткие швами наружу (Фанни Зебра) Артикул: 4.15.1, р-р 74, цена 54 </t>
  </si>
  <si>
    <t>Ползунки на евро-резинке с ластовицей (Фанни Зебра) Артикул: 4.19.2б р-р 74, цена, 54 </t>
  </si>
  <si>
    <t>Ползунки кор.дет. "Карамель" (Юник) Артикул: U626-7, р-р 74, цена 115 </t>
  </si>
  <si>
    <t>Ползунки кор.дет. "Карамель" (Юник) Артикул: U629-24, р-р 74, цена 113 (замена ползунки кор.дет. "Каролинка" (Юник) Артикул: U1112-23-32 р-р 74, цена 120)</t>
  </si>
  <si>
    <t>Полукомбинезон ясельный (Консалт) Артикул: К6083, р-р 74, цвет ярко белый, цена 175</t>
  </si>
  <si>
    <t>CWB 61231 Джемпер ясельный экрю/бирюз. (086)-52 УЗ - 142р </t>
  </si>
  <si>
    <t>CWB 7461 Брюки ясельные синий (086)-52 УЗ - 199р </t>
  </si>
  <si>
    <t>CAK 2249 Майка для девочки розовый (122-128)-64 УЗ - 99р </t>
  </si>
  <si>
    <t>CWJ 61237 Водолазка для девочки экрю (128)-64 УЗ - 269</t>
  </si>
  <si>
    <t>Медовая</t>
  </si>
  <si>
    <t>Артикул: CWJ3158 Комплект для мальчика рост 128 </t>
  </si>
  <si>
    <t>Артикул: U1080-4С Джемпер дет. "Сова и Слоник" (Юник) 74 </t>
  </si>
  <si>
    <t>Артикул: U285-8 Боди дет. "Tedi " (Юник) 74 </t>
  </si>
  <si>
    <t>Артикул: U466-37 Ползунки дет.без следа "Мышка-норушка 80 и 86</t>
  </si>
  <si>
    <t>Аня Шушунова</t>
  </si>
  <si>
    <t>Джемпер для девочки CWK61269. Р-104 , цена: 279 р. На замену р -110</t>
  </si>
  <si>
    <t>Уника</t>
  </si>
  <si>
    <t>Каштанк@</t>
  </si>
  <si>
    <t>Купальник гимнастический для девочки (Черубино) 116 бирюза или фуксия</t>
  </si>
  <si>
    <t>Бриджи (укороченные) для девочки (Черубино) Артикул: CAK7437 цвет черный р-р 116/60 80 руб 1 шт </t>
  </si>
  <si>
    <t>Платье для девочки (Черубино) Артикул: CK6J005 р. 110/60 цвет голубой цена 691 руб. </t>
  </si>
  <si>
    <t>Платье женское (Пеликан) Артикул: FDJ602 размер L цвет Black цена 591 руб. </t>
  </si>
  <si>
    <t>Джемпер женский (Пеликан) Артикул: KJ51 р.M цвет Bluestont цена 654 руб. </t>
  </si>
  <si>
    <t>Жакет женский (Пеликан) Артикул: FJX601 р. L цвет Black цена 581 руб. </t>
  </si>
  <si>
    <t>Фуфайка для мальчика (Консалт), К3560к84, р-р 134, цвет кармин2, цена 265р </t>
  </si>
  <si>
    <t>Футболка для мальчика (Черубино), CSJ61134, р-р 134, цвет зеленый, замена желтый, цена 235р </t>
  </si>
  <si>
    <t>Трусы для мальчика (Консалт), К1935, р-р 134-140, цена 82р</t>
  </si>
  <si>
    <t>СказкаНаНочь</t>
  </si>
  <si>
    <t>Бриджи для девочки Артикул: CSK7404 Производитель: Черубино (Cherubino) раз-р 86/52 салатовый - 167 руб </t>
  </si>
  <si>
    <t>Брюки типа "лосины" для девочки Артикул: CWK7449 Производитель: Черубино (Cherubino) раз-р 92/52 малиновый или сиреневый - 177 руб на замену серый </t>
  </si>
  <si>
    <t>Носки жен. (Орел) Артикул: с341ор Производитель: Орёл р 23/25 - 3 пары</t>
  </si>
  <si>
    <t>jhonik</t>
  </si>
  <si>
    <t>Боди короткий рукав (Фанни Зебра) Артикул: 4.29.2б80/5264,00 2 шт.</t>
  </si>
  <si>
    <t>Anet@</t>
  </si>
  <si>
    <t>Боди для девочки (Лаки Чайлд) Артикул: 1-5Дф р.24 (74-80) 189,0 1 шт </t>
  </si>
  <si>
    <t>Боди короткий рукав (Фанни Зебра) Артикул: 4.29.2б р.80/52 64,0 1 шт расцветка для девочки </t>
  </si>
  <si>
    <t>Комбинезон детский (Черубино), Артикул: CWK9536, р-р 104, цвет серый/розовый, замена любой другой в сердечко для девочки</t>
  </si>
  <si>
    <t>Джемпер дет. "Карамель" (Юник) U628-7 , р-р 80, сиреневый 131 руб. </t>
  </si>
  <si>
    <t>Джемпер дет. "Сова и Слоник"U1080-4С , р-р 86, розовый , 118 руб.</t>
  </si>
  <si>
    <t>Tanushik</t>
  </si>
  <si>
    <t>1)Полукомбинезон Пеликан арт SR375 цвет Red разм3/6 1шт 228руб </t>
  </si>
  <si>
    <t>на замену ползунки Консалт арт К4343 цвет розовый горошек разм48/74 165руб </t>
  </si>
  <si>
    <t>2)боди Фанни зебра арт4,29,2б разм62/40 на девочку 64руб</t>
  </si>
  <si>
    <t>Просто Ангел</t>
  </si>
  <si>
    <t>И нужны махровые колготки для девочки на рост 74 1 шт.Фиолетовые, фуксия, розовые, серые можно</t>
  </si>
  <si>
    <t>Колготки жен. COTTON 250 (Конте) Артикул: COTTON 250, размер 3, цвет marino</t>
  </si>
  <si>
    <t>Пани КатЭ</t>
  </si>
  <si>
    <t>Бриджи женские (Черубино)Артикул: FL7108 р170/116 2 шт серый меланж и темно серые 235 руб </t>
  </si>
  <si>
    <t>Кальсоны на мальчика Артикул: 12-412-115 размер 128 цена 353</t>
  </si>
  <si>
    <t>ОльгаСавина</t>
  </si>
  <si>
    <t>с185ор Носки дет. х/б+эл. (Орел) размер 20-22 3 пары</t>
  </si>
  <si>
    <t>Джемпер ясельный (Черубино) на мальчика Артикул: CWN6985  р. 80 цвет салатовый 232 р. </t>
  </si>
  <si>
    <t>Комплект для мальчика (Консалт) Артикул: К2229ХВк62 р. 86 цвет оранж+мокрый асфальт  285 р. </t>
  </si>
  <si>
    <t>Комплект ясельный (футболка (фуфайка), шорты) на мальчика Артикул: CSB9476 р. 80 цвет голуб/красный 298 р.</t>
  </si>
  <si>
    <t>IrinaGG</t>
  </si>
  <si>
    <t>Джемпер женский (Черубино), Артикул: FS6179, размер 48, цена 192 руб, цвет св.серый </t>
  </si>
  <si>
    <t>Джемпер женский (Черубино) , Артикул: FS6180, размер 48, цена 192 руб, цвет горчично-желтый</t>
  </si>
  <si>
    <t>Кальсоны мужские Черубино, ML 1038, размер 182-188/96 (54), черный, 359 руб. </t>
  </si>
  <si>
    <t>Брюки мужские Черубино, ML 7099, размер 182/100 (56), с.меланж, 494 руб. (если будет размер 54, то лучше его, любого цвета) </t>
  </si>
  <si>
    <t>Трусы мужские Евразия, В317, размер XL, 132 руб. (не знаю размерный ряд этого производителя, российский у мужа 52-54, Pelican XL. Если маломерит, то тогда в заказ XXL)</t>
  </si>
  <si>
    <t>Ольга Чайка</t>
  </si>
  <si>
    <t xml:space="preserve">Майка для мальчика (Черубино) Артикул: CAK2212 Разм. 92/52 Белый 1 шт. Желтый 1 шт. Цена 85р. </t>
  </si>
  <si>
    <t xml:space="preserve">Майка для мальчика (Черубино) Артикул: CAJ2095 Белый, разм. 164/84 Цена 88р. 1 шт. </t>
  </si>
  <si>
    <t>Майка для девочки (Консалт) Артикул: К1066 Разм. 52/92 Цена 78р. 1 шт.</t>
  </si>
  <si>
    <t>Макарова</t>
  </si>
  <si>
    <t>U1072-11C Шапка дет. "Сова и Слоник" 61 р </t>
  </si>
  <si>
    <t>U1083-11С Комплект дет."Сова и Слоник" размер 62 342 р</t>
  </si>
  <si>
    <t>irenkaN</t>
  </si>
  <si>
    <t xml:space="preserve">Колготки дет. х/б+эл.(Алсу) Артикул: 2фс73 Размер 15/16 - 1 шт. </t>
  </si>
  <si>
    <t xml:space="preserve">Колготки дет. махр(Алсу) Артикул: пфс78 16/17 - 1 шт.(зеленый или любой девчачий) </t>
  </si>
  <si>
    <t>Майка для девочек (Якс)Артикул: YBG2270-001 Размер 4/5 - 1 шт.</t>
  </si>
  <si>
    <t>провизор</t>
  </si>
  <si>
    <t>1. Джемпер детский Kids (Евразия) Артикул: 12-521-046В цвет красный (замена любой для мальчика) р-р 110 </t>
  </si>
  <si>
    <t>2. Футболка для мальчика (Черубино) Артикул: CSK61083 цвет сер. меланж (замена жёлтый) р-р 110</t>
  </si>
  <si>
    <t xml:space="preserve">Носки детские » Консалт (Crockid) » К9523-11-3, размер 12 и </t>
  </si>
  <si>
    <t>Консалт (Crockid) » К9529-10-3, размер 14</t>
  </si>
  <si>
    <t>Фуфайка ясельная (Консалт) Артикул: К3698-2, Р-Р 74, цвет роз.пудра+кошки цена 150, сумма 300</t>
  </si>
  <si>
    <t xml:space="preserve"> (замена Кофточка ясельная (Консалт) Артикул: К300043-2, р-р 74, цвет сердечки+птички) </t>
  </si>
  <si>
    <t>Комплект дет."Tedi" (кофточка+п/комбинезон) (Юник) Артикул: U987-23, р-р 74 цвет молочный, цена 337</t>
  </si>
  <si>
    <t>GAJD347 Комплект для девочек (Пеликан) размер 2 Rose</t>
  </si>
  <si>
    <t xml:space="preserve">Колготки жен. ACTIVE 40 (Конте) Артикул: ACTIVE40 разм.2 цвет natural 1 шт., shade 1шт. </t>
  </si>
  <si>
    <t>Артикул:   U974-23 Полукомбинезон дет. "Happy " (Юник) , цвет : молочный, размер: 62</t>
  </si>
  <si>
    <t>носки детские (Консалт) К9527-5-3 125р</t>
  </si>
  <si>
    <t>Брюки ясельные (Черубино) Артикул: CWB7456 р.74/48 цвет серый меланж 185,0 </t>
  </si>
  <si>
    <t>Куртка с лампас.из футера для дев. (Лаки Чайлд) Артикул: 1-18Дф р.24(74-80) 359,0</t>
  </si>
  <si>
    <t xml:space="preserve">Колготки дет. (Алсу) Артикул: КДД12 разм. 14/15 Цена 79р. </t>
  </si>
  <si>
    <t xml:space="preserve">Колготки детские (Красная ветка) Артикул: с-1119 разм. 13/14 цена 84р. </t>
  </si>
  <si>
    <t xml:space="preserve">Колготки детские (Красная ветка) Артикул: С800кв разм. 14/15 цена 109р. цвет на девочку (желтый, оранжевый, белый) </t>
  </si>
  <si>
    <t xml:space="preserve">Колготки дет. (Алсу) Артикул: АС70 разм. 13/14 цена 62р. </t>
  </si>
  <si>
    <t>Перчатки детские (Кроха) Артикул: G-25 р-р 8-10 337 руб </t>
  </si>
  <si>
    <t>замена Артикул: G-8 или любые другие такого плана на девочку расцветка желательно серые, фиолетовые, белые</t>
  </si>
  <si>
    <t>pyuli</t>
  </si>
  <si>
    <t>Артикул: 2-21 Комбинезон из велюра с капюшоном (Лаки Чайлд) размер 80/86, цвет розовый, на замену экрю, цена 519р. </t>
  </si>
  <si>
    <t>Комплект ясельный (ползунки, , шапочка), Артикул: CAN9406, размер 80, цвет светло-розовый, цена 440р. </t>
  </si>
  <si>
    <t>Комбинезон дет. "Карамель" (Юник) Артикул: U206-7, размер 80, цвет сиреневый, цена 238р.</t>
  </si>
  <si>
    <t>макарено</t>
  </si>
  <si>
    <t>Брюки типа "лосины" для девочки (Черубино) Артикул: CWJ7466- рр134, серый меланж, 182р </t>
  </si>
  <si>
    <t>Шорты для мальчика (Черубино) Артикул: CAJ7436 р-р 158/80 т.синий замена синий или с.меланж</t>
  </si>
  <si>
    <t>БАЛАНЮЧКА</t>
  </si>
  <si>
    <t>Ползунки (Фанни Зебра) Артикул: 4.14.2 р.68-44 80,00 на девочку 1 шт </t>
  </si>
  <si>
    <t>Ползунки (Фанни Зебра) Артикул: 4.14.2 р.74-48 80,00 на девочку 1 шт </t>
  </si>
  <si>
    <t>Ползунки (Фанни Зебра) Артикул: 4.14.4 р.68-44 84,00 на девочку 1 шт </t>
  </si>
  <si>
    <t>Ползунки (Фанни Зебра) Артикул: 4.14.4 р.74-48 84,00 на девочку 1 шт </t>
  </si>
  <si>
    <t>Ползунки высокие с ластовицей (Фанни Зебра) Артикул: 4.14.2б р. р.68-44 85,00 на девочку 1 шт </t>
  </si>
  <si>
    <t>Ползунки высокие с ластовицей (Фанни Зебра) Артикул: 4.14.2б р. р.74-48 85,00 на девочку 1 шт</t>
  </si>
  <si>
    <t>sav1982</t>
  </si>
  <si>
    <t>CWK61261 Куртка для девочки, флис. Р-104 цвет: серый/розовый (на замену фиолетовый/бирюзовый; в крайнем случае розовый/желтый). Цена: 552 р</t>
  </si>
  <si>
    <t>1.Платье детское (Лунева), Арт.:09-36К, цвет: голубой, размер: 80, цена:238 руб. (на замену это же платье 86 размера); </t>
  </si>
  <si>
    <t>2. Платье детское (Лунева), Арт.:09-14, цвет: ярко-розовое, размер:86, цена:238 руб.</t>
  </si>
  <si>
    <t>Еленка Распрекрасная</t>
  </si>
  <si>
    <t>Кальсоны мужские (Черубино) ML1037 р.182-188/92 (52) </t>
  </si>
  <si>
    <t>Августовская</t>
  </si>
  <si>
    <t>1. Кофточка ясельная (Бель Бимбо), Арт.:136066, цвет: абрикосовый, размер: 86/52, цена:70 руб.; </t>
  </si>
  <si>
    <t>2. Сарафан для девочки (Консалт), Арт.: СТКР50005, цвет: белый горох на синем, размер:52/80, цена:345 руб.</t>
  </si>
  <si>
    <t>1. Носки женские Красная ветка, арт. с457, р. 23-25, цена 42 руб., 5 шт. </t>
  </si>
  <si>
    <t>2. Ползунки короткие Консалт, арт. 410 кон, р. 48/74, 75 руб., 1 шт. </t>
  </si>
  <si>
    <t>3. Ползунки короткие на резинке Фанни Зебра, арт. 4.12.4, р. 80, 48 руб., 1 шт. </t>
  </si>
  <si>
    <t>4. Ползунки Евразия, арт. 06-195-009, р. 9/74, 74 руб., 1 шт.</t>
  </si>
  <si>
    <t>1.Водолазка для девочки (Черубино) Артикул: CWK61194, р.122, цвет сиреневый цена 258р. </t>
  </si>
  <si>
    <t>2.Джемпер ясельный (Черубино) Артикул: CWN6964, р.74, цвет розовый, цена 218р. </t>
  </si>
  <si>
    <t>3.Водолазка ясельная (Черубино)Артикул: CWN6982, р.62, цвет голубой, цена 162р.</t>
  </si>
  <si>
    <t>Брюки ясельные (Черубино) Артикул: CWB7456 р.74/48 цвет розовый 1 шт 185,0</t>
  </si>
  <si>
    <t>Боди детский (Лаки Чайлд), Артикул: 21-5, р-р 24 (74-80) - 1 шт., на мальчика</t>
  </si>
  <si>
    <t>tiana_t</t>
  </si>
  <si>
    <t>Боди дл.рукав д/мал. (Интерлок) (Мелонс)    Артикул: 3013Боди дл.рукав для мал. р. 40/62</t>
  </si>
  <si>
    <t>носки махровые р.16 на девочку С765кр.в.</t>
  </si>
  <si>
    <t xml:space="preserve">итого </t>
  </si>
  <si>
    <t>с орг%</t>
  </si>
  <si>
    <t>Брюки типа "лосины" для девочки (Черубино) Артикул: CWJ7466 р.146/76 фуксия 182р.</t>
  </si>
  <si>
    <t>Skipina-Helga</t>
  </si>
  <si>
    <t>1. Перчатки детские (Кроха) Артикул: G-12 Производитель: Чудо кроха р. 4/6 313 руб. </t>
  </si>
  <si>
    <t>2. Перчатки детские (Кроха) Артикул: G-PL-7 Производитель: Чудо кроха р. 2/4 428 руб. </t>
  </si>
  <si>
    <t>3. Перчатки детские (Кроха) Артикул: G-SM-241 р. 4/6 335 руб.</t>
  </si>
  <si>
    <t>CWB 4123 Боди ясельное бирюзовый (080)-52 УЗ (Черубино) замена любой цвет или артикул CWN4107</t>
  </si>
  <si>
    <t>Кальсоны. (Евразия) Артикул: В182, р. XL/182-188.</t>
  </si>
  <si>
    <t>Маняша_и_Ко</t>
  </si>
  <si>
    <t>Футболка ясельная (Черубино) Артикул: CWB61224, р-р 74, 2 шт цвета св. розовый и экрю, цена 121 </t>
  </si>
  <si>
    <t>Комплект ясельный (рубашечка, ползунки, шапочка) Артикул: CWB9510, р-р 80, цвет экрю/роз горошек, цена 365 </t>
  </si>
  <si>
    <t>CAJ4121 Купальник гимнастический для девочки (Черубино) 128 бирюза</t>
  </si>
  <si>
    <t>CWB4123 Боди ясельное (Черубино) размер 86 св серый меланж</t>
  </si>
  <si>
    <t>1410+81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</si>
</sst>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" fontId="0" fillId="0" borderId="0" xfId="0" applyNumberFormat="1"/>
    <xf numFmtId="0" fontId="6" fillId="0" borderId="0" xfId="0" applyFont="1"/>
    <xf numFmtId="0" fontId="1" fillId="0" borderId="0" xfId="0" applyFont="1"/>
    <xf numFmtId="1" fontId="1" fillId="0" borderId="0" xfId="0" applyNumberFormat="1" applyFont="1"/>
    <xf numFmtId="0" fontId="7" fillId="0" borderId="0" xfId="0" applyFont="1"/>
    <xf numFmtId="1" fontId="7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3"/>
  <sheetViews>
    <sheetView tabSelected="1" workbookViewId="0">
      <selection activeCell="K2" sqref="K2"/>
    </sheetView>
  </sheetViews>
  <sheetFormatPr defaultRowHeight="15" x14ac:dyDescent="0.25"/>
  <cols>
    <col min="1" max="1" width="26.42578125" customWidth="1"/>
    <col min="2" max="2" width="58.42578125" customWidth="1"/>
    <col min="6" max="6" width="9.140625" style="5"/>
  </cols>
  <sheetData>
    <row r="1" spans="1:8" s="7" customForma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208</v>
      </c>
      <c r="F1" s="8" t="s">
        <v>209</v>
      </c>
      <c r="G1" s="7" t="s">
        <v>4</v>
      </c>
      <c r="H1" s="7" t="s">
        <v>5</v>
      </c>
    </row>
    <row r="2" spans="1:8" x14ac:dyDescent="0.25">
      <c r="A2" t="s">
        <v>115</v>
      </c>
      <c r="B2" s="2" t="s">
        <v>116</v>
      </c>
      <c r="C2">
        <v>183.33</v>
      </c>
      <c r="E2">
        <v>183.33</v>
      </c>
    </row>
    <row r="3" spans="1:8" x14ac:dyDescent="0.25">
      <c r="A3" t="s">
        <v>115</v>
      </c>
      <c r="B3" t="s">
        <v>117</v>
      </c>
      <c r="C3">
        <v>62.08</v>
      </c>
      <c r="E3">
        <v>62.08</v>
      </c>
    </row>
    <row r="4" spans="1:8" x14ac:dyDescent="0.25">
      <c r="A4" t="s">
        <v>115</v>
      </c>
      <c r="B4" s="4" t="s">
        <v>126</v>
      </c>
      <c r="C4">
        <v>0</v>
      </c>
      <c r="E4">
        <v>0</v>
      </c>
    </row>
    <row r="5" spans="1:8" x14ac:dyDescent="0.25">
      <c r="A5" t="s">
        <v>115</v>
      </c>
      <c r="B5" s="3" t="s">
        <v>164</v>
      </c>
      <c r="C5">
        <v>121.25</v>
      </c>
      <c r="E5">
        <v>121.25</v>
      </c>
    </row>
    <row r="6" spans="1:8" x14ac:dyDescent="0.25">
      <c r="A6" t="s">
        <v>115</v>
      </c>
      <c r="B6" s="3" t="s">
        <v>165</v>
      </c>
      <c r="C6">
        <v>179.45</v>
      </c>
      <c r="E6">
        <v>179.45</v>
      </c>
    </row>
    <row r="7" spans="1:8" x14ac:dyDescent="0.25">
      <c r="A7" t="s">
        <v>115</v>
      </c>
      <c r="B7" s="3" t="s">
        <v>166</v>
      </c>
      <c r="C7">
        <v>348.23</v>
      </c>
      <c r="E7">
        <v>348.23</v>
      </c>
    </row>
    <row r="8" spans="1:8" x14ac:dyDescent="0.25">
      <c r="A8" t="s">
        <v>115</v>
      </c>
      <c r="B8" s="3" t="s">
        <v>203</v>
      </c>
      <c r="C8">
        <v>179.45</v>
      </c>
      <c r="E8">
        <v>179.45</v>
      </c>
    </row>
    <row r="9" spans="1:8" s="9" customFormat="1" x14ac:dyDescent="0.25">
      <c r="A9" s="9" t="s">
        <v>115</v>
      </c>
      <c r="E9" s="9">
        <f>SUM(E2:E8)</f>
        <v>1073.79</v>
      </c>
      <c r="F9" s="10">
        <f>E9*1.08</f>
        <v>1159.6931999999999</v>
      </c>
      <c r="G9" s="9">
        <v>265</v>
      </c>
      <c r="H9" s="10">
        <f>F9-G9</f>
        <v>894.69319999999993</v>
      </c>
    </row>
    <row r="10" spans="1:8" x14ac:dyDescent="0.25">
      <c r="A10" t="s">
        <v>64</v>
      </c>
      <c r="B10" s="2" t="s">
        <v>63</v>
      </c>
      <c r="C10">
        <v>0</v>
      </c>
      <c r="E10">
        <v>0</v>
      </c>
    </row>
    <row r="11" spans="1:8" x14ac:dyDescent="0.25">
      <c r="A11" t="s">
        <v>64</v>
      </c>
      <c r="B11" s="2" t="s">
        <v>65</v>
      </c>
      <c r="C11">
        <v>382.18</v>
      </c>
      <c r="E11">
        <v>382.18</v>
      </c>
    </row>
    <row r="12" spans="1:8" s="9" customFormat="1" x14ac:dyDescent="0.25">
      <c r="A12" s="9" t="s">
        <v>64</v>
      </c>
      <c r="E12" s="9">
        <f>SUM(E10:E11)</f>
        <v>382.18</v>
      </c>
      <c r="F12" s="10">
        <f>E12*1.08</f>
        <v>412.75440000000003</v>
      </c>
      <c r="G12" s="9">
        <v>413</v>
      </c>
      <c r="H12" s="10">
        <f>F12-G12</f>
        <v>-0.24559999999996762</v>
      </c>
    </row>
    <row r="13" spans="1:8" x14ac:dyDescent="0.25">
      <c r="A13" t="s">
        <v>47</v>
      </c>
      <c r="B13" s="2" t="s">
        <v>45</v>
      </c>
      <c r="C13">
        <v>344.35</v>
      </c>
      <c r="E13">
        <v>344.35</v>
      </c>
    </row>
    <row r="14" spans="1:8" x14ac:dyDescent="0.25">
      <c r="A14" t="s">
        <v>47</v>
      </c>
      <c r="B14" s="2" t="s">
        <v>46</v>
      </c>
      <c r="C14">
        <v>209.52</v>
      </c>
      <c r="E14">
        <v>209.52</v>
      </c>
    </row>
    <row r="15" spans="1:8" x14ac:dyDescent="0.25">
      <c r="A15" t="s">
        <v>47</v>
      </c>
      <c r="B15" s="2" t="s">
        <v>81</v>
      </c>
      <c r="C15">
        <v>228.92</v>
      </c>
      <c r="E15">
        <v>228.92</v>
      </c>
    </row>
    <row r="16" spans="1:8" x14ac:dyDescent="0.25">
      <c r="A16" t="s">
        <v>47</v>
      </c>
      <c r="B16" t="s">
        <v>82</v>
      </c>
      <c r="C16">
        <v>52.38</v>
      </c>
      <c r="E16">
        <v>52.38</v>
      </c>
    </row>
    <row r="17" spans="1:12" x14ac:dyDescent="0.25">
      <c r="A17" t="s">
        <v>47</v>
      </c>
      <c r="B17" t="s">
        <v>83</v>
      </c>
      <c r="C17">
        <v>52.38</v>
      </c>
      <c r="E17">
        <v>52.38</v>
      </c>
    </row>
    <row r="18" spans="1:12" x14ac:dyDescent="0.25">
      <c r="A18" t="s">
        <v>47</v>
      </c>
      <c r="B18" s="2" t="s">
        <v>84</v>
      </c>
      <c r="C18">
        <v>0</v>
      </c>
      <c r="E18">
        <v>0</v>
      </c>
    </row>
    <row r="19" spans="1:12" x14ac:dyDescent="0.25">
      <c r="A19" t="s">
        <v>47</v>
      </c>
      <c r="B19" s="2" t="s">
        <v>85</v>
      </c>
      <c r="C19">
        <v>109.61</v>
      </c>
      <c r="E19">
        <v>109.61</v>
      </c>
    </row>
    <row r="20" spans="1:12" x14ac:dyDescent="0.25">
      <c r="A20" t="s">
        <v>47</v>
      </c>
      <c r="B20" s="2" t="s">
        <v>158</v>
      </c>
      <c r="C20">
        <v>0</v>
      </c>
      <c r="E20">
        <v>0</v>
      </c>
    </row>
    <row r="21" spans="1:12" x14ac:dyDescent="0.25">
      <c r="A21" t="s">
        <v>47</v>
      </c>
      <c r="B21" s="3" t="s">
        <v>159</v>
      </c>
      <c r="D21">
        <v>2</v>
      </c>
      <c r="E21">
        <v>291</v>
      </c>
    </row>
    <row r="22" spans="1:12" x14ac:dyDescent="0.25">
      <c r="A22" t="s">
        <v>47</v>
      </c>
      <c r="B22" s="2" t="s">
        <v>86</v>
      </c>
      <c r="C22">
        <v>169.75</v>
      </c>
      <c r="E22">
        <v>169.75</v>
      </c>
    </row>
    <row r="23" spans="1:12" x14ac:dyDescent="0.25">
      <c r="A23" t="s">
        <v>47</v>
      </c>
      <c r="B23" s="2" t="s">
        <v>160</v>
      </c>
      <c r="C23">
        <v>326.89</v>
      </c>
      <c r="E23">
        <v>326.89</v>
      </c>
    </row>
    <row r="24" spans="1:12" s="9" customFormat="1" x14ac:dyDescent="0.25">
      <c r="A24" t="s">
        <v>47</v>
      </c>
      <c r="B24" t="s">
        <v>218</v>
      </c>
      <c r="C24">
        <v>117.37</v>
      </c>
      <c r="D24">
        <v>2</v>
      </c>
      <c r="E24">
        <f>C24*D24</f>
        <v>234.74</v>
      </c>
      <c r="F24" s="5"/>
      <c r="G24"/>
      <c r="H24"/>
      <c r="I24"/>
      <c r="J24"/>
      <c r="K24"/>
      <c r="L24"/>
    </row>
    <row r="25" spans="1:12" x14ac:dyDescent="0.25">
      <c r="A25" t="s">
        <v>47</v>
      </c>
      <c r="B25" t="s">
        <v>219</v>
      </c>
      <c r="C25">
        <v>354.05</v>
      </c>
      <c r="E25">
        <v>354.05</v>
      </c>
    </row>
    <row r="26" spans="1:12" s="9" customFormat="1" x14ac:dyDescent="0.25">
      <c r="A26" s="9" t="s">
        <v>47</v>
      </c>
      <c r="E26" s="9">
        <f>SUM(E13:E25)</f>
        <v>2373.5899999999997</v>
      </c>
      <c r="F26" s="10">
        <f>E26*1.08</f>
        <v>2563.4771999999998</v>
      </c>
      <c r="G26" s="9">
        <v>1613</v>
      </c>
      <c r="H26" s="10">
        <f>F26-G26</f>
        <v>950.47719999999981</v>
      </c>
    </row>
    <row r="27" spans="1:12" x14ac:dyDescent="0.25">
      <c r="A27" t="s">
        <v>23</v>
      </c>
      <c r="B27" s="2" t="s">
        <v>24</v>
      </c>
      <c r="L27" s="9"/>
    </row>
    <row r="28" spans="1:12" s="9" customFormat="1" x14ac:dyDescent="0.25">
      <c r="A28" t="s">
        <v>23</v>
      </c>
      <c r="B28" s="2" t="s">
        <v>25</v>
      </c>
      <c r="C28">
        <v>616.91999999999996</v>
      </c>
      <c r="D28"/>
      <c r="E28">
        <v>616.91999999999996</v>
      </c>
      <c r="F28" s="5"/>
      <c r="G28"/>
      <c r="H28"/>
      <c r="I28"/>
      <c r="J28"/>
      <c r="K28"/>
      <c r="L28"/>
    </row>
    <row r="29" spans="1:12" x14ac:dyDescent="0.25">
      <c r="A29" t="s">
        <v>23</v>
      </c>
      <c r="B29" s="2" t="s">
        <v>26</v>
      </c>
      <c r="C29">
        <v>616.91999999999996</v>
      </c>
      <c r="E29">
        <v>616.91999999999996</v>
      </c>
      <c r="K29" s="9"/>
    </row>
    <row r="30" spans="1:12" x14ac:dyDescent="0.25">
      <c r="A30" s="9" t="s">
        <v>23</v>
      </c>
      <c r="B30" s="9"/>
      <c r="C30" s="9"/>
      <c r="D30" s="9"/>
      <c r="E30" s="9">
        <f>SUM(E28:E29)</f>
        <v>1233.8399999999999</v>
      </c>
      <c r="F30" s="10">
        <f>E30*1.08</f>
        <v>1332.5472</v>
      </c>
      <c r="G30" s="9">
        <v>0</v>
      </c>
      <c r="H30" s="10">
        <f>F30-G30</f>
        <v>1332.5472</v>
      </c>
      <c r="I30" s="9"/>
      <c r="J30" s="9"/>
    </row>
    <row r="31" spans="1:12" x14ac:dyDescent="0.25">
      <c r="A31" t="s">
        <v>16</v>
      </c>
      <c r="B31" s="2" t="s">
        <v>13</v>
      </c>
      <c r="C31">
        <v>563.57000000000005</v>
      </c>
      <c r="E31">
        <v>563.57000000000005</v>
      </c>
    </row>
    <row r="32" spans="1:12" x14ac:dyDescent="0.25">
      <c r="A32" t="s">
        <v>16</v>
      </c>
      <c r="B32" s="2" t="s">
        <v>14</v>
      </c>
      <c r="C32">
        <v>563.57000000000005</v>
      </c>
      <c r="E32">
        <v>563.57000000000005</v>
      </c>
    </row>
    <row r="33" spans="1:12" x14ac:dyDescent="0.25">
      <c r="A33" t="s">
        <v>16</v>
      </c>
      <c r="B33" s="2" t="s">
        <v>15</v>
      </c>
      <c r="C33">
        <v>546.11</v>
      </c>
      <c r="E33">
        <v>546.11</v>
      </c>
    </row>
    <row r="34" spans="1:12" x14ac:dyDescent="0.25">
      <c r="A34" t="s">
        <v>16</v>
      </c>
      <c r="B34" s="2" t="s">
        <v>43</v>
      </c>
      <c r="C34">
        <v>317.19</v>
      </c>
      <c r="E34">
        <v>317.19</v>
      </c>
    </row>
    <row r="35" spans="1:12" x14ac:dyDescent="0.25">
      <c r="A35" t="s">
        <v>16</v>
      </c>
      <c r="B35" s="2" t="s">
        <v>44</v>
      </c>
      <c r="C35">
        <v>391.88</v>
      </c>
      <c r="E35">
        <v>391.88</v>
      </c>
    </row>
    <row r="36" spans="1:12" x14ac:dyDescent="0.25">
      <c r="A36" t="s">
        <v>16</v>
      </c>
      <c r="B36" s="2" t="s">
        <v>102</v>
      </c>
      <c r="C36">
        <v>0</v>
      </c>
      <c r="E36">
        <v>0</v>
      </c>
    </row>
    <row r="37" spans="1:12" x14ac:dyDescent="0.25">
      <c r="A37" t="s">
        <v>16</v>
      </c>
      <c r="B37" s="2" t="s">
        <v>103</v>
      </c>
      <c r="C37">
        <v>573.27</v>
      </c>
      <c r="E37">
        <v>573.27</v>
      </c>
      <c r="L37" s="9"/>
    </row>
    <row r="38" spans="1:12" s="9" customFormat="1" x14ac:dyDescent="0.25">
      <c r="A38" t="s">
        <v>16</v>
      </c>
      <c r="B38" s="2" t="s">
        <v>104</v>
      </c>
      <c r="C38">
        <v>0</v>
      </c>
      <c r="D38"/>
      <c r="E38">
        <v>0</v>
      </c>
      <c r="F38" s="5"/>
      <c r="G38"/>
      <c r="H38"/>
      <c r="I38"/>
      <c r="J38"/>
      <c r="K38"/>
      <c r="L38"/>
    </row>
    <row r="39" spans="1:12" x14ac:dyDescent="0.25">
      <c r="A39" t="s">
        <v>16</v>
      </c>
      <c r="B39" s="2" t="s">
        <v>105</v>
      </c>
      <c r="C39">
        <v>563.57000000000005</v>
      </c>
      <c r="E39">
        <v>563.57000000000005</v>
      </c>
      <c r="K39" s="9"/>
    </row>
    <row r="40" spans="1:12" x14ac:dyDescent="0.25">
      <c r="A40" s="9" t="s">
        <v>16</v>
      </c>
      <c r="B40" s="9"/>
      <c r="C40" s="9"/>
      <c r="D40" s="9"/>
      <c r="E40" s="9">
        <f>SUM(E31:E39)</f>
        <v>3519.1600000000003</v>
      </c>
      <c r="F40" s="10">
        <f>E40*1.08</f>
        <v>3800.6928000000007</v>
      </c>
      <c r="G40" s="9">
        <v>3801</v>
      </c>
      <c r="H40" s="10">
        <f>F40-G40</f>
        <v>-0.30719999999928405</v>
      </c>
      <c r="I40" s="9"/>
      <c r="J40" s="9"/>
    </row>
    <row r="41" spans="1:12" x14ac:dyDescent="0.25">
      <c r="A41" t="s">
        <v>42</v>
      </c>
      <c r="B41" s="6" t="s">
        <v>215</v>
      </c>
      <c r="C41">
        <v>171.69</v>
      </c>
      <c r="E41">
        <v>171.69</v>
      </c>
    </row>
    <row r="42" spans="1:12" x14ac:dyDescent="0.25">
      <c r="A42" t="s">
        <v>42</v>
      </c>
      <c r="B42" s="2" t="s">
        <v>70</v>
      </c>
      <c r="C42">
        <v>152.29</v>
      </c>
      <c r="E42">
        <v>152.29</v>
      </c>
      <c r="L42" s="9"/>
    </row>
    <row r="43" spans="1:12" s="9" customFormat="1" x14ac:dyDescent="0.25">
      <c r="A43" t="s">
        <v>42</v>
      </c>
      <c r="B43" s="2" t="s">
        <v>40</v>
      </c>
      <c r="C43">
        <v>158.11000000000001</v>
      </c>
      <c r="D43"/>
      <c r="E43">
        <v>158.11000000000001</v>
      </c>
      <c r="F43" s="5"/>
      <c r="G43"/>
      <c r="H43"/>
      <c r="I43"/>
      <c r="J43"/>
      <c r="K43"/>
      <c r="L43"/>
    </row>
    <row r="44" spans="1:12" x14ac:dyDescent="0.25">
      <c r="A44" t="s">
        <v>42</v>
      </c>
      <c r="B44" s="2" t="s">
        <v>41</v>
      </c>
      <c r="C44">
        <v>121.25</v>
      </c>
      <c r="E44">
        <v>121.25</v>
      </c>
      <c r="K44" s="9"/>
    </row>
    <row r="45" spans="1:12" x14ac:dyDescent="0.25">
      <c r="A45" s="9" t="s">
        <v>42</v>
      </c>
      <c r="B45" s="9"/>
      <c r="C45" s="9"/>
      <c r="D45" s="9"/>
      <c r="E45" s="9">
        <f>SUM(E41:E44)</f>
        <v>603.34</v>
      </c>
      <c r="F45" s="10">
        <f>E45*1.08</f>
        <v>651.60720000000003</v>
      </c>
      <c r="G45" s="9">
        <v>466</v>
      </c>
      <c r="H45" s="10">
        <f>F45-G45</f>
        <v>185.60720000000003</v>
      </c>
      <c r="I45" s="9"/>
      <c r="J45" s="9"/>
      <c r="L45" s="9"/>
    </row>
    <row r="46" spans="1:12" s="9" customFormat="1" x14ac:dyDescent="0.25">
      <c r="A46" t="s">
        <v>149</v>
      </c>
      <c r="B46" s="2" t="s">
        <v>147</v>
      </c>
      <c r="C46">
        <v>0</v>
      </c>
      <c r="D46"/>
      <c r="E46">
        <v>0</v>
      </c>
      <c r="F46" s="5"/>
      <c r="G46"/>
      <c r="H46"/>
      <c r="I46"/>
      <c r="J46"/>
      <c r="K46"/>
      <c r="L46"/>
    </row>
    <row r="47" spans="1:12" x14ac:dyDescent="0.25">
      <c r="A47" t="s">
        <v>149</v>
      </c>
      <c r="B47" s="2" t="s">
        <v>148</v>
      </c>
      <c r="C47">
        <v>331.74</v>
      </c>
      <c r="E47">
        <v>331.74</v>
      </c>
      <c r="K47" s="9"/>
    </row>
    <row r="48" spans="1:12" x14ac:dyDescent="0.25">
      <c r="A48" s="9" t="s">
        <v>149</v>
      </c>
      <c r="B48" s="9"/>
      <c r="C48" s="9"/>
      <c r="D48" s="9"/>
      <c r="E48" s="9">
        <f>SUM(E46:E47)</f>
        <v>331.74</v>
      </c>
      <c r="F48" s="10">
        <f>E48*1.08</f>
        <v>358.27920000000006</v>
      </c>
      <c r="G48" s="9">
        <v>358</v>
      </c>
      <c r="H48" s="10">
        <f>F48-G48</f>
        <v>0.27920000000005984</v>
      </c>
      <c r="I48" s="9"/>
      <c r="J48" s="9"/>
    </row>
    <row r="49" spans="1:12" x14ac:dyDescent="0.25">
      <c r="A49" t="s">
        <v>136</v>
      </c>
      <c r="B49" s="2" t="s">
        <v>133</v>
      </c>
      <c r="C49">
        <v>225.04</v>
      </c>
      <c r="E49">
        <v>225.04</v>
      </c>
      <c r="L49" s="9"/>
    </row>
    <row r="50" spans="1:12" s="9" customFormat="1" x14ac:dyDescent="0.25">
      <c r="A50" t="s">
        <v>136</v>
      </c>
      <c r="B50" s="2" t="s">
        <v>134</v>
      </c>
      <c r="C50">
        <v>276.45</v>
      </c>
      <c r="D50"/>
      <c r="E50">
        <v>276.45</v>
      </c>
      <c r="F50" s="5"/>
      <c r="G50"/>
      <c r="H50"/>
      <c r="I50"/>
      <c r="J50"/>
      <c r="K50"/>
      <c r="L50"/>
    </row>
    <row r="51" spans="1:12" x14ac:dyDescent="0.25">
      <c r="A51" t="s">
        <v>136</v>
      </c>
      <c r="B51" s="2" t="s">
        <v>135</v>
      </c>
      <c r="C51">
        <v>289.06</v>
      </c>
      <c r="E51">
        <v>289.06</v>
      </c>
      <c r="K51" s="9"/>
    </row>
    <row r="52" spans="1:12" x14ac:dyDescent="0.25">
      <c r="A52" s="9" t="s">
        <v>136</v>
      </c>
      <c r="B52" s="9"/>
      <c r="C52" s="9"/>
      <c r="D52" s="9"/>
      <c r="E52" s="9">
        <f>SUM(E49:E51)</f>
        <v>790.55</v>
      </c>
      <c r="F52" s="10">
        <f>E52*1.08</f>
        <v>853.79399999999998</v>
      </c>
      <c r="G52" s="9">
        <v>854</v>
      </c>
      <c r="H52" s="10">
        <f>F52-G52</f>
        <v>-0.20600000000001728</v>
      </c>
      <c r="I52" s="9"/>
      <c r="J52" s="9"/>
    </row>
    <row r="53" spans="1:12" x14ac:dyDescent="0.25">
      <c r="A53" t="s">
        <v>113</v>
      </c>
      <c r="B53" s="2" t="s">
        <v>110</v>
      </c>
      <c r="C53">
        <v>161.99</v>
      </c>
      <c r="E53">
        <v>161.99</v>
      </c>
      <c r="L53" s="9"/>
    </row>
    <row r="54" spans="1:12" s="9" customFormat="1" x14ac:dyDescent="0.25">
      <c r="A54" t="s">
        <v>113</v>
      </c>
      <c r="B54" s="2" t="s">
        <v>111</v>
      </c>
      <c r="C54">
        <v>171.69</v>
      </c>
      <c r="D54"/>
      <c r="E54">
        <v>171.69</v>
      </c>
      <c r="F54" s="5"/>
      <c r="G54"/>
      <c r="H54"/>
      <c r="I54"/>
      <c r="J54"/>
      <c r="K54"/>
      <c r="L54"/>
    </row>
    <row r="55" spans="1:12" x14ac:dyDescent="0.25">
      <c r="A55" t="s">
        <v>113</v>
      </c>
      <c r="B55" t="s">
        <v>112</v>
      </c>
      <c r="D55">
        <v>3</v>
      </c>
      <c r="E55">
        <f>206.61/5*3</f>
        <v>123.96600000000001</v>
      </c>
      <c r="K55" s="9"/>
    </row>
    <row r="56" spans="1:12" x14ac:dyDescent="0.25">
      <c r="A56" s="9" t="s">
        <v>113</v>
      </c>
      <c r="B56" s="9"/>
      <c r="C56" s="9"/>
      <c r="D56" s="9"/>
      <c r="E56" s="9">
        <f>SUM(E53:E55)</f>
        <v>457.64600000000002</v>
      </c>
      <c r="F56" s="10">
        <f>E56*1.08</f>
        <v>494.25768000000005</v>
      </c>
      <c r="G56" s="9">
        <v>494</v>
      </c>
      <c r="H56" s="10">
        <f>F56-G56</f>
        <v>0.25768000000005031</v>
      </c>
      <c r="I56" s="9"/>
      <c r="J56" s="9"/>
    </row>
    <row r="57" spans="1:12" x14ac:dyDescent="0.25">
      <c r="A57" t="s">
        <v>6</v>
      </c>
      <c r="B57" s="2" t="s">
        <v>8</v>
      </c>
      <c r="C57">
        <v>88.03</v>
      </c>
      <c r="E57">
        <v>88.03</v>
      </c>
    </row>
    <row r="58" spans="1:12" x14ac:dyDescent="0.25">
      <c r="A58" t="s">
        <v>6</v>
      </c>
      <c r="B58" s="2" t="s">
        <v>7</v>
      </c>
      <c r="C58">
        <v>0</v>
      </c>
      <c r="E58">
        <v>0</v>
      </c>
      <c r="L58" s="9"/>
    </row>
    <row r="59" spans="1:12" s="9" customFormat="1" x14ac:dyDescent="0.25">
      <c r="A59" t="s">
        <v>6</v>
      </c>
      <c r="B59" s="2" t="s">
        <v>156</v>
      </c>
      <c r="C59">
        <v>135.80000000000001</v>
      </c>
      <c r="D59"/>
      <c r="E59">
        <v>135.80000000000001</v>
      </c>
      <c r="F59" s="5"/>
      <c r="G59"/>
      <c r="H59"/>
      <c r="I59"/>
      <c r="J59"/>
      <c r="K59"/>
      <c r="L59"/>
    </row>
    <row r="60" spans="1:12" x14ac:dyDescent="0.25">
      <c r="A60" t="s">
        <v>6</v>
      </c>
      <c r="B60" s="2" t="s">
        <v>157</v>
      </c>
      <c r="C60">
        <v>121.25</v>
      </c>
      <c r="E60">
        <v>121.25</v>
      </c>
      <c r="K60" s="9"/>
    </row>
    <row r="61" spans="1:12" x14ac:dyDescent="0.25">
      <c r="A61" s="9" t="s">
        <v>6</v>
      </c>
      <c r="B61" s="9"/>
      <c r="C61" s="9"/>
      <c r="D61" s="9"/>
      <c r="E61" s="9">
        <f>SUM(E57:E60)</f>
        <v>345.08000000000004</v>
      </c>
      <c r="F61" s="10">
        <f>E61*1.08</f>
        <v>372.68640000000005</v>
      </c>
      <c r="G61" s="9">
        <v>373</v>
      </c>
      <c r="H61" s="10">
        <f>F61-G61</f>
        <v>-0.31359999999995125</v>
      </c>
      <c r="I61" s="9"/>
      <c r="J61" s="9"/>
    </row>
    <row r="62" spans="1:12" x14ac:dyDescent="0.25">
      <c r="A62" t="s">
        <v>22</v>
      </c>
      <c r="B62" s="2" t="s">
        <v>21</v>
      </c>
      <c r="C62">
        <v>808.98</v>
      </c>
      <c r="E62">
        <v>808.98</v>
      </c>
    </row>
    <row r="63" spans="1:12" x14ac:dyDescent="0.25">
      <c r="A63" t="s">
        <v>22</v>
      </c>
      <c r="B63" s="2" t="s">
        <v>27</v>
      </c>
      <c r="D63">
        <v>2</v>
      </c>
      <c r="E63">
        <v>290.02999999999997</v>
      </c>
      <c r="L63" s="9"/>
    </row>
    <row r="64" spans="1:12" s="9" customFormat="1" x14ac:dyDescent="0.25">
      <c r="A64" t="s">
        <v>22</v>
      </c>
      <c r="B64" s="2" t="s">
        <v>28</v>
      </c>
      <c r="C64">
        <v>52.38</v>
      </c>
      <c r="D64">
        <v>3</v>
      </c>
      <c r="E64">
        <f>C64*D64</f>
        <v>157.14000000000001</v>
      </c>
      <c r="F64" s="5"/>
      <c r="G64"/>
      <c r="H64"/>
      <c r="I64"/>
      <c r="J64"/>
      <c r="K64"/>
      <c r="L64"/>
    </row>
    <row r="65" spans="1:12" x14ac:dyDescent="0.25">
      <c r="A65" t="s">
        <v>22</v>
      </c>
      <c r="B65" t="s">
        <v>114</v>
      </c>
      <c r="C65">
        <v>62.08</v>
      </c>
      <c r="D65">
        <v>2</v>
      </c>
      <c r="E65">
        <f>C65*D65</f>
        <v>124.16</v>
      </c>
      <c r="K65" s="9"/>
    </row>
    <row r="66" spans="1:12" x14ac:dyDescent="0.25">
      <c r="A66" s="9" t="s">
        <v>22</v>
      </c>
      <c r="B66" s="9"/>
      <c r="C66" s="9"/>
      <c r="D66" s="9"/>
      <c r="E66" s="9">
        <f>SUM(E62:E65)</f>
        <v>1380.3100000000002</v>
      </c>
      <c r="F66" s="10">
        <f>E66*1.08</f>
        <v>1490.7348000000002</v>
      </c>
      <c r="G66" s="9">
        <v>1491</v>
      </c>
      <c r="H66" s="10">
        <f>F66-G66</f>
        <v>-0.26519999999982247</v>
      </c>
      <c r="I66" s="9"/>
      <c r="J66" s="9" t="s">
        <v>222</v>
      </c>
    </row>
    <row r="67" spans="1:12" x14ac:dyDescent="0.25">
      <c r="A67" t="s">
        <v>35</v>
      </c>
      <c r="B67" s="2" t="s">
        <v>31</v>
      </c>
      <c r="C67">
        <v>353.08</v>
      </c>
      <c r="E67">
        <v>353.08</v>
      </c>
    </row>
    <row r="68" spans="1:12" x14ac:dyDescent="0.25">
      <c r="A68" t="s">
        <v>35</v>
      </c>
      <c r="B68" s="2" t="s">
        <v>32</v>
      </c>
      <c r="C68">
        <v>367.63</v>
      </c>
      <c r="E68">
        <v>367.63</v>
      </c>
      <c r="L68" s="9"/>
    </row>
    <row r="69" spans="1:12" s="9" customFormat="1" x14ac:dyDescent="0.25">
      <c r="A69" t="s">
        <v>35</v>
      </c>
      <c r="B69" t="s">
        <v>33</v>
      </c>
      <c r="C69">
        <v>67.900000000000006</v>
      </c>
      <c r="D69"/>
      <c r="E69">
        <v>67.900000000000006</v>
      </c>
      <c r="F69" s="5"/>
      <c r="G69"/>
      <c r="H69"/>
      <c r="I69"/>
      <c r="J69"/>
      <c r="K69"/>
      <c r="L69"/>
    </row>
    <row r="70" spans="1:12" x14ac:dyDescent="0.25">
      <c r="A70" t="s">
        <v>35</v>
      </c>
      <c r="B70" t="s">
        <v>34</v>
      </c>
      <c r="C70">
        <v>67.900000000000006</v>
      </c>
      <c r="E70">
        <v>67.900000000000006</v>
      </c>
      <c r="K70" s="9"/>
    </row>
    <row r="71" spans="1:12" x14ac:dyDescent="0.25">
      <c r="A71" s="9" t="s">
        <v>35</v>
      </c>
      <c r="B71" s="9"/>
      <c r="C71" s="9"/>
      <c r="D71" s="9"/>
      <c r="E71" s="9">
        <f>SUM(E67:E70)</f>
        <v>856.51</v>
      </c>
      <c r="F71" s="10">
        <f>E71*1.08</f>
        <v>925.0308</v>
      </c>
      <c r="G71" s="9">
        <v>925</v>
      </c>
      <c r="H71" s="10">
        <f>F71-G71</f>
        <v>3.0799999999999272E-2</v>
      </c>
      <c r="I71" s="9"/>
      <c r="J71" s="9"/>
    </row>
    <row r="72" spans="1:12" x14ac:dyDescent="0.25">
      <c r="A72" t="s">
        <v>66</v>
      </c>
      <c r="B72" s="2" t="s">
        <v>67</v>
      </c>
      <c r="C72">
        <v>176.54</v>
      </c>
      <c r="E72">
        <v>176.54</v>
      </c>
      <c r="L72" s="9"/>
    </row>
    <row r="73" spans="1:12" s="9" customFormat="1" x14ac:dyDescent="0.25">
      <c r="A73" t="s">
        <v>66</v>
      </c>
      <c r="B73" s="2" t="s">
        <v>68</v>
      </c>
      <c r="C73">
        <v>131.91999999999999</v>
      </c>
      <c r="D73"/>
      <c r="E73">
        <v>131.91999999999999</v>
      </c>
      <c r="F73" s="5"/>
      <c r="G73"/>
      <c r="H73"/>
      <c r="I73"/>
      <c r="J73"/>
      <c r="K73"/>
      <c r="L73"/>
    </row>
    <row r="74" spans="1:12" x14ac:dyDescent="0.25">
      <c r="A74" t="s">
        <v>66</v>
      </c>
      <c r="B74" s="2" t="s">
        <v>69</v>
      </c>
      <c r="C74">
        <v>383.15</v>
      </c>
      <c r="E74">
        <v>383.15</v>
      </c>
      <c r="K74" s="9"/>
    </row>
    <row r="75" spans="1:12" x14ac:dyDescent="0.25">
      <c r="A75" s="9" t="s">
        <v>66</v>
      </c>
      <c r="B75" s="9"/>
      <c r="C75" s="9"/>
      <c r="D75" s="9"/>
      <c r="E75" s="9">
        <f>SUM(E72:E74)</f>
        <v>691.6099999999999</v>
      </c>
      <c r="F75" s="10">
        <f>E75*1.08</f>
        <v>746.9387999999999</v>
      </c>
      <c r="G75" s="9">
        <v>747</v>
      </c>
      <c r="H75" s="10">
        <f>F75-G75</f>
        <v>-6.1200000000098953E-2</v>
      </c>
      <c r="I75" s="9"/>
      <c r="J75" s="9"/>
      <c r="L75" s="9"/>
    </row>
    <row r="76" spans="1:12" s="9" customFormat="1" x14ac:dyDescent="0.25">
      <c r="A76" t="s">
        <v>173</v>
      </c>
      <c r="B76" s="4" t="s">
        <v>171</v>
      </c>
      <c r="C76">
        <v>0</v>
      </c>
      <c r="D76"/>
      <c r="E76">
        <v>0</v>
      </c>
      <c r="F76" s="5"/>
      <c r="G76"/>
      <c r="H76"/>
      <c r="I76"/>
      <c r="J76"/>
      <c r="K76"/>
      <c r="L76"/>
    </row>
    <row r="77" spans="1:12" x14ac:dyDescent="0.25">
      <c r="A77" t="s">
        <v>173</v>
      </c>
      <c r="B77" s="4" t="s">
        <v>172</v>
      </c>
      <c r="C77">
        <v>0</v>
      </c>
      <c r="E77">
        <v>0</v>
      </c>
      <c r="K77" s="9"/>
    </row>
    <row r="78" spans="1:12" x14ac:dyDescent="0.25">
      <c r="A78" s="9" t="s">
        <v>173</v>
      </c>
      <c r="B78" s="9"/>
      <c r="C78" s="9"/>
      <c r="D78" s="9"/>
      <c r="E78" s="9">
        <v>0</v>
      </c>
      <c r="F78" s="10">
        <v>0</v>
      </c>
      <c r="G78" s="9">
        <v>0</v>
      </c>
      <c r="H78" s="9">
        <v>0</v>
      </c>
      <c r="I78" s="9"/>
      <c r="J78" s="9"/>
    </row>
    <row r="79" spans="1:12" x14ac:dyDescent="0.25">
      <c r="A79" t="s">
        <v>187</v>
      </c>
      <c r="B79" s="3" t="s">
        <v>181</v>
      </c>
      <c r="C79">
        <v>77.599999999999994</v>
      </c>
      <c r="E79">
        <v>77.599999999999994</v>
      </c>
    </row>
    <row r="80" spans="1:12" x14ac:dyDescent="0.25">
      <c r="A80" t="s">
        <v>187</v>
      </c>
      <c r="B80" s="3" t="s">
        <v>182</v>
      </c>
      <c r="C80">
        <v>77.599999999999994</v>
      </c>
      <c r="E80">
        <v>77.599999999999994</v>
      </c>
    </row>
    <row r="81" spans="1:12" x14ac:dyDescent="0.25">
      <c r="A81" t="s">
        <v>187</v>
      </c>
      <c r="B81" s="3" t="s">
        <v>183</v>
      </c>
      <c r="C81">
        <v>81.48</v>
      </c>
      <c r="E81">
        <v>81.48</v>
      </c>
    </row>
    <row r="82" spans="1:12" x14ac:dyDescent="0.25">
      <c r="A82" t="s">
        <v>187</v>
      </c>
      <c r="B82" s="3" t="s">
        <v>184</v>
      </c>
      <c r="C82">
        <v>81.48</v>
      </c>
      <c r="E82">
        <v>81.48</v>
      </c>
      <c r="L82" s="9"/>
    </row>
    <row r="83" spans="1:12" s="9" customFormat="1" x14ac:dyDescent="0.25">
      <c r="A83" t="s">
        <v>187</v>
      </c>
      <c r="B83" s="3" t="s">
        <v>185</v>
      </c>
      <c r="C83">
        <v>82.45</v>
      </c>
      <c r="D83"/>
      <c r="E83">
        <v>82.45</v>
      </c>
      <c r="F83" s="5"/>
      <c r="G83"/>
      <c r="H83"/>
      <c r="I83"/>
      <c r="J83"/>
      <c r="K83"/>
      <c r="L83"/>
    </row>
    <row r="84" spans="1:12" x14ac:dyDescent="0.25">
      <c r="A84" t="s">
        <v>187</v>
      </c>
      <c r="B84" s="3" t="s">
        <v>186</v>
      </c>
      <c r="C84">
        <v>82.45</v>
      </c>
      <c r="E84">
        <v>82.45</v>
      </c>
      <c r="K84" s="9"/>
    </row>
    <row r="85" spans="1:12" x14ac:dyDescent="0.25">
      <c r="A85" s="9" t="s">
        <v>187</v>
      </c>
      <c r="B85" s="9"/>
      <c r="C85" s="9"/>
      <c r="D85" s="9"/>
      <c r="E85" s="9">
        <f>SUM(E79:E84)</f>
        <v>483.06</v>
      </c>
      <c r="F85" s="10">
        <f>E85*1.08</f>
        <v>521.70480000000009</v>
      </c>
      <c r="G85" s="9">
        <v>0</v>
      </c>
      <c r="H85" s="10">
        <f>F85-G85</f>
        <v>521.70480000000009</v>
      </c>
      <c r="I85" s="9"/>
      <c r="J85" s="9"/>
      <c r="L85" s="9"/>
    </row>
    <row r="86" spans="1:12" s="9" customFormat="1" x14ac:dyDescent="0.25">
      <c r="A86" t="s">
        <v>211</v>
      </c>
      <c r="B86" s="3" t="s">
        <v>212</v>
      </c>
      <c r="C86">
        <v>0</v>
      </c>
      <c r="D86"/>
      <c r="E86">
        <v>0</v>
      </c>
      <c r="F86" s="5"/>
      <c r="G86"/>
      <c r="H86"/>
      <c r="I86"/>
      <c r="J86"/>
      <c r="K86"/>
      <c r="L86"/>
    </row>
    <row r="87" spans="1:12" x14ac:dyDescent="0.25">
      <c r="A87" t="s">
        <v>211</v>
      </c>
      <c r="B87" t="s">
        <v>213</v>
      </c>
      <c r="C87">
        <v>415.16</v>
      </c>
      <c r="E87">
        <v>415.16</v>
      </c>
      <c r="L87" s="9"/>
    </row>
    <row r="88" spans="1:12" s="9" customFormat="1" x14ac:dyDescent="0.25">
      <c r="A88" t="s">
        <v>211</v>
      </c>
      <c r="B88" s="2" t="s">
        <v>214</v>
      </c>
      <c r="C88">
        <v>324.95</v>
      </c>
      <c r="D88"/>
      <c r="E88">
        <v>324.95</v>
      </c>
      <c r="F88" s="5"/>
      <c r="G88"/>
      <c r="H88"/>
      <c r="I88"/>
      <c r="J88"/>
      <c r="K88"/>
      <c r="L88"/>
    </row>
    <row r="89" spans="1:12" s="9" customFormat="1" x14ac:dyDescent="0.25">
      <c r="A89" s="9" t="s">
        <v>211</v>
      </c>
      <c r="E89" s="9">
        <f>SUM(E86:E88)</f>
        <v>740.11</v>
      </c>
      <c r="F89" s="10">
        <f>E89*1.08</f>
        <v>799.31880000000012</v>
      </c>
      <c r="G89" s="9">
        <v>0</v>
      </c>
      <c r="H89" s="10">
        <f>F89-G89</f>
        <v>799.31880000000012</v>
      </c>
    </row>
    <row r="90" spans="1:12" s="9" customFormat="1" x14ac:dyDescent="0.25">
      <c r="A90" t="s">
        <v>121</v>
      </c>
      <c r="B90" s="2" t="s">
        <v>119</v>
      </c>
      <c r="C90">
        <v>127.07</v>
      </c>
      <c r="D90"/>
      <c r="E90">
        <v>127.07</v>
      </c>
      <c r="F90" s="5"/>
      <c r="G90"/>
      <c r="H90"/>
      <c r="I90"/>
      <c r="J90"/>
      <c r="K90"/>
      <c r="L90"/>
    </row>
    <row r="91" spans="1:12" x14ac:dyDescent="0.25">
      <c r="A91" t="s">
        <v>121</v>
      </c>
      <c r="B91" s="2" t="s">
        <v>120</v>
      </c>
      <c r="C91">
        <v>114.46</v>
      </c>
      <c r="E91">
        <v>114.46</v>
      </c>
      <c r="K91" s="9"/>
    </row>
    <row r="92" spans="1:12" x14ac:dyDescent="0.25">
      <c r="A92" s="9" t="s">
        <v>121</v>
      </c>
      <c r="B92" s="9"/>
      <c r="C92" s="9"/>
      <c r="D92" s="9"/>
      <c r="E92" s="9">
        <f>SUM(E90:E91)</f>
        <v>241.52999999999997</v>
      </c>
      <c r="F92" s="10">
        <f>E92*1.08</f>
        <v>260.85239999999999</v>
      </c>
      <c r="G92" s="9">
        <v>261</v>
      </c>
      <c r="H92" s="10">
        <f>F92-G92</f>
        <v>-0.14760000000001128</v>
      </c>
      <c r="I92" s="9"/>
      <c r="J92" s="9"/>
    </row>
    <row r="93" spans="1:12" x14ac:dyDescent="0.25">
      <c r="A93" t="s">
        <v>205</v>
      </c>
      <c r="B93" s="3" t="s">
        <v>204</v>
      </c>
      <c r="C93">
        <v>280.33</v>
      </c>
      <c r="E93">
        <v>280.33</v>
      </c>
      <c r="K93" s="9"/>
    </row>
    <row r="94" spans="1:12" x14ac:dyDescent="0.25">
      <c r="A94" s="9" t="s">
        <v>205</v>
      </c>
      <c r="B94" s="9"/>
      <c r="C94" s="9"/>
      <c r="D94" s="9"/>
      <c r="E94" s="9">
        <f>SUM(E93)</f>
        <v>280.33</v>
      </c>
      <c r="F94" s="10">
        <f>E94*1.08</f>
        <v>302.75639999999999</v>
      </c>
      <c r="G94" s="9">
        <v>0</v>
      </c>
      <c r="H94" s="10">
        <f>F94-G94</f>
        <v>302.75639999999999</v>
      </c>
      <c r="I94" s="9"/>
      <c r="J94" s="9"/>
    </row>
    <row r="95" spans="1:12" x14ac:dyDescent="0.25">
      <c r="A95" t="s">
        <v>193</v>
      </c>
      <c r="B95" s="3" t="s">
        <v>192</v>
      </c>
      <c r="C95">
        <v>280.33</v>
      </c>
      <c r="E95">
        <v>280.33</v>
      </c>
      <c r="K95" s="9"/>
      <c r="L95" s="9"/>
    </row>
    <row r="96" spans="1:12" s="9" customFormat="1" x14ac:dyDescent="0.25">
      <c r="A96" s="9" t="s">
        <v>193</v>
      </c>
      <c r="E96" s="9">
        <f>SUM(E95)</f>
        <v>280.33</v>
      </c>
      <c r="F96" s="10">
        <f>E96*1.08</f>
        <v>302.75639999999999</v>
      </c>
      <c r="G96" s="9">
        <v>0</v>
      </c>
      <c r="H96" s="10">
        <f>F96-G96</f>
        <v>302.75639999999999</v>
      </c>
      <c r="K96"/>
      <c r="L96"/>
    </row>
    <row r="97" spans="1:12" x14ac:dyDescent="0.25">
      <c r="A97" t="s">
        <v>96</v>
      </c>
      <c r="B97" s="2" t="s">
        <v>92</v>
      </c>
      <c r="C97">
        <v>307.49</v>
      </c>
      <c r="E97">
        <v>307.49</v>
      </c>
      <c r="L97" s="9"/>
    </row>
    <row r="98" spans="1:12" s="9" customFormat="1" x14ac:dyDescent="0.25">
      <c r="A98" t="s">
        <v>96</v>
      </c>
      <c r="B98" s="2" t="s">
        <v>93</v>
      </c>
      <c r="C98">
        <v>114.46</v>
      </c>
      <c r="D98"/>
      <c r="E98">
        <v>114.46</v>
      </c>
      <c r="F98" s="5"/>
      <c r="G98"/>
      <c r="H98"/>
      <c r="I98"/>
      <c r="J98"/>
      <c r="K98"/>
      <c r="L98"/>
    </row>
    <row r="99" spans="1:12" x14ac:dyDescent="0.25">
      <c r="A99" t="s">
        <v>96</v>
      </c>
      <c r="B99" s="2" t="s">
        <v>94</v>
      </c>
      <c r="C99">
        <v>109.61</v>
      </c>
      <c r="E99">
        <v>109.61</v>
      </c>
    </row>
    <row r="100" spans="1:12" x14ac:dyDescent="0.25">
      <c r="A100" t="s">
        <v>96</v>
      </c>
      <c r="B100" s="2" t="s">
        <v>95</v>
      </c>
      <c r="C100">
        <v>118.34</v>
      </c>
      <c r="D100">
        <v>2</v>
      </c>
      <c r="E100">
        <f>C100*D100</f>
        <v>236.68</v>
      </c>
    </row>
    <row r="101" spans="1:12" x14ac:dyDescent="0.25">
      <c r="A101" t="s">
        <v>96</v>
      </c>
      <c r="B101" s="2" t="s">
        <v>132</v>
      </c>
      <c r="D101">
        <v>5</v>
      </c>
      <c r="E101">
        <v>169.27</v>
      </c>
      <c r="K101" s="9"/>
    </row>
    <row r="102" spans="1:12" x14ac:dyDescent="0.25">
      <c r="A102" s="9" t="s">
        <v>96</v>
      </c>
      <c r="B102" s="9"/>
      <c r="C102" s="9"/>
      <c r="D102" s="9"/>
      <c r="E102" s="9">
        <f>SUM(E97:E101)</f>
        <v>937.51</v>
      </c>
      <c r="F102" s="10">
        <f>E102*1.08</f>
        <v>1012.5108</v>
      </c>
      <c r="G102" s="9">
        <v>1013</v>
      </c>
      <c r="H102" s="10">
        <f>F102-G102</f>
        <v>-0.48919999999998254</v>
      </c>
      <c r="I102" s="9"/>
      <c r="J102" s="9"/>
    </row>
    <row r="103" spans="1:12" x14ac:dyDescent="0.25">
      <c r="A103" t="s">
        <v>180</v>
      </c>
      <c r="B103" s="3" t="s">
        <v>179</v>
      </c>
      <c r="C103">
        <v>193.03</v>
      </c>
      <c r="E103">
        <v>193.03</v>
      </c>
      <c r="K103" s="9"/>
    </row>
    <row r="104" spans="1:12" x14ac:dyDescent="0.25">
      <c r="A104" s="9" t="s">
        <v>180</v>
      </c>
      <c r="B104" s="9"/>
      <c r="C104" s="9"/>
      <c r="D104" s="9"/>
      <c r="E104" s="9">
        <f>SUM(E103)</f>
        <v>193.03</v>
      </c>
      <c r="F104" s="10">
        <f>E104*1.08</f>
        <v>208.47240000000002</v>
      </c>
      <c r="G104" s="9">
        <v>0</v>
      </c>
      <c r="H104" s="10">
        <f>F104-G104</f>
        <v>208.47240000000002</v>
      </c>
      <c r="I104" s="9"/>
      <c r="J104" s="9"/>
    </row>
    <row r="105" spans="1:12" x14ac:dyDescent="0.25">
      <c r="A105" t="s">
        <v>12</v>
      </c>
      <c r="B105" s="2" t="s">
        <v>9</v>
      </c>
      <c r="C105">
        <v>121.25</v>
      </c>
      <c r="E105">
        <v>121.25</v>
      </c>
      <c r="L105" s="9"/>
    </row>
    <row r="106" spans="1:12" s="9" customFormat="1" x14ac:dyDescent="0.25">
      <c r="A106" t="s">
        <v>12</v>
      </c>
      <c r="B106" s="2" t="s">
        <v>10</v>
      </c>
      <c r="C106">
        <v>249.29</v>
      </c>
      <c r="D106"/>
      <c r="E106">
        <v>249.29</v>
      </c>
      <c r="F106" s="5"/>
      <c r="G106"/>
      <c r="H106"/>
      <c r="I106"/>
      <c r="J106"/>
      <c r="K106"/>
      <c r="L106"/>
    </row>
    <row r="107" spans="1:12" x14ac:dyDescent="0.25">
      <c r="A107" t="s">
        <v>12</v>
      </c>
      <c r="B107" s="2" t="s">
        <v>11</v>
      </c>
      <c r="C107">
        <v>0</v>
      </c>
      <c r="E107">
        <v>0</v>
      </c>
    </row>
    <row r="108" spans="1:12" x14ac:dyDescent="0.25">
      <c r="A108" t="s">
        <v>12</v>
      </c>
      <c r="B108" s="2" t="s">
        <v>75</v>
      </c>
      <c r="C108">
        <v>230.86</v>
      </c>
      <c r="E108">
        <v>230.86</v>
      </c>
      <c r="L108" s="9"/>
    </row>
    <row r="109" spans="1:12" s="9" customFormat="1" x14ac:dyDescent="0.25">
      <c r="A109" t="s">
        <v>12</v>
      </c>
      <c r="B109" s="2" t="s">
        <v>76</v>
      </c>
      <c r="C109">
        <v>63.05</v>
      </c>
      <c r="D109"/>
      <c r="E109">
        <v>63.05</v>
      </c>
      <c r="F109" s="5"/>
      <c r="G109"/>
      <c r="H109"/>
      <c r="I109"/>
      <c r="J109"/>
      <c r="K109"/>
      <c r="L109"/>
    </row>
    <row r="110" spans="1:12" x14ac:dyDescent="0.25">
      <c r="A110" t="s">
        <v>12</v>
      </c>
      <c r="B110" s="2" t="s">
        <v>137</v>
      </c>
      <c r="C110">
        <v>186.24</v>
      </c>
      <c r="E110">
        <v>186.24</v>
      </c>
    </row>
    <row r="111" spans="1:12" x14ac:dyDescent="0.25">
      <c r="A111" t="s">
        <v>12</v>
      </c>
      <c r="B111" s="2" t="s">
        <v>138</v>
      </c>
      <c r="C111">
        <v>189.15</v>
      </c>
      <c r="E111">
        <v>189.15</v>
      </c>
      <c r="K111" s="9"/>
    </row>
    <row r="112" spans="1:12" x14ac:dyDescent="0.25">
      <c r="A112" s="9" t="s">
        <v>12</v>
      </c>
      <c r="B112" s="9"/>
      <c r="C112" s="9"/>
      <c r="D112" s="9"/>
      <c r="E112" s="9">
        <f>SUM(E105:E111)</f>
        <v>1039.8399999999999</v>
      </c>
      <c r="F112" s="10">
        <f>E112*1.08</f>
        <v>1123.0272</v>
      </c>
      <c r="G112" s="9">
        <v>1123</v>
      </c>
      <c r="H112" s="10">
        <f>F112-G112</f>
        <v>2.7199999999993452E-2</v>
      </c>
      <c r="I112" s="9"/>
      <c r="J112" s="9"/>
    </row>
    <row r="113" spans="1:12" x14ac:dyDescent="0.25">
      <c r="A113" t="s">
        <v>30</v>
      </c>
      <c r="B113" s="2" t="s">
        <v>29</v>
      </c>
      <c r="D113">
        <v>2</v>
      </c>
      <c r="E113">
        <v>358.9</v>
      </c>
      <c r="L113" s="9"/>
    </row>
    <row r="114" spans="1:12" s="9" customFormat="1" x14ac:dyDescent="0.25">
      <c r="A114" t="s">
        <v>30</v>
      </c>
      <c r="B114" s="2" t="s">
        <v>161</v>
      </c>
      <c r="C114">
        <v>0</v>
      </c>
      <c r="D114"/>
      <c r="E114">
        <v>0</v>
      </c>
      <c r="F114" s="5"/>
      <c r="G114"/>
      <c r="H114"/>
      <c r="I114"/>
      <c r="J114"/>
      <c r="L114"/>
    </row>
    <row r="115" spans="1:12" x14ac:dyDescent="0.25">
      <c r="A115" t="s">
        <v>30</v>
      </c>
      <c r="B115" s="2" t="s">
        <v>220</v>
      </c>
      <c r="C115">
        <v>154.22999999999999</v>
      </c>
      <c r="E115">
        <v>154.22999999999999</v>
      </c>
    </row>
    <row r="116" spans="1:12" x14ac:dyDescent="0.25">
      <c r="A116" t="s">
        <v>30</v>
      </c>
      <c r="B116" s="2" t="s">
        <v>221</v>
      </c>
      <c r="C116">
        <v>171.69</v>
      </c>
      <c r="E116">
        <v>171.69</v>
      </c>
      <c r="L116" s="9"/>
    </row>
    <row r="117" spans="1:12" s="9" customFormat="1" x14ac:dyDescent="0.25">
      <c r="A117" s="9" t="s">
        <v>30</v>
      </c>
      <c r="E117" s="9">
        <f>SUM(E113:E116)</f>
        <v>684.81999999999994</v>
      </c>
      <c r="F117" s="10">
        <f>E117*1.08</f>
        <v>739.60559999999998</v>
      </c>
      <c r="G117" s="9">
        <v>388</v>
      </c>
      <c r="H117" s="10">
        <f>F117-G117</f>
        <v>351.60559999999998</v>
      </c>
    </row>
    <row r="118" spans="1:12" x14ac:dyDescent="0.25">
      <c r="A118" t="s">
        <v>191</v>
      </c>
      <c r="B118" s="3" t="s">
        <v>189</v>
      </c>
      <c r="C118">
        <v>0</v>
      </c>
      <c r="E118">
        <v>0</v>
      </c>
    </row>
    <row r="119" spans="1:12" x14ac:dyDescent="0.25">
      <c r="A119" t="s">
        <v>191</v>
      </c>
      <c r="B119" s="3" t="s">
        <v>190</v>
      </c>
      <c r="C119">
        <v>230.86</v>
      </c>
      <c r="E119">
        <v>230.86</v>
      </c>
    </row>
    <row r="120" spans="1:12" x14ac:dyDescent="0.25">
      <c r="A120" t="s">
        <v>191</v>
      </c>
      <c r="B120" s="1" t="s">
        <v>194</v>
      </c>
      <c r="C120">
        <v>0</v>
      </c>
      <c r="E120">
        <v>0</v>
      </c>
    </row>
    <row r="121" spans="1:12" x14ac:dyDescent="0.25">
      <c r="A121" t="s">
        <v>191</v>
      </c>
      <c r="B121" s="3" t="s">
        <v>195</v>
      </c>
      <c r="C121">
        <v>0</v>
      </c>
      <c r="E121">
        <v>0</v>
      </c>
      <c r="K121" s="9"/>
      <c r="L121" s="9"/>
    </row>
    <row r="122" spans="1:12" s="9" customFormat="1" x14ac:dyDescent="0.25">
      <c r="A122" s="9" t="s">
        <v>191</v>
      </c>
      <c r="E122" s="9">
        <f>SUM(E118:E121)</f>
        <v>230.86</v>
      </c>
      <c r="F122" s="10">
        <f>E122*1.08</f>
        <v>249.32880000000003</v>
      </c>
      <c r="G122" s="9">
        <v>0</v>
      </c>
      <c r="H122" s="10">
        <f>F122-G122</f>
        <v>249.32880000000003</v>
      </c>
      <c r="K122"/>
      <c r="L122"/>
    </row>
    <row r="123" spans="1:12" x14ac:dyDescent="0.25">
      <c r="A123" t="s">
        <v>99</v>
      </c>
      <c r="B123" s="2" t="s">
        <v>101</v>
      </c>
      <c r="C123">
        <v>0</v>
      </c>
      <c r="E123">
        <v>0</v>
      </c>
    </row>
    <row r="124" spans="1:12" x14ac:dyDescent="0.25">
      <c r="A124" t="s">
        <v>99</v>
      </c>
      <c r="B124" s="2" t="s">
        <v>100</v>
      </c>
      <c r="C124">
        <v>123.19</v>
      </c>
      <c r="E124">
        <v>123.19</v>
      </c>
      <c r="K124" s="9"/>
    </row>
    <row r="125" spans="1:12" x14ac:dyDescent="0.25">
      <c r="A125" s="9" t="s">
        <v>99</v>
      </c>
      <c r="B125" s="9"/>
      <c r="C125" s="9"/>
      <c r="D125" s="9"/>
      <c r="E125" s="9">
        <f>SUM(E123:E124)</f>
        <v>123.19</v>
      </c>
      <c r="F125" s="10">
        <f>E125*1.08</f>
        <v>133.04519999999999</v>
      </c>
      <c r="G125" s="9">
        <v>0</v>
      </c>
      <c r="H125" s="10">
        <f>F125-G125</f>
        <v>133.04519999999999</v>
      </c>
      <c r="I125" s="9"/>
      <c r="J125" s="9"/>
    </row>
    <row r="126" spans="1:12" x14ac:dyDescent="0.25">
      <c r="A126" t="s">
        <v>20</v>
      </c>
      <c r="B126" s="2" t="s">
        <v>17</v>
      </c>
      <c r="C126">
        <v>277.42</v>
      </c>
      <c r="E126">
        <v>277.42</v>
      </c>
    </row>
    <row r="127" spans="1:12" x14ac:dyDescent="0.25">
      <c r="A127" t="s">
        <v>20</v>
      </c>
      <c r="B127" s="2" t="s">
        <v>18</v>
      </c>
      <c r="C127">
        <v>320.10000000000002</v>
      </c>
      <c r="E127">
        <v>320.10000000000002</v>
      </c>
    </row>
    <row r="128" spans="1:12" x14ac:dyDescent="0.25">
      <c r="A128" t="s">
        <v>20</v>
      </c>
      <c r="B128" s="2" t="s">
        <v>19</v>
      </c>
      <c r="C128">
        <v>320.10000000000002</v>
      </c>
      <c r="E128">
        <v>320.10000000000002</v>
      </c>
      <c r="L128" s="9"/>
    </row>
    <row r="129" spans="1:12" s="9" customFormat="1" x14ac:dyDescent="0.25">
      <c r="A129" t="s">
        <v>20</v>
      </c>
      <c r="B129" s="2" t="s">
        <v>38</v>
      </c>
      <c r="C129" s="1" t="s">
        <v>39</v>
      </c>
      <c r="D129"/>
      <c r="E129"/>
      <c r="F129" s="5"/>
      <c r="G129"/>
      <c r="H129"/>
      <c r="I129"/>
      <c r="J129"/>
      <c r="L129"/>
    </row>
    <row r="130" spans="1:12" x14ac:dyDescent="0.25">
      <c r="A130" s="9" t="s">
        <v>20</v>
      </c>
      <c r="B130" s="9"/>
      <c r="C130" s="9"/>
      <c r="D130" s="9"/>
      <c r="E130" s="9">
        <f>SUM(E126:E129)</f>
        <v>917.62</v>
      </c>
      <c r="F130" s="10">
        <f>E130*1.08</f>
        <v>991.02960000000007</v>
      </c>
      <c r="G130" s="9">
        <v>991</v>
      </c>
      <c r="H130" s="10">
        <f>F130-G130</f>
        <v>2.9600000000073123E-2</v>
      </c>
      <c r="I130" s="9"/>
      <c r="J130" s="9"/>
    </row>
    <row r="131" spans="1:12" x14ac:dyDescent="0.25">
      <c r="A131" t="s">
        <v>177</v>
      </c>
      <c r="B131" s="3" t="s">
        <v>174</v>
      </c>
      <c r="C131">
        <v>503.43</v>
      </c>
      <c r="E131">
        <v>503.43</v>
      </c>
    </row>
    <row r="132" spans="1:12" x14ac:dyDescent="0.25">
      <c r="A132" t="s">
        <v>177</v>
      </c>
      <c r="B132" s="3" t="s">
        <v>175</v>
      </c>
      <c r="C132">
        <v>426.8</v>
      </c>
      <c r="E132">
        <v>426.8</v>
      </c>
    </row>
    <row r="133" spans="1:12" x14ac:dyDescent="0.25">
      <c r="A133" t="s">
        <v>177</v>
      </c>
      <c r="B133" s="3" t="s">
        <v>176</v>
      </c>
      <c r="C133">
        <v>230.86</v>
      </c>
      <c r="E133">
        <v>230.86</v>
      </c>
    </row>
    <row r="134" spans="1:12" x14ac:dyDescent="0.25">
      <c r="A134" t="s">
        <v>177</v>
      </c>
      <c r="B134" s="3" t="s">
        <v>200</v>
      </c>
      <c r="C134">
        <v>250.26</v>
      </c>
      <c r="E134">
        <v>250.26</v>
      </c>
    </row>
    <row r="135" spans="1:12" x14ac:dyDescent="0.25">
      <c r="A135" t="s">
        <v>177</v>
      </c>
      <c r="B135" s="3" t="s">
        <v>201</v>
      </c>
      <c r="C135">
        <v>211.46</v>
      </c>
      <c r="E135">
        <v>211.46</v>
      </c>
    </row>
    <row r="136" spans="1:12" x14ac:dyDescent="0.25">
      <c r="A136" t="s">
        <v>177</v>
      </c>
      <c r="B136" s="3" t="s">
        <v>202</v>
      </c>
      <c r="C136">
        <v>157.13999999999999</v>
      </c>
      <c r="E136">
        <v>157.13999999999999</v>
      </c>
      <c r="K136" s="9"/>
    </row>
    <row r="137" spans="1:12" x14ac:dyDescent="0.25">
      <c r="A137" s="9" t="s">
        <v>177</v>
      </c>
      <c r="B137" s="9"/>
      <c r="C137" s="9"/>
      <c r="D137" s="9"/>
      <c r="E137" s="9">
        <f>SUM(E131:E136)</f>
        <v>1779.9500000000003</v>
      </c>
      <c r="F137" s="10">
        <f>E137*1.08</f>
        <v>1922.3460000000005</v>
      </c>
      <c r="G137" s="9">
        <v>0</v>
      </c>
      <c r="H137" s="10">
        <f>F137-G137</f>
        <v>1922.3460000000005</v>
      </c>
      <c r="I137" s="9"/>
      <c r="J137" s="9"/>
    </row>
    <row r="138" spans="1:12" x14ac:dyDescent="0.25">
      <c r="A138" t="s">
        <v>146</v>
      </c>
      <c r="B138" s="2" t="s">
        <v>143</v>
      </c>
      <c r="C138">
        <v>82.45</v>
      </c>
      <c r="D138">
        <v>2</v>
      </c>
      <c r="E138">
        <f>C138*D138</f>
        <v>164.9</v>
      </c>
      <c r="L138" s="9"/>
    </row>
    <row r="139" spans="1:12" s="9" customFormat="1" x14ac:dyDescent="0.25">
      <c r="A139" t="s">
        <v>146</v>
      </c>
      <c r="B139" s="2" t="s">
        <v>144</v>
      </c>
      <c r="C139">
        <v>85.36</v>
      </c>
      <c r="D139"/>
      <c r="E139">
        <v>85.36</v>
      </c>
      <c r="F139" s="5"/>
      <c r="G139"/>
      <c r="H139"/>
      <c r="I139"/>
      <c r="J139"/>
      <c r="K139"/>
      <c r="L139"/>
    </row>
    <row r="140" spans="1:12" x14ac:dyDescent="0.25">
      <c r="A140" t="s">
        <v>146</v>
      </c>
      <c r="B140" s="2" t="s">
        <v>145</v>
      </c>
      <c r="C140">
        <v>75.66</v>
      </c>
      <c r="E140">
        <v>75.66</v>
      </c>
    </row>
    <row r="141" spans="1:12" x14ac:dyDescent="0.25">
      <c r="A141" t="s">
        <v>146</v>
      </c>
      <c r="B141" s="3" t="s">
        <v>162</v>
      </c>
      <c r="C141">
        <v>124.65</v>
      </c>
      <c r="D141">
        <v>2</v>
      </c>
      <c r="E141">
        <f>C141*D141</f>
        <v>249.3</v>
      </c>
    </row>
    <row r="142" spans="1:12" x14ac:dyDescent="0.25">
      <c r="A142" t="s">
        <v>146</v>
      </c>
      <c r="B142" s="4" t="s">
        <v>167</v>
      </c>
      <c r="C142">
        <v>76.63</v>
      </c>
      <c r="E142">
        <v>76.63</v>
      </c>
      <c r="L142" s="9"/>
    </row>
    <row r="143" spans="1:12" s="9" customFormat="1" x14ac:dyDescent="0.25">
      <c r="A143" t="s">
        <v>146</v>
      </c>
      <c r="B143" s="4" t="s">
        <v>168</v>
      </c>
      <c r="C143">
        <v>81.48</v>
      </c>
      <c r="D143"/>
      <c r="E143">
        <v>81.48</v>
      </c>
      <c r="F143" s="5"/>
      <c r="G143"/>
      <c r="H143"/>
      <c r="I143"/>
      <c r="J143"/>
      <c r="K143"/>
      <c r="L143"/>
    </row>
    <row r="144" spans="1:12" x14ac:dyDescent="0.25">
      <c r="A144" t="s">
        <v>146</v>
      </c>
      <c r="B144" s="4" t="s">
        <v>169</v>
      </c>
      <c r="C144">
        <v>105.73</v>
      </c>
      <c r="E144">
        <v>105.73</v>
      </c>
      <c r="L144" s="9"/>
    </row>
    <row r="145" spans="1:12" s="9" customFormat="1" x14ac:dyDescent="0.25">
      <c r="A145" t="s">
        <v>146</v>
      </c>
      <c r="B145" s="4" t="s">
        <v>170</v>
      </c>
      <c r="C145">
        <v>60.14</v>
      </c>
      <c r="D145"/>
      <c r="E145">
        <v>60.14</v>
      </c>
      <c r="F145" s="5"/>
      <c r="G145"/>
      <c r="H145"/>
      <c r="I145"/>
      <c r="J145"/>
      <c r="K145"/>
      <c r="L145"/>
    </row>
    <row r="146" spans="1:12" x14ac:dyDescent="0.25">
      <c r="A146" t="s">
        <v>146</v>
      </c>
      <c r="B146" s="4" t="s">
        <v>207</v>
      </c>
      <c r="C146">
        <v>33.950000000000003</v>
      </c>
      <c r="D146">
        <v>5</v>
      </c>
      <c r="E146">
        <f>C146*D146</f>
        <v>169.75</v>
      </c>
      <c r="K146" s="9"/>
    </row>
    <row r="147" spans="1:12" x14ac:dyDescent="0.25">
      <c r="A147" s="9" t="s">
        <v>146</v>
      </c>
      <c r="B147" s="9"/>
      <c r="C147" s="9"/>
      <c r="D147" s="9"/>
      <c r="E147" s="9">
        <f>SUM(E138:E146)</f>
        <v>1068.95</v>
      </c>
      <c r="F147" s="10">
        <f>E147*1.08</f>
        <v>1154.4660000000001</v>
      </c>
      <c r="G147" s="9">
        <v>325.89999999999998</v>
      </c>
      <c r="H147" s="10">
        <f>F147-G147</f>
        <v>828.56600000000014</v>
      </c>
      <c r="I147" s="9"/>
      <c r="J147" s="9"/>
    </row>
    <row r="148" spans="1:12" x14ac:dyDescent="0.25">
      <c r="A148" t="s">
        <v>217</v>
      </c>
      <c r="B148" s="2" t="s">
        <v>216</v>
      </c>
      <c r="C148">
        <v>316.22000000000003</v>
      </c>
      <c r="E148">
        <v>316.22000000000003</v>
      </c>
    </row>
    <row r="149" spans="1:12" s="9" customFormat="1" x14ac:dyDescent="0.25">
      <c r="A149" s="9" t="s">
        <v>217</v>
      </c>
      <c r="E149" s="9">
        <f>SUM(E148)</f>
        <v>316.22000000000003</v>
      </c>
      <c r="F149" s="10">
        <f>E149*1.08</f>
        <v>341.51760000000007</v>
      </c>
      <c r="G149" s="9">
        <v>0</v>
      </c>
      <c r="H149" s="10">
        <f>F149-G149</f>
        <v>341.51760000000007</v>
      </c>
    </row>
    <row r="150" spans="1:12" x14ac:dyDescent="0.25">
      <c r="A150" t="s">
        <v>80</v>
      </c>
      <c r="B150" s="2" t="s">
        <v>77</v>
      </c>
      <c r="C150">
        <v>222.13</v>
      </c>
      <c r="E150">
        <v>222.13</v>
      </c>
      <c r="L150" s="9"/>
    </row>
    <row r="151" spans="1:12" s="9" customFormat="1" x14ac:dyDescent="0.25">
      <c r="A151" t="s">
        <v>80</v>
      </c>
      <c r="B151" s="2" t="s">
        <v>78</v>
      </c>
      <c r="C151">
        <v>128.04</v>
      </c>
      <c r="D151"/>
      <c r="E151">
        <v>128.04</v>
      </c>
      <c r="F151" s="5"/>
      <c r="G151"/>
      <c r="H151"/>
      <c r="I151"/>
      <c r="J151"/>
      <c r="K151"/>
      <c r="L151"/>
    </row>
    <row r="152" spans="1:12" x14ac:dyDescent="0.25">
      <c r="A152" t="s">
        <v>80</v>
      </c>
      <c r="B152" s="2" t="s">
        <v>79</v>
      </c>
      <c r="C152">
        <v>49.47</v>
      </c>
      <c r="E152">
        <v>49.47</v>
      </c>
      <c r="K152" s="9"/>
    </row>
    <row r="153" spans="1:12" x14ac:dyDescent="0.25">
      <c r="A153" s="9" t="s">
        <v>80</v>
      </c>
      <c r="B153" s="9"/>
      <c r="C153" s="9"/>
      <c r="D153" s="9"/>
      <c r="E153" s="9">
        <f>SUM(E150:E152)</f>
        <v>399.64</v>
      </c>
      <c r="F153" s="10">
        <f>E153*1.08</f>
        <v>431.6112</v>
      </c>
      <c r="G153" s="9">
        <v>432</v>
      </c>
      <c r="H153" s="10">
        <f>F153-G153</f>
        <v>-0.38880000000000337</v>
      </c>
      <c r="I153" s="9"/>
      <c r="J153" s="9"/>
    </row>
    <row r="154" spans="1:12" x14ac:dyDescent="0.25">
      <c r="A154" t="s">
        <v>37</v>
      </c>
      <c r="B154" s="2" t="s">
        <v>36</v>
      </c>
      <c r="C154">
        <v>135.80000000000001</v>
      </c>
      <c r="E154">
        <v>135.80000000000001</v>
      </c>
      <c r="K154" s="9"/>
    </row>
    <row r="155" spans="1:12" x14ac:dyDescent="0.25">
      <c r="A155" t="s">
        <v>37</v>
      </c>
      <c r="B155" s="2" t="s">
        <v>210</v>
      </c>
      <c r="C155">
        <v>176.54</v>
      </c>
      <c r="E155">
        <v>176.54</v>
      </c>
    </row>
    <row r="156" spans="1:12" s="9" customFormat="1" x14ac:dyDescent="0.25">
      <c r="A156" s="9" t="s">
        <v>37</v>
      </c>
      <c r="E156" s="9">
        <f>SUM(E154:E155)</f>
        <v>312.34000000000003</v>
      </c>
      <c r="F156" s="10">
        <f>E156*1.08</f>
        <v>337.32720000000006</v>
      </c>
      <c r="G156" s="9">
        <v>147</v>
      </c>
      <c r="H156" s="10">
        <f>F156-G156</f>
        <v>190.32720000000006</v>
      </c>
    </row>
    <row r="157" spans="1:12" x14ac:dyDescent="0.25">
      <c r="A157" t="s">
        <v>91</v>
      </c>
      <c r="B157" s="3" t="s">
        <v>87</v>
      </c>
      <c r="C157">
        <v>137.74</v>
      </c>
      <c r="E157">
        <v>137.74</v>
      </c>
    </row>
    <row r="158" spans="1:12" x14ac:dyDescent="0.25">
      <c r="A158" t="s">
        <v>91</v>
      </c>
      <c r="B158" s="3" t="s">
        <v>88</v>
      </c>
      <c r="C158">
        <v>193.03</v>
      </c>
      <c r="E158">
        <v>193.03</v>
      </c>
      <c r="L158" s="9"/>
    </row>
    <row r="159" spans="1:12" s="9" customFormat="1" x14ac:dyDescent="0.25">
      <c r="A159" t="s">
        <v>91</v>
      </c>
      <c r="B159" s="3" t="s">
        <v>89</v>
      </c>
      <c r="C159">
        <v>96.03</v>
      </c>
      <c r="D159"/>
      <c r="E159">
        <v>96.03</v>
      </c>
      <c r="F159" s="5"/>
      <c r="G159"/>
      <c r="H159"/>
      <c r="I159"/>
      <c r="J159"/>
      <c r="K159"/>
      <c r="L159"/>
    </row>
    <row r="160" spans="1:12" x14ac:dyDescent="0.25">
      <c r="A160" t="s">
        <v>91</v>
      </c>
      <c r="B160" s="3" t="s">
        <v>90</v>
      </c>
      <c r="C160">
        <v>260.93</v>
      </c>
      <c r="E160">
        <v>260.93</v>
      </c>
      <c r="K160" s="9"/>
    </row>
    <row r="161" spans="1:12" x14ac:dyDescent="0.25">
      <c r="A161" t="s">
        <v>91</v>
      </c>
      <c r="B161" s="3" t="s">
        <v>178</v>
      </c>
      <c r="C161">
        <v>176.54</v>
      </c>
      <c r="E161">
        <v>176.54</v>
      </c>
      <c r="L161" s="9"/>
    </row>
    <row r="162" spans="1:12" s="9" customFormat="1" x14ac:dyDescent="0.25">
      <c r="A162" s="9" t="s">
        <v>91</v>
      </c>
      <c r="E162" s="9">
        <f>SUM(E157:E161)</f>
        <v>864.27</v>
      </c>
      <c r="F162" s="10">
        <f>E162*1.08</f>
        <v>933.41160000000002</v>
      </c>
      <c r="G162" s="9">
        <v>0</v>
      </c>
      <c r="H162" s="10">
        <f>F162-G162</f>
        <v>933.41160000000002</v>
      </c>
      <c r="K162"/>
      <c r="L162"/>
    </row>
    <row r="163" spans="1:12" x14ac:dyDescent="0.25">
      <c r="A163" t="s">
        <v>142</v>
      </c>
      <c r="B163" s="2" t="s">
        <v>139</v>
      </c>
      <c r="C163">
        <v>348.23</v>
      </c>
      <c r="E163">
        <v>348.23</v>
      </c>
      <c r="L163" s="9"/>
    </row>
    <row r="164" spans="1:12" s="9" customFormat="1" x14ac:dyDescent="0.25">
      <c r="A164" t="s">
        <v>142</v>
      </c>
      <c r="B164" s="2" t="s">
        <v>140</v>
      </c>
      <c r="C164">
        <v>479.18</v>
      </c>
      <c r="D164"/>
      <c r="E164">
        <v>479.18</v>
      </c>
      <c r="F164" s="5"/>
      <c r="G164"/>
      <c r="H164"/>
      <c r="I164"/>
      <c r="J164"/>
      <c r="K164"/>
      <c r="L164"/>
    </row>
    <row r="165" spans="1:12" x14ac:dyDescent="0.25">
      <c r="A165" t="s">
        <v>142</v>
      </c>
      <c r="B165" s="2" t="s">
        <v>141</v>
      </c>
      <c r="C165">
        <v>128.04</v>
      </c>
      <c r="E165">
        <v>128.04</v>
      </c>
    </row>
    <row r="166" spans="1:12" x14ac:dyDescent="0.25">
      <c r="A166" t="s">
        <v>142</v>
      </c>
      <c r="B166" s="3" t="s">
        <v>196</v>
      </c>
      <c r="D166">
        <v>5</v>
      </c>
      <c r="E166">
        <v>203.7</v>
      </c>
      <c r="L166" s="9"/>
    </row>
    <row r="167" spans="1:12" s="9" customFormat="1" x14ac:dyDescent="0.25">
      <c r="A167" t="s">
        <v>142</v>
      </c>
      <c r="B167" s="3" t="s">
        <v>197</v>
      </c>
      <c r="C167">
        <v>72.75</v>
      </c>
      <c r="D167"/>
      <c r="E167">
        <v>72.75</v>
      </c>
      <c r="F167" s="5"/>
      <c r="G167"/>
      <c r="H167"/>
      <c r="I167"/>
      <c r="J167"/>
      <c r="K167"/>
      <c r="L167"/>
    </row>
    <row r="168" spans="1:12" x14ac:dyDescent="0.25">
      <c r="A168" t="s">
        <v>142</v>
      </c>
      <c r="B168" s="3" t="s">
        <v>198</v>
      </c>
      <c r="C168">
        <v>46.56</v>
      </c>
      <c r="E168">
        <v>46.56</v>
      </c>
      <c r="K168" s="9"/>
    </row>
    <row r="169" spans="1:12" x14ac:dyDescent="0.25">
      <c r="A169" t="s">
        <v>142</v>
      </c>
      <c r="B169" s="3" t="s">
        <v>199</v>
      </c>
      <c r="C169">
        <v>71.78</v>
      </c>
      <c r="E169">
        <v>71.78</v>
      </c>
    </row>
    <row r="170" spans="1:12" x14ac:dyDescent="0.25">
      <c r="A170" s="9" t="s">
        <v>142</v>
      </c>
      <c r="B170" s="9"/>
      <c r="C170" s="9"/>
      <c r="D170" s="9"/>
      <c r="E170" s="9">
        <f>SUM(E163:E169)</f>
        <v>1350.24</v>
      </c>
      <c r="F170" s="10">
        <f>E170*1.08</f>
        <v>1458.2592000000002</v>
      </c>
      <c r="G170" s="9">
        <v>1032</v>
      </c>
      <c r="H170" s="10">
        <f>F170-G170</f>
        <v>426.25920000000019</v>
      </c>
      <c r="I170" s="9"/>
      <c r="J170" s="9"/>
      <c r="L170" s="9"/>
    </row>
    <row r="171" spans="1:12" s="9" customFormat="1" x14ac:dyDescent="0.25">
      <c r="A171" t="s">
        <v>131</v>
      </c>
      <c r="B171" s="2" t="s">
        <v>129</v>
      </c>
      <c r="C171">
        <v>227.95</v>
      </c>
      <c r="D171">
        <v>2</v>
      </c>
      <c r="E171">
        <f>C171*D171</f>
        <v>455.9</v>
      </c>
      <c r="F171" s="5"/>
      <c r="G171"/>
      <c r="H171"/>
      <c r="I171"/>
      <c r="J171"/>
      <c r="L171"/>
    </row>
    <row r="172" spans="1:12" x14ac:dyDescent="0.25">
      <c r="A172" t="s">
        <v>131</v>
      </c>
      <c r="B172" s="2" t="s">
        <v>130</v>
      </c>
      <c r="C172">
        <v>342.41</v>
      </c>
      <c r="E172">
        <v>342.41</v>
      </c>
    </row>
    <row r="173" spans="1:12" x14ac:dyDescent="0.25">
      <c r="A173" s="9" t="s">
        <v>131</v>
      </c>
      <c r="B173" s="9"/>
      <c r="C173" s="9"/>
      <c r="D173" s="9"/>
      <c r="E173" s="9">
        <f>SUM(E171:E172)</f>
        <v>798.31</v>
      </c>
      <c r="F173" s="10">
        <f>E173*1.08</f>
        <v>862.1748</v>
      </c>
      <c r="G173" s="9">
        <v>862</v>
      </c>
      <c r="H173" s="10">
        <f>F173-G173</f>
        <v>0.17480000000000473</v>
      </c>
      <c r="I173" s="9"/>
      <c r="J173" s="9"/>
      <c r="K173" s="9"/>
    </row>
    <row r="174" spans="1:12" x14ac:dyDescent="0.25">
      <c r="A174" t="s">
        <v>128</v>
      </c>
      <c r="B174" s="2" t="s">
        <v>127</v>
      </c>
      <c r="C174">
        <v>277.57</v>
      </c>
      <c r="E174">
        <v>277.57</v>
      </c>
      <c r="L174" s="9"/>
    </row>
    <row r="175" spans="1:12" s="9" customFormat="1" x14ac:dyDescent="0.25">
      <c r="A175" s="9" t="s">
        <v>128</v>
      </c>
      <c r="E175" s="9">
        <f>SUM(E174)</f>
        <v>277.57</v>
      </c>
      <c r="F175" s="10">
        <f>E175*1.08</f>
        <v>299.7756</v>
      </c>
      <c r="G175" s="9">
        <v>300</v>
      </c>
      <c r="H175" s="10">
        <f>F175-G175</f>
        <v>-0.22440000000000282</v>
      </c>
      <c r="K175"/>
      <c r="L175"/>
    </row>
    <row r="176" spans="1:12" x14ac:dyDescent="0.25">
      <c r="A176" t="s">
        <v>74</v>
      </c>
      <c r="B176" s="2" t="s">
        <v>71</v>
      </c>
      <c r="C176">
        <v>288.08999999999997</v>
      </c>
      <c r="E176">
        <v>288.08999999999997</v>
      </c>
    </row>
    <row r="177" spans="1:12" x14ac:dyDescent="0.25">
      <c r="A177" t="s">
        <v>74</v>
      </c>
      <c r="B177" s="2" t="s">
        <v>72</v>
      </c>
      <c r="C177">
        <v>101.85</v>
      </c>
      <c r="D177">
        <v>2</v>
      </c>
      <c r="E177">
        <f>C177*D177</f>
        <v>203.7</v>
      </c>
      <c r="K177" s="9"/>
    </row>
    <row r="178" spans="1:12" x14ac:dyDescent="0.25">
      <c r="A178" t="s">
        <v>74</v>
      </c>
      <c r="B178" s="2" t="s">
        <v>73</v>
      </c>
      <c r="C178">
        <v>94.09</v>
      </c>
      <c r="E178">
        <v>94.09</v>
      </c>
    </row>
    <row r="179" spans="1:12" x14ac:dyDescent="0.25">
      <c r="A179" s="9" t="s">
        <v>74</v>
      </c>
      <c r="B179" s="9"/>
      <c r="C179" s="9"/>
      <c r="D179" s="9"/>
      <c r="E179" s="9">
        <f>SUM(E176:E178)</f>
        <v>585.88</v>
      </c>
      <c r="F179" s="10">
        <f>E179*1.08</f>
        <v>632.75040000000001</v>
      </c>
      <c r="G179" s="9">
        <v>933</v>
      </c>
      <c r="H179" s="10">
        <f>F179-G179</f>
        <v>-300.24959999999999</v>
      </c>
      <c r="I179" s="9"/>
      <c r="J179" s="9"/>
      <c r="L179" s="9"/>
    </row>
    <row r="180" spans="1:12" s="9" customFormat="1" x14ac:dyDescent="0.25">
      <c r="A180" t="s">
        <v>153</v>
      </c>
      <c r="B180" s="2" t="s">
        <v>150</v>
      </c>
      <c r="C180">
        <v>96.03</v>
      </c>
      <c r="D180"/>
      <c r="E180">
        <v>96.03</v>
      </c>
      <c r="F180" s="5"/>
      <c r="G180"/>
      <c r="H180"/>
      <c r="I180"/>
      <c r="J180"/>
      <c r="K180"/>
      <c r="L180"/>
    </row>
    <row r="181" spans="1:12" x14ac:dyDescent="0.25">
      <c r="A181" t="s">
        <v>153</v>
      </c>
      <c r="B181" s="2" t="s">
        <v>151</v>
      </c>
      <c r="C181">
        <v>126.1</v>
      </c>
      <c r="E181">
        <v>126.1</v>
      </c>
      <c r="K181" s="9"/>
    </row>
    <row r="182" spans="1:12" x14ac:dyDescent="0.25">
      <c r="A182" t="s">
        <v>153</v>
      </c>
      <c r="B182" s="2" t="s">
        <v>152</v>
      </c>
      <c r="C182">
        <v>97</v>
      </c>
      <c r="E182">
        <v>97</v>
      </c>
    </row>
    <row r="183" spans="1:12" x14ac:dyDescent="0.25">
      <c r="A183" s="9" t="s">
        <v>153</v>
      </c>
      <c r="B183" s="9"/>
      <c r="C183" s="9"/>
      <c r="D183" s="9"/>
      <c r="E183" s="9">
        <f>SUM(E180:E182)</f>
        <v>319.13</v>
      </c>
      <c r="F183" s="10">
        <f>E183*1.08</f>
        <v>344.66040000000004</v>
      </c>
      <c r="G183" s="9">
        <v>345</v>
      </c>
      <c r="H183" s="10">
        <f>F183-G183</f>
        <v>-0.33959999999996171</v>
      </c>
      <c r="I183" s="9"/>
      <c r="J183" s="9"/>
    </row>
    <row r="184" spans="1:12" x14ac:dyDescent="0.25">
      <c r="A184" t="s">
        <v>125</v>
      </c>
      <c r="B184" s="2" t="s">
        <v>122</v>
      </c>
      <c r="C184">
        <v>0</v>
      </c>
      <c r="E184">
        <v>0</v>
      </c>
    </row>
    <row r="185" spans="1:12" x14ac:dyDescent="0.25">
      <c r="A185" t="s">
        <v>125</v>
      </c>
      <c r="B185" s="3" t="s">
        <v>123</v>
      </c>
      <c r="C185">
        <v>160.05000000000001</v>
      </c>
      <c r="E185">
        <v>160.05000000000001</v>
      </c>
      <c r="K185" s="9"/>
    </row>
    <row r="186" spans="1:12" x14ac:dyDescent="0.25">
      <c r="A186" t="s">
        <v>125</v>
      </c>
      <c r="B186" t="s">
        <v>124</v>
      </c>
      <c r="C186">
        <v>62.08</v>
      </c>
      <c r="E186">
        <v>62.08</v>
      </c>
    </row>
    <row r="187" spans="1:12" x14ac:dyDescent="0.25">
      <c r="A187" s="9" t="s">
        <v>125</v>
      </c>
      <c r="B187" s="9"/>
      <c r="C187" s="9"/>
      <c r="D187" s="9"/>
      <c r="E187" s="9">
        <f>SUM(E184:E186)</f>
        <v>222.13</v>
      </c>
      <c r="F187" s="10">
        <f>E187*1.08</f>
        <v>239.90040000000002</v>
      </c>
      <c r="G187" s="9">
        <v>223</v>
      </c>
      <c r="H187" s="10">
        <f>F187-G187</f>
        <v>16.900400000000019</v>
      </c>
      <c r="I187" s="9"/>
      <c r="J187" s="9"/>
    </row>
    <row r="188" spans="1:12" x14ac:dyDescent="0.25">
      <c r="A188" t="s">
        <v>109</v>
      </c>
      <c r="B188" s="2" t="s">
        <v>106</v>
      </c>
      <c r="C188">
        <v>257.05</v>
      </c>
      <c r="E188">
        <v>257.05</v>
      </c>
    </row>
    <row r="189" spans="1:12" x14ac:dyDescent="0.25">
      <c r="A189" t="s">
        <v>109</v>
      </c>
      <c r="B189" s="2" t="s">
        <v>107</v>
      </c>
      <c r="C189">
        <v>227.95</v>
      </c>
      <c r="E189">
        <v>227.95</v>
      </c>
    </row>
    <row r="190" spans="1:12" x14ac:dyDescent="0.25">
      <c r="A190" t="s">
        <v>109</v>
      </c>
      <c r="B190" s="2" t="s">
        <v>108</v>
      </c>
      <c r="C190">
        <v>0</v>
      </c>
      <c r="E190">
        <v>0</v>
      </c>
      <c r="K190" s="9"/>
    </row>
    <row r="191" spans="1:12" x14ac:dyDescent="0.25">
      <c r="A191" t="s">
        <v>109</v>
      </c>
      <c r="B191" s="2" t="s">
        <v>118</v>
      </c>
      <c r="C191">
        <v>576.17999999999995</v>
      </c>
      <c r="E191">
        <v>576.17999999999995</v>
      </c>
    </row>
    <row r="192" spans="1:12" x14ac:dyDescent="0.25">
      <c r="A192" s="9" t="s">
        <v>109</v>
      </c>
      <c r="B192" s="9"/>
      <c r="C192" s="9"/>
      <c r="D192" s="9"/>
      <c r="E192" s="9">
        <f>SUM(E188:E191)</f>
        <v>1061.1799999999998</v>
      </c>
      <c r="F192" s="10">
        <f>E192*1.08</f>
        <v>1146.0744</v>
      </c>
      <c r="G192" s="9">
        <v>1146</v>
      </c>
      <c r="H192" s="10">
        <f>F192-G192</f>
        <v>7.4399999999968713E-2</v>
      </c>
      <c r="I192" s="9"/>
      <c r="J192" s="9"/>
    </row>
    <row r="193" spans="1:12" x14ac:dyDescent="0.25">
      <c r="A193" t="s">
        <v>60</v>
      </c>
      <c r="B193" s="2" t="s">
        <v>48</v>
      </c>
      <c r="C193">
        <v>78.569999999999993</v>
      </c>
      <c r="E193">
        <v>78.569999999999993</v>
      </c>
    </row>
    <row r="194" spans="1:12" x14ac:dyDescent="0.25">
      <c r="A194" t="s">
        <v>60</v>
      </c>
      <c r="B194" s="2" t="s">
        <v>49</v>
      </c>
      <c r="C194">
        <v>78.569999999999993</v>
      </c>
      <c r="E194">
        <v>78.569999999999993</v>
      </c>
      <c r="L194" s="9"/>
    </row>
    <row r="195" spans="1:12" s="9" customFormat="1" x14ac:dyDescent="0.25">
      <c r="A195" t="s">
        <v>60</v>
      </c>
      <c r="B195" s="2" t="s">
        <v>50</v>
      </c>
      <c r="C195">
        <v>0</v>
      </c>
      <c r="D195"/>
      <c r="E195">
        <v>0</v>
      </c>
      <c r="F195" s="5"/>
      <c r="G195"/>
      <c r="H195"/>
      <c r="I195"/>
      <c r="J195"/>
      <c r="K195"/>
      <c r="L195"/>
    </row>
    <row r="196" spans="1:12" x14ac:dyDescent="0.25">
      <c r="A196" t="s">
        <v>60</v>
      </c>
      <c r="B196" s="2" t="s">
        <v>51</v>
      </c>
      <c r="C196">
        <v>64.989999999999995</v>
      </c>
      <c r="D196">
        <v>2</v>
      </c>
      <c r="E196">
        <f>C196*D196</f>
        <v>129.97999999999999</v>
      </c>
    </row>
    <row r="197" spans="1:12" x14ac:dyDescent="0.25">
      <c r="A197" t="s">
        <v>60</v>
      </c>
      <c r="B197" s="2" t="s">
        <v>52</v>
      </c>
      <c r="C197">
        <v>115.43</v>
      </c>
      <c r="E197">
        <v>115.43</v>
      </c>
    </row>
    <row r="198" spans="1:12" x14ac:dyDescent="0.25">
      <c r="A198" t="s">
        <v>60</v>
      </c>
      <c r="B198" s="2" t="s">
        <v>53</v>
      </c>
      <c r="C198">
        <v>129.97999999999999</v>
      </c>
      <c r="E198">
        <v>129.97999999999999</v>
      </c>
      <c r="L198" s="9"/>
    </row>
    <row r="199" spans="1:12" s="9" customFormat="1" x14ac:dyDescent="0.25">
      <c r="A199" t="s">
        <v>60</v>
      </c>
      <c r="B199" s="2" t="s">
        <v>54</v>
      </c>
      <c r="C199">
        <v>74.69</v>
      </c>
      <c r="D199"/>
      <c r="E199">
        <v>74.69</v>
      </c>
      <c r="F199" s="5"/>
      <c r="G199"/>
      <c r="H199"/>
      <c r="I199"/>
      <c r="J199"/>
      <c r="K199"/>
      <c r="L199"/>
    </row>
    <row r="200" spans="1:12" x14ac:dyDescent="0.25">
      <c r="A200" t="s">
        <v>60</v>
      </c>
      <c r="B200" s="2" t="s">
        <v>55</v>
      </c>
      <c r="C200">
        <v>106.7</v>
      </c>
      <c r="E200">
        <v>106.7</v>
      </c>
    </row>
    <row r="201" spans="1:12" x14ac:dyDescent="0.25">
      <c r="A201" t="s">
        <v>60</v>
      </c>
      <c r="B201" s="2" t="s">
        <v>56</v>
      </c>
      <c r="C201">
        <v>176.54</v>
      </c>
      <c r="E201">
        <v>176.54</v>
      </c>
      <c r="L201" s="9"/>
    </row>
    <row r="202" spans="1:12" s="9" customFormat="1" x14ac:dyDescent="0.25">
      <c r="A202" t="s">
        <v>60</v>
      </c>
      <c r="B202" s="3" t="s">
        <v>57</v>
      </c>
      <c r="C202"/>
      <c r="D202"/>
      <c r="E202"/>
      <c r="F202" s="5"/>
      <c r="G202"/>
      <c r="H202"/>
      <c r="I202"/>
      <c r="J202"/>
      <c r="K202"/>
      <c r="L202"/>
    </row>
    <row r="203" spans="1:12" x14ac:dyDescent="0.25">
      <c r="A203" t="s">
        <v>60</v>
      </c>
      <c r="B203" s="2" t="s">
        <v>58</v>
      </c>
      <c r="C203">
        <v>287.12</v>
      </c>
      <c r="E203">
        <v>287.12</v>
      </c>
    </row>
    <row r="204" spans="1:12" x14ac:dyDescent="0.25">
      <c r="A204" t="s">
        <v>60</v>
      </c>
      <c r="B204" s="4" t="s">
        <v>59</v>
      </c>
      <c r="C204">
        <v>0</v>
      </c>
      <c r="E204">
        <v>0</v>
      </c>
    </row>
    <row r="205" spans="1:12" x14ac:dyDescent="0.25">
      <c r="A205" t="s">
        <v>60</v>
      </c>
      <c r="B205" s="2" t="s">
        <v>154</v>
      </c>
      <c r="C205">
        <v>215.34</v>
      </c>
      <c r="E205">
        <v>215.34</v>
      </c>
      <c r="K205" s="9"/>
    </row>
    <row r="206" spans="1:12" x14ac:dyDescent="0.25">
      <c r="A206" t="s">
        <v>60</v>
      </c>
      <c r="B206" s="2" t="s">
        <v>155</v>
      </c>
      <c r="C206">
        <v>185.27</v>
      </c>
      <c r="E206">
        <v>185.27</v>
      </c>
    </row>
    <row r="207" spans="1:12" x14ac:dyDescent="0.25">
      <c r="A207" s="9" t="s">
        <v>60</v>
      </c>
      <c r="B207" s="9"/>
      <c r="C207" s="9"/>
      <c r="D207" s="9"/>
      <c r="E207" s="9">
        <f>SUM(E193:E206)</f>
        <v>1578.1899999999998</v>
      </c>
      <c r="F207" s="10">
        <f>E207*1.08</f>
        <v>1704.4451999999999</v>
      </c>
      <c r="G207" s="9">
        <v>0</v>
      </c>
      <c r="H207" s="10">
        <f>F207-G207</f>
        <v>1704.4451999999999</v>
      </c>
      <c r="I207" s="9"/>
      <c r="J207" s="9"/>
    </row>
    <row r="208" spans="1:12" x14ac:dyDescent="0.25">
      <c r="A208" t="s">
        <v>62</v>
      </c>
      <c r="B208" s="2" t="s">
        <v>61</v>
      </c>
      <c r="C208">
        <v>326.89</v>
      </c>
      <c r="E208">
        <v>326.89</v>
      </c>
    </row>
    <row r="209" spans="1:11" x14ac:dyDescent="0.25">
      <c r="A209" t="s">
        <v>62</v>
      </c>
      <c r="B209" s="3" t="s">
        <v>163</v>
      </c>
      <c r="C209">
        <v>184.3</v>
      </c>
      <c r="E209">
        <v>184.3</v>
      </c>
      <c r="K209" s="9"/>
    </row>
    <row r="210" spans="1:11" x14ac:dyDescent="0.25">
      <c r="A210" t="s">
        <v>62</v>
      </c>
      <c r="B210" s="3" t="s">
        <v>206</v>
      </c>
      <c r="C210">
        <v>194</v>
      </c>
      <c r="E210">
        <v>194</v>
      </c>
    </row>
    <row r="211" spans="1:11" x14ac:dyDescent="0.25">
      <c r="A211" s="9" t="s">
        <v>62</v>
      </c>
      <c r="B211" s="9"/>
      <c r="C211" s="9"/>
      <c r="D211" s="9"/>
      <c r="E211" s="9">
        <f>SUM(E208:E210)</f>
        <v>705.19</v>
      </c>
      <c r="F211" s="10">
        <f>E211*1.08</f>
        <v>761.60520000000008</v>
      </c>
      <c r="G211" s="9">
        <v>353</v>
      </c>
      <c r="H211" s="10">
        <f>F211-G211</f>
        <v>408.60520000000008</v>
      </c>
      <c r="I211" s="9"/>
      <c r="J211" s="9"/>
    </row>
    <row r="212" spans="1:11" x14ac:dyDescent="0.25">
      <c r="A212" t="s">
        <v>98</v>
      </c>
      <c r="B212" s="2" t="s">
        <v>97</v>
      </c>
      <c r="C212">
        <v>270.63</v>
      </c>
      <c r="E212">
        <v>270.63</v>
      </c>
      <c r="K212" s="9"/>
    </row>
    <row r="213" spans="1:11" x14ac:dyDescent="0.25">
      <c r="A213" t="s">
        <v>98</v>
      </c>
      <c r="B213" s="3" t="s">
        <v>188</v>
      </c>
      <c r="C213">
        <v>535.44000000000005</v>
      </c>
      <c r="E213">
        <v>535.44000000000005</v>
      </c>
    </row>
    <row r="214" spans="1:11" x14ac:dyDescent="0.25">
      <c r="A214" s="9" t="s">
        <v>98</v>
      </c>
      <c r="B214" s="9"/>
      <c r="C214" s="9"/>
      <c r="D214" s="9"/>
      <c r="E214" s="9">
        <f>SUM(E212:E213)</f>
        <v>806.07</v>
      </c>
      <c r="F214" s="10">
        <f>E214*1.08</f>
        <v>870.55560000000014</v>
      </c>
      <c r="G214" s="9">
        <v>292</v>
      </c>
      <c r="H214" s="10">
        <f>F214-G214</f>
        <v>578.55560000000014</v>
      </c>
      <c r="I214" s="9"/>
      <c r="J214" s="9"/>
    </row>
    <row r="217" spans="1:11" x14ac:dyDescent="0.25">
      <c r="B217" s="2"/>
    </row>
    <row r="218" spans="1:11" x14ac:dyDescent="0.25">
      <c r="B218" s="2"/>
    </row>
    <row r="219" spans="1:11" x14ac:dyDescent="0.25">
      <c r="B219" s="2"/>
    </row>
    <row r="220" spans="1:11" x14ac:dyDescent="0.25">
      <c r="B220" s="2"/>
    </row>
    <row r="221" spans="1:11" x14ac:dyDescent="0.25">
      <c r="B221" s="2"/>
    </row>
    <row r="223" spans="1:11" x14ac:dyDescent="0.25">
      <c r="B223" s="2"/>
    </row>
    <row r="224" spans="1:11" x14ac:dyDescent="0.25">
      <c r="B224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9" spans="2:2" x14ac:dyDescent="0.25">
      <c r="B259" s="1"/>
    </row>
    <row r="263" spans="2:2" x14ac:dyDescent="0.25">
      <c r="B263" s="4"/>
    </row>
  </sheetData>
  <sortState ref="A2:K250">
    <sortCondition ref="A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2015-11-21T16:02:33Z</dcterms:modified>
</cp:coreProperties>
</file>