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69" i="1" l="1"/>
  <c r="E60" i="1"/>
  <c r="E65" i="1"/>
  <c r="F69" i="1" s="1"/>
  <c r="H69" i="1" s="1"/>
  <c r="E64" i="1"/>
  <c r="E132" i="1"/>
  <c r="F132" i="1" s="1"/>
  <c r="H132" i="1" s="1"/>
  <c r="E110" i="1"/>
  <c r="F110" i="1" s="1"/>
  <c r="H110" i="1" s="1"/>
  <c r="E23" i="1"/>
  <c r="F23" i="1" s="1"/>
  <c r="H23" i="1" s="1"/>
  <c r="E123" i="1"/>
  <c r="F123" i="1" s="1"/>
  <c r="H123" i="1" s="1"/>
  <c r="E90" i="1"/>
  <c r="E89" i="1"/>
  <c r="E42" i="1"/>
  <c r="E43" i="1" s="1"/>
  <c r="F43" i="1" s="1"/>
  <c r="H43" i="1" s="1"/>
  <c r="E147" i="1"/>
  <c r="F147" i="1" s="1"/>
  <c r="H147" i="1" s="1"/>
  <c r="E139" i="1"/>
  <c r="F139" i="1" s="1"/>
  <c r="H139" i="1" s="1"/>
  <c r="E116" i="1"/>
  <c r="F116" i="1" s="1"/>
  <c r="H116" i="1" s="1"/>
  <c r="E114" i="1"/>
  <c r="F114" i="1" s="1"/>
  <c r="H114" i="1" s="1"/>
  <c r="E108" i="1"/>
  <c r="F108" i="1" s="1"/>
  <c r="H108" i="1" s="1"/>
  <c r="E59" i="1"/>
  <c r="F59" i="1" s="1"/>
  <c r="H59" i="1" s="1"/>
  <c r="E53" i="1"/>
  <c r="F53" i="1" s="1"/>
  <c r="H53" i="1" s="1"/>
  <c r="E47" i="1"/>
  <c r="F47" i="1" s="1"/>
  <c r="H47" i="1" s="1"/>
  <c r="E38" i="1"/>
  <c r="F38" i="1" s="1"/>
  <c r="H38" i="1" s="1"/>
  <c r="E21" i="1"/>
  <c r="F21" i="1" s="1"/>
  <c r="H21" i="1" s="1"/>
  <c r="E17" i="1"/>
  <c r="F17" i="1" s="1"/>
  <c r="H17" i="1" s="1"/>
  <c r="E15" i="1"/>
  <c r="F15" i="1" s="1"/>
  <c r="H15" i="1" s="1"/>
  <c r="E11" i="1"/>
  <c r="F11" i="1" s="1"/>
  <c r="H11" i="1" s="1"/>
  <c r="E4" i="1"/>
  <c r="F4" i="1" s="1"/>
  <c r="H4" i="1" s="1"/>
  <c r="E125" i="1"/>
  <c r="E126" i="1"/>
  <c r="E83" i="1"/>
  <c r="E85" i="1" s="1"/>
  <c r="F85" i="1" s="1"/>
  <c r="H85" i="1" s="1"/>
  <c r="E94" i="1" l="1"/>
  <c r="F94" i="1" s="1"/>
  <c r="H94" i="1" s="1"/>
  <c r="E128" i="1"/>
  <c r="F128" i="1" s="1"/>
  <c r="H128" i="1" s="1"/>
</calcChain>
</file>

<file path=xl/sharedStrings.xml><?xml version="1.0" encoding="utf-8"?>
<sst xmlns="http://schemas.openxmlformats.org/spreadsheetml/2006/main" count="274" uniqueCount="153">
  <si>
    <t>ник</t>
  </si>
  <si>
    <t>наименование</t>
  </si>
  <si>
    <t>цена</t>
  </si>
  <si>
    <t>кол-во</t>
  </si>
  <si>
    <t>итого</t>
  </si>
  <si>
    <t>сдано</t>
  </si>
  <si>
    <t>долг</t>
  </si>
  <si>
    <t>1. Джемпер женский Артикул: KJ64 Производитель: Пеликан (РАСПРОДАЖА) Размер М цвет красный цена 454 р. </t>
  </si>
  <si>
    <t>2. Джемпер женский Артикул: KJ51 Производитель: Пеликан (РАСПРОДАЖА) размер М цвет cream 654 руб. </t>
  </si>
  <si>
    <t>3. Платье женское Артикул: FDF608 Производитель: Пеликан (РАСПРОДАЖА) размер М цвет dark grey 727 р. </t>
  </si>
  <si>
    <t>4. Платье женское Артикул: KDJ72 Производитель: Пеликан (РАСПРОДАЖА) размер L цвет Light brown 682 р. </t>
  </si>
  <si>
    <t>5. Шапка детская (Арктик) Артикул: ТИ-9 размер 44-46 цена 125 руб. (на замену Шапка детская (Арктик) Артикул: ТИ-1 размер 44-46) </t>
  </si>
  <si>
    <t>6. Шапка детская (Арктик) Артикул: ЗД-311 размер 46 цена 462 руб. (на замену Шапка детская "Снежана" (Кроха) Артикул: Снежана размер 46) </t>
  </si>
  <si>
    <t>ellf</t>
  </si>
  <si>
    <t>Сорочка для мальчика (Орби)  Артикул: 61887  р. 14/72/33 цвет серый вар2 или серый вар 3, 289 руб. </t>
  </si>
  <si>
    <t>Джемпер для мальчиков (Пеликан)Артикул: BJRP441-3   р. 9, 299 руб. </t>
  </si>
  <si>
    <t>Трусы женские стринг (Визави) Артикул: DL13-036  , р. М  aqua 1 шт. 59 руб </t>
  </si>
  <si>
    <t>Трусы женские стринг (Визави) Артикул: DL13-057  р. М цвет М.Blue 78 руб </t>
  </si>
  <si>
    <t>Трусы женские классика (Визави) Артикул: DS1107 р. М. цвет off white 85 руб.</t>
  </si>
  <si>
    <t>Франциска</t>
  </si>
  <si>
    <t>Ол_га</t>
  </si>
  <si>
    <t>Майка для девочки (Консалт) Артикул: К1076 р-р52/98-104 1шт 73руб </t>
  </si>
  <si>
    <t>Майка для девочки (Консалт) Артикул: К1082 р-р52/98-104 1шт 78руб </t>
  </si>
  <si>
    <t>Майка для девочки (Консалт) Артикул: К1077н р-р52/98-104 1шт 78руб </t>
  </si>
  <si>
    <t>Майка для девочки (Консалт) Артикул: К1077Сн р-р52/98-104 1шт 78руб </t>
  </si>
  <si>
    <t>Сорочка для девочки (Черубино) Артикул: CAJ5183 р-р 134/68 1шт 175руб сиреневый </t>
  </si>
  <si>
    <t>Пижама для девочки (Черубино) Артикул: CAK5169 р-р 104/56 1шт 321руб бирюзовый </t>
  </si>
  <si>
    <t>Рукавицы дет.(Консалт) Артикул: ФЛ10000-1ФФ 195руб 1шт размер 3-4года </t>
  </si>
  <si>
    <t>Перчатки дет.(Консалт) Артикул: ФЛ10001-3ФФ 235руб 1шт размер 7лет </t>
  </si>
  <si>
    <t>Носки муж. (Орел) Артикул: с445ор р-р 27/29 47руб 5шт </t>
  </si>
  <si>
    <t>Носки муж. (Орел) Артикул: с483ор р-р 27 45,7руб 5шт </t>
  </si>
  <si>
    <t>Платье для девочки (Консалт) Артикул: К5306 р-р 56/104 305руб 1шт </t>
  </si>
  <si>
    <t>Платье типа ""туника" для девочки (Черубино) Артикул: CSK61040 р-р 56/104 198руб 1шт бирюзовый </t>
  </si>
  <si>
    <t>Футболка для девочки (Черубино) Артикул: CSK61049 р-р 104/56 166руб 1шт розовый </t>
  </si>
  <si>
    <t>Юбка для девочки (Черубино) Артикул: CSK7403 р-р 98/56 298руб 1шт бирюзовый</t>
  </si>
  <si>
    <t>pyuli</t>
  </si>
  <si>
    <t>Кальсоны для мальчика (Черубино) Артикул: MT1031 р.152/76/38 цвет черный 193руб 1шт</t>
  </si>
  <si>
    <t>N@STUchka</t>
  </si>
  <si>
    <t>Климова_Я</t>
  </si>
  <si>
    <t>Купальник гимнастический для девочки (Черубино)  CAJ4121 размер 134 цвет чёрны цена 159</t>
  </si>
  <si>
    <t>Пижама дет. (Консалт) Артикул: К1520 Производитель: Консалт (Crockid) 52/98 420 р - 1 шт (цвет в порядке предпочтения: фиалка (совунья) или фиалка (ежик) или сиреневый (бараш)</t>
  </si>
  <si>
    <t>kasteban</t>
  </si>
  <si>
    <t>колготки жен конте артPRESTIGE40 размер 3. цвета fumo mocca shade </t>
  </si>
  <si>
    <t>Колготки жен конте артEPISODE50 размер 3. цвета Nero grafit </t>
  </si>
  <si>
    <t>колготки жен конте артPRESTIGE70 размер 3 .цвет Nero</t>
  </si>
  <si>
    <t>Пани КатЭ</t>
  </si>
  <si>
    <t>колготки махра наружу на рост 116</t>
  </si>
  <si>
    <t>OLESAY</t>
  </si>
  <si>
    <t>1.Комплект для девочек (Пеликан) Артикул: GUA361, р.2, 143р </t>
  </si>
  <si>
    <t>2.Пижама детская (Лаки Чайлд) Артикул: 13-400 р.116-122, 499р</t>
  </si>
  <si>
    <t>Асцелла</t>
  </si>
  <si>
    <t>1. Комбинезон ясельный. Фанни Зебра. Артикул: Ф5.6.2. Размер:80/52, на девочку, 1 штука, цена:170 руб.; </t>
  </si>
  <si>
    <t>2. Комбинезон ясельный. Фанни Зебра. Артикул: Ф5.6.2. Размер:86/56, на девочку, 1 штука, цена:170 руб.; </t>
  </si>
  <si>
    <t>3. Комбинезон ясельный. Юник. Серия "Сова и слоник", Артикул: U1077-4С, размер: 80/52, цвет розовый, 1 штука, цена: 222 руб.; (на замену - Артикул: U1077-23С или Артикул: U1093-23С, того же производителя, размер тот же - 80/52); </t>
  </si>
  <si>
    <t>4. Боди ясельное, Юник. Тedi, Артикул: U286-23, размер: 80, цвет молочный, 1 штука, цена: 157 руб.;</t>
  </si>
  <si>
    <t>Еленка Распрекрасная</t>
  </si>
  <si>
    <t>Носки шерсть р.27</t>
  </si>
  <si>
    <t>Колготки детские (ЛЧПФ) Артикул: С71л, р-р 74-48-12, 47 р. - 5 шт. </t>
  </si>
  <si>
    <t>Можно мне белые, молочные, розовые, желтые, фиолетовые, шоколадные (на девочку)? Можно и парочку одного цвета, не принципиально :give_heart: </t>
  </si>
  <si>
    <t>Комплект ясельный (майка, трусы) (Черубино) Артикул: CAB3308 р-р 68/44, розовый, 149 р.</t>
  </si>
  <si>
    <t>Юлия Nesterova</t>
  </si>
  <si>
    <t>Ната987</t>
  </si>
  <si>
    <t>Джемпер ясельный (Черубино) Артикул: CWN6985 салатовый замена синий р-р 80 </t>
  </si>
  <si>
    <t>Комплект для девочки (Консалт) Артикул: К1061 110-116 на замену Артикул: К1086н 1110-116 </t>
  </si>
  <si>
    <t>*ЕвГЕНИЙя*</t>
  </si>
  <si>
    <t>Сорочка ночная для девочки (Черубино) Артикул: CAK5210 р-р 116 190руб </t>
  </si>
  <si>
    <t>Брюки типа "Лосины" для девочки (Черубино) Артикул: CAK7430 р-р 116 и 122 116руб </t>
  </si>
  <si>
    <t xml:space="preserve">футболка мужская Артикул: ML6301 Производитель: Черубино (Cherubino) - 54 размер. Цвет любой, кроме белого. </t>
  </si>
  <si>
    <t>Джемпер женский Артикул: KJ64  (нужен 44-46, большая просьба по размеру там сориентироваться  Embarassed) цвет красный (на замену любой, кроме черного)</t>
  </si>
  <si>
    <t>Димина мама</t>
  </si>
  <si>
    <t>1.CAK 6930 Футболка для мальчика зелёное яблоко (110)-60 УЗ 1 шт </t>
  </si>
  <si>
    <t>2.CAK 6930 Футболка для мальчика бирюзовый (110)-60 УЗ 1шт </t>
  </si>
  <si>
    <t>3.CSK61041 Футболка для девочки (Черубно) 122/64 фуксия 1шт </t>
  </si>
  <si>
    <t>4. К5239к67 Туника для девочки (Консалт) 60/116 коралл 1шт </t>
  </si>
  <si>
    <t>5. CSK61064 Футболка для девочки (Черубино) 122/64 персик 1 шт </t>
  </si>
  <si>
    <t>6.CAK61146 Водолазка для девочки (Черубино) 116/60 серый меланж 1 шт </t>
  </si>
  <si>
    <t>8.CAK61145 Футболка для девочки (Черубино) 104/56 фуксия 1 шт </t>
  </si>
  <si>
    <t>9.CAK61145 Футболка для девочки (Черубино) 116/60 белый 1 шт </t>
  </si>
  <si>
    <t>10.CAK61145 Футболка для девочки (Черубино) 110/60 берюза 1 шт </t>
  </si>
  <si>
    <t>11. CAK1308 Трусы для девочек (Черубино) 110/116/60 белый 4 шт </t>
  </si>
  <si>
    <t>12,CAK2218Майка для девочки (Черубино) 110/116/60 белый 1 шт </t>
  </si>
  <si>
    <t>13. К1107 Комплект для девочки (Консалт) 56-60/110-116 1 шт </t>
  </si>
  <si>
    <t>14. CAK7428 Бриджи для девочки (Черубино) 116\60 т.серый 2 шт </t>
  </si>
  <si>
    <t>15.CAK7428 Бриджи для девочки (Черубино) 116\60 фуксия 1 шт</t>
  </si>
  <si>
    <t>7. CSK61043 Футболка для девочки (Черубино) 116/60 персик 1 шт </t>
  </si>
  <si>
    <t>Ползунки удл. (Консалт) Артикул: К4343, желтый горошек, р.44/68, 165 р. </t>
  </si>
  <si>
    <t>Ползунки удл. (Консалт) Артикул: К4344, роз.полоска, 44/68, 150 р. </t>
  </si>
  <si>
    <t>Водолазка для девочки (Черубино) Артикул: CAJ61147, светло-розовый, р.134/68, 145 р. </t>
  </si>
  <si>
    <t>Купальник гимнастический для девочки (Черубино) Артикул: CAJ4121, черный, р.134/68, 159 р.</t>
  </si>
  <si>
    <t>1. Ползунки ясельные (Черубино), арт. САВ7411, цвет бирюзовый, разм. 74/48 (на замену 80/52), 189 руб. </t>
  </si>
  <si>
    <t>2. Кофточка ясельная (Черубино), арт. CWN6984, разм.74/48, цвет с. мел./голубой, 287 руб. </t>
  </si>
  <si>
    <t>3. Кофточка дет. "Happy" (Юник), арт. U973-23, р. 74, цвет молочный, 134 руб. </t>
  </si>
  <si>
    <t>4. Полукомбинезон дет. "Happy" (Юник), арт. U974-23, р. 74, цвет молочный, 190 руб. </t>
  </si>
  <si>
    <t>5. Ползунки удл. (Консалт), арт. К4344, разм. 48/74, цвет голубая полоска, 135 руб.</t>
  </si>
  <si>
    <t>Ольга Чайка</t>
  </si>
  <si>
    <t>1. Колготки дет. махр(Алсу), Артикул: пфС70, Размер: 16/17, Цвет: на дев. Цена 130 руб </t>
  </si>
  <si>
    <t>Кол-во - 2 пары </t>
  </si>
  <si>
    <t>2. Носки детские (Конте), Артикул: 5С-11СП, Размер: 18 Цвет: разные, Цена 56 руб. </t>
  </si>
  <si>
    <t>Колв-во 5 штук. Если они махровые, по сайту не понятно. </t>
  </si>
  <si>
    <t>3. Водолазка для девочки (Черубино), Артикул: CAK61148, Размер: 104/56 </t>
  </si>
  <si>
    <t>Цвет: св.розовый, цена 147 руб. </t>
  </si>
  <si>
    <t>4. Водолазка для девочки (Черубино), Артикул: CAK61146, Размер: 104/56 </t>
  </si>
  <si>
    <t>Цвет: серый+меланж, Цена 134 руб </t>
  </si>
  <si>
    <t>5.Платье для девочек (Пеликан), Артикул: GDT348, Размер: 4, Цвет: Plum, Цена 342 руб </t>
  </si>
  <si>
    <t>6. Платье для девочек (Пеликан), Артикул: GDT346, Размер: 5 Цвет: Coral, цена 341 руб </t>
  </si>
  <si>
    <t>7. Носки жен. (Орел) Артикул: с477ор, Размер: 23/25 Цвет: как на фото. Кол-во 5 пар </t>
  </si>
  <si>
    <t>8. Носки жен. (Красная ветка), Артикул: с912, Размер: 23/25, Цвет: как на фото. 5 пар. </t>
  </si>
  <si>
    <t>9. Носки мужские теплые, махровые изнутри на 43 размер, темной расцветки. </t>
  </si>
  <si>
    <t>Костенчик</t>
  </si>
  <si>
    <t>Кальсоны для мальчиков (Черубино) Артикул: CWJ1034 размер 128 125 руб. 2 шт. </t>
  </si>
  <si>
    <t>на замену любые подобные</t>
  </si>
  <si>
    <t>Mona Lisa</t>
  </si>
  <si>
    <t>арт. Андрей, Виталик,Валера Вадик у них цена 390 руб, мне синего или зеленого цвета типа хаки размер 55-56</t>
  </si>
  <si>
    <t>Women&amp;women</t>
  </si>
  <si>
    <t>Кальсоны детские » Евразия » 12-412-115 134 рр 287 руб </t>
  </si>
  <si>
    <t>Кальсоны детские » Черубино (Cherubino) » MT1032 164 рр 197 руб </t>
  </si>
  <si>
    <t>MS 7078 Брюки (кальсоны) мужские чёрный (170-176)-76(44) У 310 руб</t>
  </si>
  <si>
    <t>Hanny_SH</t>
  </si>
  <si>
    <t>ML 7079 Брюки (кальсоны) мужские чёрный (170-176)-96(54) У цена 379руб. </t>
  </si>
  <si>
    <t>трусы для мальчика Артикул: К1935 Производитель: Консалт (Crockid) цена 89 руб мне 2 шт размер р.72-76/134-140</t>
  </si>
  <si>
    <t>Бриджи для девочки (Черубино) р-р 116 цвет т.серый CAK7428</t>
  </si>
  <si>
    <t>Боди (Лаки Чайлд) купить оптом в Барнауле/ </t>
  </si>
  <si>
    <t>Артикул: 10-5/р. 26(80-86)/229 р/на мальчика/1 от </t>
  </si>
  <si>
    <t>Пижама шорты виск. (Гамма Текс) купить оптом в Барнауле/980гт /р.48/463 р.</t>
  </si>
  <si>
    <t>колбасный торт</t>
  </si>
  <si>
    <t>Футболка (фуфайка) ясельная (Черубино) Артикул: CSB61122/р. 86/52/144 р/салатовый, синий/2 шт </t>
  </si>
  <si>
    <t>Боди "развязанная бабочка" (Лаки Чайлд) Артикул: 3-13 /р. 26(80-86)/249 р/на мальчика/1 от </t>
  </si>
  <si>
    <t>Майка жен. (Евразия), Артикул: А307 , р-р М, цвет белый, 181 руб.</t>
  </si>
  <si>
    <t>Футболка (фуфайка) ясельная (Черубино) CWB61272/р. 86/52/135 р/желтый/голубой, синий/салатовый/2 шт </t>
  </si>
  <si>
    <t>Комплект мужской (Евразия)  с02-163-047/р. L(170-176)/425 р </t>
  </si>
  <si>
    <t>Пижама женская (Пеликан) PVH182 /р.L/409 р на замену </t>
  </si>
  <si>
    <t>с орг%</t>
  </si>
  <si>
    <t>Н004 Футболка (Евразия) (р.8/128, салат.)</t>
  </si>
  <si>
    <t>Н004 Футболка (Евразия) (р.6/116, салат.)</t>
  </si>
  <si>
    <t>Н004 Футболка (Евразия) (р.7/122, салат.)</t>
  </si>
  <si>
    <t>CAK6930 Футболка для мальчика (Черубино) (р.98/56, зелёное яблоко )</t>
  </si>
  <si>
    <t>CAK6930 Футболка для мальчика (Черубино) (р.104/56, зелёное яблоко )</t>
  </si>
  <si>
    <t>CAK6930 Футболка для мальчика (Черубино) (р.110/60, зелёное яблоко )</t>
  </si>
  <si>
    <t>CAK6930 Футболка для мальчика (Черубино) (р.116/60, зелёное яблоко )</t>
  </si>
  <si>
    <t>CAK6930 Футболка для мальчика (Черубино) (р.122/64, зелёное яблоко )</t>
  </si>
  <si>
    <t>Ирина U </t>
  </si>
  <si>
    <t>1. Комбинезон детский (Лаки Чайлд) Артикул: 16-1 р-р 24(74-80) 419 руб. (цвет на мальчика) - 1 шт. </t>
  </si>
  <si>
    <t>2. Комбинезон с лампас. д/мал. (Лаки Чайлд) Артикул: 1-1М р-р 22 (68-74) 319 руб. (цвет на мальчика) - 1 шт. </t>
  </si>
  <si>
    <t>3. Штанишки (Лаки Чайлд) Артикул: 21-11ф р-р 24(74-80) 249 руб. (цвет на мальчика) - 1 шт. </t>
  </si>
  <si>
    <t>4. Бриджи для девочки (Черубино) Артикул: CAK7428 р-р 110/60 99 руб. (цвет предпочтительно фуксия и бирюзовый) - 2 шт. (разного цвета)</t>
  </si>
  <si>
    <t>tiana_t</t>
  </si>
  <si>
    <t xml:space="preserve">1.Пижама для мальчика Чебурино Артикул: CAK5231, размер 110, цвет бирюза (замена серый), цена 375р </t>
  </si>
  <si>
    <t xml:space="preserve">2. Пижама для мальчика Крокид, Артикул К1512нк, размер 110, серый, цена 365р. </t>
  </si>
  <si>
    <t>3. Кальсоны Пеликан .Артикул: BD02, размер 14/15, цвет черный, цена 130р.</t>
  </si>
  <si>
    <t>Руся и Рома</t>
  </si>
  <si>
    <t>ML 7079 Брюки (кальсоны) мужские чёрный (182-188)-96(54) У (Футер с начесом 100% хлопок, Черубино) 379 руб.</t>
  </si>
  <si>
    <t>Мышкенция</t>
  </si>
  <si>
    <t>Шапка детская С-705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</si>
</sst>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8" fillId="0" borderId="0" xfId="0" applyFont="1"/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workbookViewId="0">
      <selection activeCell="I2" sqref="I2"/>
    </sheetView>
  </sheetViews>
  <sheetFormatPr defaultRowHeight="15" x14ac:dyDescent="0.25"/>
  <cols>
    <col min="1" max="1" width="24" customWidth="1"/>
    <col min="2" max="2" width="53.5703125" customWidth="1"/>
    <col min="8" max="8" width="9.140625" style="9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131</v>
      </c>
      <c r="G1" s="1" t="s">
        <v>5</v>
      </c>
      <c r="H1" s="8" t="s">
        <v>6</v>
      </c>
    </row>
    <row r="2" spans="1:8" x14ac:dyDescent="0.25">
      <c r="A2" t="s">
        <v>64</v>
      </c>
      <c r="B2" s="2" t="s">
        <v>65</v>
      </c>
      <c r="C2">
        <v>188.1</v>
      </c>
      <c r="E2">
        <v>188.1</v>
      </c>
    </row>
    <row r="3" spans="1:8" x14ac:dyDescent="0.25">
      <c r="A3" t="s">
        <v>64</v>
      </c>
      <c r="B3" s="2" t="s">
        <v>66</v>
      </c>
      <c r="C3">
        <v>114.84</v>
      </c>
      <c r="E3">
        <v>114.84</v>
      </c>
    </row>
    <row r="4" spans="1:8" s="3" customFormat="1" x14ac:dyDescent="0.25">
      <c r="A4" s="3" t="s">
        <v>64</v>
      </c>
      <c r="B4" s="5"/>
      <c r="E4" s="3">
        <f>SUM(E2:E3)</f>
        <v>302.94</v>
      </c>
      <c r="F4" s="3">
        <f>E4*1.08</f>
        <v>327.17520000000002</v>
      </c>
      <c r="G4" s="3">
        <v>327</v>
      </c>
      <c r="H4" s="10">
        <f>F4-G4</f>
        <v>0.17520000000001801</v>
      </c>
    </row>
    <row r="5" spans="1:8" x14ac:dyDescent="0.25">
      <c r="A5" t="s">
        <v>13</v>
      </c>
      <c r="B5" s="2" t="s">
        <v>7</v>
      </c>
      <c r="C5">
        <v>449.46</v>
      </c>
      <c r="E5">
        <v>449.46</v>
      </c>
    </row>
    <row r="6" spans="1:8" x14ac:dyDescent="0.25">
      <c r="A6" t="s">
        <v>13</v>
      </c>
      <c r="B6" s="2" t="s">
        <v>8</v>
      </c>
      <c r="C6">
        <v>647.46</v>
      </c>
      <c r="E6">
        <v>647.46</v>
      </c>
    </row>
    <row r="7" spans="1:8" x14ac:dyDescent="0.25">
      <c r="A7" t="s">
        <v>13</v>
      </c>
      <c r="B7" s="2" t="s">
        <v>9</v>
      </c>
      <c r="C7">
        <v>719.73</v>
      </c>
      <c r="E7">
        <v>719.73</v>
      </c>
    </row>
    <row r="8" spans="1:8" x14ac:dyDescent="0.25">
      <c r="A8" t="s">
        <v>13</v>
      </c>
      <c r="B8" s="2" t="s">
        <v>10</v>
      </c>
      <c r="C8">
        <v>675.18</v>
      </c>
      <c r="E8">
        <v>675.18</v>
      </c>
    </row>
    <row r="9" spans="1:8" x14ac:dyDescent="0.25">
      <c r="A9" t="s">
        <v>13</v>
      </c>
      <c r="B9" s="4" t="s">
        <v>11</v>
      </c>
      <c r="C9">
        <v>0</v>
      </c>
      <c r="E9">
        <v>0</v>
      </c>
    </row>
    <row r="10" spans="1:8" x14ac:dyDescent="0.25">
      <c r="A10" t="s">
        <v>13</v>
      </c>
      <c r="B10" s="4" t="s">
        <v>12</v>
      </c>
      <c r="C10">
        <v>436.5</v>
      </c>
      <c r="E10">
        <v>436.5</v>
      </c>
    </row>
    <row r="11" spans="1:8" s="3" customFormat="1" x14ac:dyDescent="0.25">
      <c r="A11" s="3" t="s">
        <v>13</v>
      </c>
      <c r="E11" s="3">
        <f>SUM(E5:E10)</f>
        <v>2928.33</v>
      </c>
      <c r="F11" s="3">
        <f>E11*1.08</f>
        <v>3162.5963999999999</v>
      </c>
      <c r="G11" s="3">
        <v>2691</v>
      </c>
      <c r="H11" s="10">
        <f>F11-G11</f>
        <v>471.5963999999999</v>
      </c>
    </row>
    <row r="12" spans="1:8" x14ac:dyDescent="0.25">
      <c r="A12" t="s">
        <v>117</v>
      </c>
      <c r="B12" s="2" t="s">
        <v>114</v>
      </c>
      <c r="C12">
        <v>0</v>
      </c>
      <c r="E12">
        <v>0</v>
      </c>
    </row>
    <row r="13" spans="1:8" x14ac:dyDescent="0.25">
      <c r="A13" t="s">
        <v>117</v>
      </c>
      <c r="B13" s="2" t="s">
        <v>115</v>
      </c>
      <c r="C13">
        <v>0</v>
      </c>
      <c r="E13">
        <v>0</v>
      </c>
    </row>
    <row r="14" spans="1:8" x14ac:dyDescent="0.25">
      <c r="A14" t="s">
        <v>117</v>
      </c>
      <c r="B14" s="2" t="s">
        <v>116</v>
      </c>
      <c r="C14">
        <v>306.89999999999998</v>
      </c>
      <c r="E14">
        <v>306.89999999999998</v>
      </c>
    </row>
    <row r="15" spans="1:8" s="3" customFormat="1" x14ac:dyDescent="0.25">
      <c r="A15" s="3" t="s">
        <v>117</v>
      </c>
      <c r="B15" s="5"/>
      <c r="E15" s="3">
        <f>SUM(E12:E14)</f>
        <v>306.89999999999998</v>
      </c>
      <c r="F15" s="3">
        <f>E15*1.08</f>
        <v>331.452</v>
      </c>
      <c r="G15" s="3">
        <v>331</v>
      </c>
      <c r="H15" s="10">
        <f>F15-G15</f>
        <v>0.45199999999999818</v>
      </c>
    </row>
    <row r="16" spans="1:8" x14ac:dyDescent="0.25">
      <c r="A16" t="s">
        <v>41</v>
      </c>
      <c r="B16" s="2" t="s">
        <v>40</v>
      </c>
      <c r="C16">
        <v>415.8</v>
      </c>
      <c r="E16">
        <v>415.8</v>
      </c>
    </row>
    <row r="17" spans="1:8" s="3" customFormat="1" x14ac:dyDescent="0.25">
      <c r="A17" s="3" t="s">
        <v>41</v>
      </c>
      <c r="E17" s="3">
        <f>SUM(E16)</f>
        <v>415.8</v>
      </c>
      <c r="F17" s="3">
        <f>E17*1.08</f>
        <v>449.06400000000002</v>
      </c>
      <c r="G17" s="3">
        <v>0</v>
      </c>
      <c r="H17" s="10">
        <f>F17-G17</f>
        <v>449.06400000000002</v>
      </c>
    </row>
    <row r="18" spans="1:8" x14ac:dyDescent="0.25">
      <c r="A18" t="s">
        <v>111</v>
      </c>
      <c r="B18" s="2" t="s">
        <v>109</v>
      </c>
      <c r="C18">
        <v>0</v>
      </c>
      <c r="E18">
        <v>0</v>
      </c>
    </row>
    <row r="19" spans="1:8" s="3" customFormat="1" x14ac:dyDescent="0.25">
      <c r="A19" s="3" t="s">
        <v>111</v>
      </c>
      <c r="B19" s="6" t="s">
        <v>110</v>
      </c>
      <c r="E19" s="3">
        <v>0</v>
      </c>
      <c r="F19" s="3">
        <v>0</v>
      </c>
      <c r="G19" s="3">
        <v>0</v>
      </c>
      <c r="H19" s="10">
        <v>0</v>
      </c>
    </row>
    <row r="20" spans="1:8" x14ac:dyDescent="0.25">
      <c r="A20" t="s">
        <v>37</v>
      </c>
      <c r="B20" s="7" t="s">
        <v>36</v>
      </c>
      <c r="C20">
        <v>191.07</v>
      </c>
      <c r="E20">
        <v>191.07</v>
      </c>
    </row>
    <row r="21" spans="1:8" s="3" customFormat="1" x14ac:dyDescent="0.25">
      <c r="A21" s="3" t="s">
        <v>37</v>
      </c>
      <c r="E21" s="3">
        <f>SUM(E20)</f>
        <v>191.07</v>
      </c>
      <c r="F21" s="3">
        <f>E21*1.08</f>
        <v>206.35560000000001</v>
      </c>
      <c r="G21" s="3">
        <v>206.4</v>
      </c>
      <c r="H21" s="10">
        <f>F21-G21</f>
        <v>-4.4399999999995998E-2</v>
      </c>
    </row>
    <row r="22" spans="1:8" x14ac:dyDescent="0.25">
      <c r="A22" t="s">
        <v>47</v>
      </c>
      <c r="B22" s="4" t="s">
        <v>46</v>
      </c>
      <c r="C22">
        <v>145.5</v>
      </c>
      <c r="E22">
        <v>145.5</v>
      </c>
    </row>
    <row r="23" spans="1:8" s="3" customFormat="1" x14ac:dyDescent="0.25">
      <c r="A23" s="3" t="s">
        <v>47</v>
      </c>
      <c r="E23" s="3">
        <f>SUM(E22)</f>
        <v>145.5</v>
      </c>
      <c r="F23" s="3">
        <f>E23*1.08</f>
        <v>157.14000000000001</v>
      </c>
      <c r="G23" s="3">
        <v>0</v>
      </c>
      <c r="H23" s="10">
        <f>F23-G23</f>
        <v>157.14000000000001</v>
      </c>
    </row>
    <row r="24" spans="1:8" x14ac:dyDescent="0.25">
      <c r="A24" t="s">
        <v>35</v>
      </c>
      <c r="B24" s="2" t="s">
        <v>21</v>
      </c>
      <c r="C24">
        <v>72.27</v>
      </c>
      <c r="E24">
        <v>72.27</v>
      </c>
    </row>
    <row r="25" spans="1:8" x14ac:dyDescent="0.25">
      <c r="A25" t="s">
        <v>35</v>
      </c>
      <c r="B25" s="2" t="s">
        <v>22</v>
      </c>
      <c r="C25">
        <v>77.22</v>
      </c>
      <c r="E25">
        <v>77.22</v>
      </c>
    </row>
    <row r="26" spans="1:8" x14ac:dyDescent="0.25">
      <c r="A26" t="s">
        <v>35</v>
      </c>
      <c r="B26" s="2" t="s">
        <v>23</v>
      </c>
      <c r="C26">
        <v>77.22</v>
      </c>
      <c r="E26">
        <v>77.22</v>
      </c>
    </row>
    <row r="27" spans="1:8" x14ac:dyDescent="0.25">
      <c r="A27" t="s">
        <v>35</v>
      </c>
      <c r="B27" s="2" t="s">
        <v>24</v>
      </c>
      <c r="C27">
        <v>77.22</v>
      </c>
      <c r="E27">
        <v>77.22</v>
      </c>
    </row>
    <row r="28" spans="1:8" x14ac:dyDescent="0.25">
      <c r="A28" t="s">
        <v>35</v>
      </c>
      <c r="B28" s="2" t="s">
        <v>25</v>
      </c>
      <c r="C28">
        <v>173.25</v>
      </c>
      <c r="E28">
        <v>173.25</v>
      </c>
    </row>
    <row r="29" spans="1:8" x14ac:dyDescent="0.25">
      <c r="A29" t="s">
        <v>35</v>
      </c>
      <c r="B29" s="2" t="s">
        <v>26</v>
      </c>
      <c r="C29">
        <v>317.79000000000002</v>
      </c>
      <c r="E29">
        <v>317.79000000000002</v>
      </c>
    </row>
    <row r="30" spans="1:8" x14ac:dyDescent="0.25">
      <c r="A30" t="s">
        <v>35</v>
      </c>
      <c r="B30" s="4" t="s">
        <v>27</v>
      </c>
      <c r="C30">
        <v>0</v>
      </c>
      <c r="E30">
        <v>0</v>
      </c>
    </row>
    <row r="31" spans="1:8" x14ac:dyDescent="0.25">
      <c r="A31" t="s">
        <v>35</v>
      </c>
      <c r="B31" s="4" t="s">
        <v>28</v>
      </c>
      <c r="C31">
        <v>227.95</v>
      </c>
      <c r="E31">
        <v>227.95</v>
      </c>
    </row>
    <row r="32" spans="1:8" x14ac:dyDescent="0.25">
      <c r="A32" t="s">
        <v>35</v>
      </c>
      <c r="B32" s="2" t="s">
        <v>29</v>
      </c>
      <c r="C32">
        <v>232.65</v>
      </c>
      <c r="E32">
        <v>232.65</v>
      </c>
    </row>
    <row r="33" spans="1:9" x14ac:dyDescent="0.25">
      <c r="A33" t="s">
        <v>35</v>
      </c>
      <c r="B33" s="2" t="s">
        <v>30</v>
      </c>
      <c r="C33">
        <v>226.22</v>
      </c>
      <c r="E33">
        <v>226.22</v>
      </c>
    </row>
    <row r="34" spans="1:9" x14ac:dyDescent="0.25">
      <c r="A34" t="s">
        <v>35</v>
      </c>
      <c r="B34" s="2" t="s">
        <v>31</v>
      </c>
      <c r="C34">
        <v>301.95</v>
      </c>
      <c r="E34">
        <v>301.95</v>
      </c>
    </row>
    <row r="35" spans="1:9" x14ac:dyDescent="0.25">
      <c r="A35" t="s">
        <v>35</v>
      </c>
      <c r="B35" s="2" t="s">
        <v>32</v>
      </c>
      <c r="C35">
        <v>196.02</v>
      </c>
      <c r="E35">
        <v>196.02</v>
      </c>
    </row>
    <row r="36" spans="1:9" x14ac:dyDescent="0.25">
      <c r="A36" t="s">
        <v>35</v>
      </c>
      <c r="B36" s="2" t="s">
        <v>33</v>
      </c>
      <c r="C36">
        <v>164.34</v>
      </c>
      <c r="E36">
        <v>164.34</v>
      </c>
    </row>
    <row r="37" spans="1:9" x14ac:dyDescent="0.25">
      <c r="A37" t="s">
        <v>35</v>
      </c>
      <c r="B37" s="2" t="s">
        <v>34</v>
      </c>
      <c r="C37">
        <v>295.02</v>
      </c>
      <c r="E37">
        <v>295.02</v>
      </c>
    </row>
    <row r="38" spans="1:9" s="3" customFormat="1" x14ac:dyDescent="0.25">
      <c r="A38" s="3" t="s">
        <v>35</v>
      </c>
      <c r="E38" s="3">
        <f>SUM(E24:E37)</f>
        <v>2439.1200000000003</v>
      </c>
      <c r="F38" s="3">
        <f>E38*1.08</f>
        <v>2634.2496000000006</v>
      </c>
      <c r="G38" s="3">
        <v>2388</v>
      </c>
      <c r="H38" s="10">
        <f>F38-G38</f>
        <v>246.24960000000056</v>
      </c>
    </row>
    <row r="39" spans="1:9" x14ac:dyDescent="0.25">
      <c r="A39" t="s">
        <v>145</v>
      </c>
      <c r="B39" s="4" t="s">
        <v>141</v>
      </c>
      <c r="C39">
        <v>406.43</v>
      </c>
      <c r="E39">
        <v>406.43</v>
      </c>
    </row>
    <row r="40" spans="1:9" x14ac:dyDescent="0.25">
      <c r="A40" t="s">
        <v>145</v>
      </c>
      <c r="B40" s="4" t="s">
        <v>142</v>
      </c>
      <c r="C40">
        <v>309.43</v>
      </c>
      <c r="E40">
        <v>309.43</v>
      </c>
    </row>
    <row r="41" spans="1:9" x14ac:dyDescent="0.25">
      <c r="A41" t="s">
        <v>145</v>
      </c>
      <c r="B41" s="4" t="s">
        <v>143</v>
      </c>
      <c r="C41">
        <v>241.53</v>
      </c>
      <c r="E41">
        <v>241.53</v>
      </c>
    </row>
    <row r="42" spans="1:9" s="3" customFormat="1" x14ac:dyDescent="0.25">
      <c r="A42" t="s">
        <v>145</v>
      </c>
      <c r="B42" s="4" t="s">
        <v>144</v>
      </c>
      <c r="C42">
        <v>96.03</v>
      </c>
      <c r="D42">
        <v>2</v>
      </c>
      <c r="E42">
        <f>C42*D42</f>
        <v>192.06</v>
      </c>
      <c r="F42"/>
      <c r="G42"/>
      <c r="H42" s="9"/>
    </row>
    <row r="43" spans="1:9" x14ac:dyDescent="0.25">
      <c r="A43" s="3" t="s">
        <v>145</v>
      </c>
      <c r="B43" s="11"/>
      <c r="C43" s="3"/>
      <c r="D43" s="3"/>
      <c r="E43" s="3">
        <f>SUM(E39:E42)</f>
        <v>1149.45</v>
      </c>
      <c r="F43" s="3">
        <f>E43*1.08</f>
        <v>1241.4060000000002</v>
      </c>
      <c r="G43" s="3">
        <v>0</v>
      </c>
      <c r="H43" s="10">
        <f>F43-G43</f>
        <v>1241.4060000000002</v>
      </c>
    </row>
    <row r="44" spans="1:9" x14ac:dyDescent="0.25">
      <c r="A44" t="s">
        <v>113</v>
      </c>
      <c r="B44" s="2" t="s">
        <v>119</v>
      </c>
      <c r="C44">
        <v>243.54</v>
      </c>
      <c r="E44">
        <v>243.54</v>
      </c>
    </row>
    <row r="45" spans="1:9" s="3" customFormat="1" x14ac:dyDescent="0.25">
      <c r="A45" t="s">
        <v>113</v>
      </c>
      <c r="B45" s="4" t="s">
        <v>112</v>
      </c>
      <c r="C45">
        <v>378.3</v>
      </c>
      <c r="D45"/>
      <c r="E45">
        <v>378.3</v>
      </c>
      <c r="F45"/>
      <c r="G45"/>
      <c r="H45" s="9"/>
      <c r="I45"/>
    </row>
    <row r="46" spans="1:9" x14ac:dyDescent="0.25">
      <c r="A46" t="s">
        <v>113</v>
      </c>
      <c r="B46" s="2" t="s">
        <v>118</v>
      </c>
      <c r="C46">
        <v>375.21</v>
      </c>
      <c r="E46">
        <v>375.21</v>
      </c>
    </row>
    <row r="47" spans="1:9" x14ac:dyDescent="0.25">
      <c r="A47" s="3" t="s">
        <v>113</v>
      </c>
      <c r="B47" s="3"/>
      <c r="C47" s="3"/>
      <c r="D47" s="3"/>
      <c r="E47" s="3">
        <f>SUM(E44:E46)</f>
        <v>997.05</v>
      </c>
      <c r="F47" s="3">
        <f>E47*1.08</f>
        <v>1076.8140000000001</v>
      </c>
      <c r="G47" s="3">
        <v>668</v>
      </c>
      <c r="H47" s="10">
        <f>F47-G47</f>
        <v>408.81400000000008</v>
      </c>
      <c r="I47" s="3"/>
    </row>
    <row r="48" spans="1:9" s="3" customFormat="1" x14ac:dyDescent="0.25">
      <c r="A48" t="s">
        <v>50</v>
      </c>
      <c r="B48" s="2" t="s">
        <v>48</v>
      </c>
      <c r="C48">
        <v>0</v>
      </c>
      <c r="D48"/>
      <c r="E48">
        <v>0</v>
      </c>
      <c r="F48"/>
      <c r="G48"/>
      <c r="H48" s="9"/>
      <c r="I48"/>
    </row>
    <row r="49" spans="1:9" x14ac:dyDescent="0.25">
      <c r="A49" t="s">
        <v>50</v>
      </c>
      <c r="B49" s="2" t="s">
        <v>49</v>
      </c>
      <c r="C49">
        <v>0</v>
      </c>
      <c r="E49">
        <v>0</v>
      </c>
    </row>
    <row r="50" spans="1:9" x14ac:dyDescent="0.25">
      <c r="A50" s="3" t="s">
        <v>50</v>
      </c>
      <c r="B50" s="5"/>
      <c r="C50" s="3"/>
      <c r="D50" s="3"/>
      <c r="E50" s="3">
        <v>0</v>
      </c>
      <c r="F50" s="3">
        <v>0</v>
      </c>
      <c r="G50" s="3">
        <v>0</v>
      </c>
      <c r="H50" s="10">
        <v>0</v>
      </c>
      <c r="I50" s="3"/>
    </row>
    <row r="51" spans="1:9" x14ac:dyDescent="0.25">
      <c r="A51" t="s">
        <v>69</v>
      </c>
      <c r="B51" s="2" t="s">
        <v>67</v>
      </c>
      <c r="C51">
        <v>214.83</v>
      </c>
      <c r="E51">
        <v>214.83</v>
      </c>
    </row>
    <row r="52" spans="1:9" x14ac:dyDescent="0.25">
      <c r="A52" t="s">
        <v>69</v>
      </c>
      <c r="B52" s="2" t="s">
        <v>68</v>
      </c>
      <c r="C52">
        <v>449.46</v>
      </c>
      <c r="E52">
        <v>449.46</v>
      </c>
    </row>
    <row r="53" spans="1:9" x14ac:dyDescent="0.25">
      <c r="A53" s="3" t="s">
        <v>69</v>
      </c>
      <c r="B53" s="5"/>
      <c r="C53" s="3"/>
      <c r="D53" s="3"/>
      <c r="E53" s="3">
        <f>SUM(E51:E52)</f>
        <v>664.29</v>
      </c>
      <c r="F53" s="3">
        <f>E53*1.08</f>
        <v>717.43320000000006</v>
      </c>
      <c r="G53" s="3">
        <v>717</v>
      </c>
      <c r="H53" s="10">
        <f>F53-G53</f>
        <v>0.43320000000005621</v>
      </c>
      <c r="I53" s="3"/>
    </row>
    <row r="54" spans="1:9" s="3" customFormat="1" x14ac:dyDescent="0.25">
      <c r="A54" t="s">
        <v>55</v>
      </c>
      <c r="B54" s="2" t="s">
        <v>51</v>
      </c>
      <c r="C54">
        <v>168.3</v>
      </c>
      <c r="D54"/>
      <c r="E54">
        <v>168.3</v>
      </c>
      <c r="F54"/>
      <c r="G54"/>
      <c r="H54" s="9"/>
      <c r="I54"/>
    </row>
    <row r="55" spans="1:9" x14ac:dyDescent="0.25">
      <c r="A55" t="s">
        <v>55</v>
      </c>
      <c r="B55" s="2" t="s">
        <v>52</v>
      </c>
      <c r="C55">
        <v>168.3</v>
      </c>
      <c r="E55">
        <v>168.3</v>
      </c>
    </row>
    <row r="56" spans="1:9" x14ac:dyDescent="0.25">
      <c r="A56" t="s">
        <v>55</v>
      </c>
      <c r="B56" s="2" t="s">
        <v>53</v>
      </c>
      <c r="C56">
        <v>219.78</v>
      </c>
      <c r="E56">
        <v>219.78</v>
      </c>
    </row>
    <row r="57" spans="1:9" x14ac:dyDescent="0.25">
      <c r="A57" t="s">
        <v>55</v>
      </c>
      <c r="B57" s="2" t="s">
        <v>54</v>
      </c>
      <c r="C57">
        <v>155.43</v>
      </c>
      <c r="E57">
        <v>155.43</v>
      </c>
    </row>
    <row r="58" spans="1:9" x14ac:dyDescent="0.25">
      <c r="A58" t="s">
        <v>55</v>
      </c>
      <c r="B58" s="4" t="s">
        <v>56</v>
      </c>
      <c r="C58">
        <v>0</v>
      </c>
      <c r="E58">
        <v>0</v>
      </c>
    </row>
    <row r="59" spans="1:9" x14ac:dyDescent="0.25">
      <c r="A59" s="3" t="s">
        <v>55</v>
      </c>
      <c r="B59" s="3"/>
      <c r="C59" s="3"/>
      <c r="D59" s="3"/>
      <c r="E59" s="3">
        <f>SUM(E54:E58)</f>
        <v>711.81</v>
      </c>
      <c r="F59" s="3">
        <f>E59*1.08</f>
        <v>768.75480000000005</v>
      </c>
      <c r="G59" s="3">
        <v>769</v>
      </c>
      <c r="H59" s="10">
        <f>F59-G59</f>
        <v>-0.24519999999995434</v>
      </c>
      <c r="I59" s="3"/>
    </row>
    <row r="60" spans="1:9" x14ac:dyDescent="0.25">
      <c r="A60" t="s">
        <v>140</v>
      </c>
      <c r="B60" t="s">
        <v>134</v>
      </c>
      <c r="C60" s="3"/>
      <c r="D60" s="7">
        <v>2</v>
      </c>
      <c r="E60" s="7">
        <f>116.82*2</f>
        <v>233.64</v>
      </c>
      <c r="F60" s="7"/>
      <c r="G60" s="3"/>
      <c r="H60" s="10"/>
      <c r="I60" s="3"/>
    </row>
    <row r="61" spans="1:9" x14ac:dyDescent="0.25">
      <c r="A61" t="s">
        <v>140</v>
      </c>
      <c r="B61" t="s">
        <v>132</v>
      </c>
      <c r="C61">
        <v>118</v>
      </c>
      <c r="D61">
        <v>1</v>
      </c>
      <c r="E61">
        <v>116.82</v>
      </c>
    </row>
    <row r="62" spans="1:9" x14ac:dyDescent="0.25">
      <c r="A62" t="s">
        <v>140</v>
      </c>
      <c r="B62" t="s">
        <v>133</v>
      </c>
      <c r="C62">
        <v>112</v>
      </c>
      <c r="D62">
        <v>1</v>
      </c>
      <c r="E62">
        <v>110.88</v>
      </c>
    </row>
    <row r="63" spans="1:9" x14ac:dyDescent="0.25">
      <c r="A63" t="s">
        <v>140</v>
      </c>
      <c r="B63" t="s">
        <v>134</v>
      </c>
      <c r="C63">
        <v>118</v>
      </c>
      <c r="D63">
        <v>6</v>
      </c>
      <c r="E63">
        <v>700.92</v>
      </c>
    </row>
    <row r="64" spans="1:9" x14ac:dyDescent="0.25">
      <c r="A64" t="s">
        <v>140</v>
      </c>
      <c r="B64" t="s">
        <v>135</v>
      </c>
      <c r="C64">
        <v>119</v>
      </c>
      <c r="D64">
        <v>2</v>
      </c>
      <c r="E64">
        <f>117.81*2</f>
        <v>235.62</v>
      </c>
    </row>
    <row r="65" spans="1:9" x14ac:dyDescent="0.25">
      <c r="A65" t="s">
        <v>140</v>
      </c>
      <c r="B65" t="s">
        <v>136</v>
      </c>
      <c r="C65">
        <v>119</v>
      </c>
      <c r="D65">
        <v>10</v>
      </c>
      <c r="E65">
        <f>1060.29+117.81</f>
        <v>1178.0999999999999</v>
      </c>
    </row>
    <row r="66" spans="1:9" x14ac:dyDescent="0.25">
      <c r="A66" t="s">
        <v>140</v>
      </c>
      <c r="B66" t="s">
        <v>137</v>
      </c>
      <c r="C66">
        <v>119</v>
      </c>
      <c r="D66">
        <v>13</v>
      </c>
      <c r="E66">
        <v>1531.53</v>
      </c>
    </row>
    <row r="67" spans="1:9" x14ac:dyDescent="0.25">
      <c r="A67" t="s">
        <v>140</v>
      </c>
      <c r="B67" t="s">
        <v>138</v>
      </c>
      <c r="C67">
        <v>119</v>
      </c>
      <c r="D67">
        <v>11</v>
      </c>
      <c r="E67">
        <v>1295.9100000000001</v>
      </c>
    </row>
    <row r="68" spans="1:9" x14ac:dyDescent="0.25">
      <c r="A68" t="s">
        <v>140</v>
      </c>
      <c r="B68" t="s">
        <v>139</v>
      </c>
      <c r="C68">
        <v>119</v>
      </c>
      <c r="D68">
        <v>2</v>
      </c>
      <c r="E68">
        <v>235.62</v>
      </c>
      <c r="I68" s="3"/>
    </row>
    <row r="69" spans="1:9" x14ac:dyDescent="0.25">
      <c r="A69" s="3" t="s">
        <v>140</v>
      </c>
      <c r="B69" s="3"/>
      <c r="C69" s="3"/>
      <c r="D69" s="3"/>
      <c r="E69" s="3">
        <f>SUM(E60:E68)</f>
        <v>5639.04</v>
      </c>
      <c r="F69" s="3">
        <f>E69*1.08</f>
        <v>6090.1632</v>
      </c>
      <c r="G69" s="3">
        <v>5500</v>
      </c>
      <c r="H69" s="10">
        <f>F69-G69</f>
        <v>590.16319999999996</v>
      </c>
    </row>
    <row r="70" spans="1:9" s="3" customFormat="1" x14ac:dyDescent="0.25">
      <c r="A70" t="s">
        <v>38</v>
      </c>
      <c r="B70" s="2" t="s">
        <v>70</v>
      </c>
      <c r="C70">
        <v>117.81</v>
      </c>
      <c r="D70"/>
      <c r="E70">
        <v>117.81</v>
      </c>
      <c r="F70"/>
      <c r="G70"/>
      <c r="H70" s="9"/>
      <c r="I70"/>
    </row>
    <row r="71" spans="1:9" x14ac:dyDescent="0.25">
      <c r="A71" t="s">
        <v>38</v>
      </c>
      <c r="B71" s="2" t="s">
        <v>71</v>
      </c>
      <c r="C71">
        <v>117.81</v>
      </c>
      <c r="E71">
        <v>117.81</v>
      </c>
    </row>
    <row r="72" spans="1:9" x14ac:dyDescent="0.25">
      <c r="A72" t="s">
        <v>38</v>
      </c>
      <c r="B72" s="2" t="s">
        <v>72</v>
      </c>
      <c r="C72">
        <v>0</v>
      </c>
      <c r="E72">
        <v>0</v>
      </c>
    </row>
    <row r="73" spans="1:9" x14ac:dyDescent="0.25">
      <c r="A73" t="s">
        <v>38</v>
      </c>
      <c r="B73" s="2" t="s">
        <v>73</v>
      </c>
      <c r="C73">
        <v>222.75</v>
      </c>
      <c r="E73">
        <v>222.75</v>
      </c>
    </row>
    <row r="74" spans="1:9" x14ac:dyDescent="0.25">
      <c r="A74" t="s">
        <v>38</v>
      </c>
      <c r="B74" s="2" t="s">
        <v>74</v>
      </c>
      <c r="C74">
        <v>189.09</v>
      </c>
      <c r="E74">
        <v>189.09</v>
      </c>
    </row>
    <row r="75" spans="1:9" x14ac:dyDescent="0.25">
      <c r="A75" t="s">
        <v>38</v>
      </c>
      <c r="B75" s="2" t="s">
        <v>75</v>
      </c>
      <c r="C75">
        <v>0</v>
      </c>
      <c r="E75">
        <v>0</v>
      </c>
    </row>
    <row r="76" spans="1:9" x14ac:dyDescent="0.25">
      <c r="A76" t="s">
        <v>38</v>
      </c>
      <c r="B76" s="2" t="s">
        <v>84</v>
      </c>
      <c r="C76">
        <v>170.28</v>
      </c>
      <c r="E76">
        <v>170.28</v>
      </c>
    </row>
    <row r="77" spans="1:9" x14ac:dyDescent="0.25">
      <c r="A77" t="s">
        <v>38</v>
      </c>
      <c r="B77" s="2" t="s">
        <v>76</v>
      </c>
      <c r="C77">
        <v>123.75</v>
      </c>
      <c r="E77">
        <v>123.75</v>
      </c>
    </row>
    <row r="78" spans="1:9" x14ac:dyDescent="0.25">
      <c r="A78" t="s">
        <v>38</v>
      </c>
      <c r="B78" s="2" t="s">
        <v>77</v>
      </c>
      <c r="C78">
        <v>123.75</v>
      </c>
      <c r="E78">
        <v>123.75</v>
      </c>
    </row>
    <row r="79" spans="1:9" s="3" customFormat="1" x14ac:dyDescent="0.25">
      <c r="A79" t="s">
        <v>38</v>
      </c>
      <c r="B79" s="2" t="s">
        <v>78</v>
      </c>
      <c r="C79">
        <v>123.75</v>
      </c>
      <c r="D79"/>
      <c r="E79">
        <v>123.75</v>
      </c>
      <c r="F79"/>
      <c r="G79"/>
      <c r="H79" s="9"/>
      <c r="I79"/>
    </row>
    <row r="80" spans="1:9" x14ac:dyDescent="0.25">
      <c r="A80" t="s">
        <v>38</v>
      </c>
      <c r="B80" s="2" t="s">
        <v>79</v>
      </c>
      <c r="D80">
        <v>4</v>
      </c>
      <c r="E80">
        <v>265.32</v>
      </c>
    </row>
    <row r="81" spans="1:9" x14ac:dyDescent="0.25">
      <c r="A81" t="s">
        <v>38</v>
      </c>
      <c r="B81" s="2" t="s">
        <v>80</v>
      </c>
      <c r="C81">
        <v>88.11</v>
      </c>
      <c r="E81">
        <v>88.11</v>
      </c>
    </row>
    <row r="82" spans="1:9" x14ac:dyDescent="0.25">
      <c r="A82" t="s">
        <v>38</v>
      </c>
      <c r="B82" s="2" t="s">
        <v>81</v>
      </c>
      <c r="C82">
        <v>136.62</v>
      </c>
      <c r="E82">
        <v>136.62</v>
      </c>
    </row>
    <row r="83" spans="1:9" x14ac:dyDescent="0.25">
      <c r="A83" t="s">
        <v>38</v>
      </c>
      <c r="B83" s="2" t="s">
        <v>82</v>
      </c>
      <c r="C83">
        <v>98.01</v>
      </c>
      <c r="D83">
        <v>2</v>
      </c>
      <c r="E83">
        <f>C83*D83</f>
        <v>196.02</v>
      </c>
    </row>
    <row r="84" spans="1:9" x14ac:dyDescent="0.25">
      <c r="A84" t="s">
        <v>38</v>
      </c>
      <c r="B84" s="2" t="s">
        <v>83</v>
      </c>
      <c r="C84">
        <v>98.01</v>
      </c>
      <c r="E84">
        <v>98.01</v>
      </c>
    </row>
    <row r="85" spans="1:9" x14ac:dyDescent="0.25">
      <c r="A85" s="3" t="s">
        <v>38</v>
      </c>
      <c r="B85" s="3"/>
      <c r="C85" s="3"/>
      <c r="D85" s="3"/>
      <c r="E85" s="3">
        <f>SUM(E70:E84)</f>
        <v>1973.07</v>
      </c>
      <c r="F85" s="3">
        <f>E85*1.08</f>
        <v>2130.9156000000003</v>
      </c>
      <c r="G85" s="3">
        <v>2131</v>
      </c>
      <c r="H85" s="10">
        <f>F85-G85</f>
        <v>-8.4399999999732245E-2</v>
      </c>
      <c r="I85" s="3"/>
    </row>
    <row r="86" spans="1:9" x14ac:dyDescent="0.25">
      <c r="A86" t="s">
        <v>124</v>
      </c>
      <c r="B86" s="4" t="s">
        <v>121</v>
      </c>
    </row>
    <row r="87" spans="1:9" x14ac:dyDescent="0.25">
      <c r="A87" t="s">
        <v>124</v>
      </c>
      <c r="B87" s="4" t="s">
        <v>122</v>
      </c>
      <c r="C87">
        <v>222.13</v>
      </c>
      <c r="E87">
        <v>222.13</v>
      </c>
    </row>
    <row r="88" spans="1:9" x14ac:dyDescent="0.25">
      <c r="A88" t="s">
        <v>124</v>
      </c>
      <c r="B88" s="4" t="s">
        <v>126</v>
      </c>
      <c r="C88">
        <v>241.53</v>
      </c>
      <c r="E88">
        <v>241.53</v>
      </c>
    </row>
    <row r="89" spans="1:9" x14ac:dyDescent="0.25">
      <c r="A89" t="s">
        <v>124</v>
      </c>
      <c r="B89" s="4" t="s">
        <v>125</v>
      </c>
      <c r="C89">
        <v>139.68</v>
      </c>
      <c r="D89">
        <v>2</v>
      </c>
      <c r="E89">
        <f>C89*D89</f>
        <v>279.36</v>
      </c>
    </row>
    <row r="90" spans="1:9" x14ac:dyDescent="0.25">
      <c r="A90" t="s">
        <v>124</v>
      </c>
      <c r="B90" s="4" t="s">
        <v>128</v>
      </c>
      <c r="C90">
        <v>130.94999999999999</v>
      </c>
      <c r="D90">
        <v>2</v>
      </c>
      <c r="E90">
        <f>C90*D90</f>
        <v>261.89999999999998</v>
      </c>
    </row>
    <row r="91" spans="1:9" x14ac:dyDescent="0.25">
      <c r="A91" t="s">
        <v>124</v>
      </c>
      <c r="B91" s="4" t="s">
        <v>129</v>
      </c>
      <c r="C91">
        <v>412.25</v>
      </c>
      <c r="E91">
        <v>412.25</v>
      </c>
    </row>
    <row r="92" spans="1:9" x14ac:dyDescent="0.25">
      <c r="A92" t="s">
        <v>124</v>
      </c>
      <c r="B92" s="4" t="s">
        <v>130</v>
      </c>
      <c r="C92">
        <v>396.73</v>
      </c>
      <c r="E92">
        <v>396.73</v>
      </c>
    </row>
    <row r="93" spans="1:9" s="3" customFormat="1" x14ac:dyDescent="0.25">
      <c r="A93" t="s">
        <v>124</v>
      </c>
      <c r="B93" s="4" t="s">
        <v>123</v>
      </c>
      <c r="C93"/>
      <c r="D93"/>
      <c r="E93"/>
      <c r="F93"/>
      <c r="G93"/>
      <c r="H93" s="9"/>
      <c r="I93"/>
    </row>
    <row r="94" spans="1:9" x14ac:dyDescent="0.25">
      <c r="A94" s="3" t="s">
        <v>124</v>
      </c>
      <c r="B94" s="3"/>
      <c r="C94" s="3"/>
      <c r="D94" s="3"/>
      <c r="E94" s="3">
        <f>SUM(E87:E93)</f>
        <v>1813.9</v>
      </c>
      <c r="F94" s="3">
        <f>E94*1.08</f>
        <v>1959.0120000000002</v>
      </c>
      <c r="G94" s="3">
        <v>0</v>
      </c>
      <c r="H94" s="10">
        <f>F94-G94</f>
        <v>1959.0120000000002</v>
      </c>
      <c r="I94" s="3"/>
    </row>
    <row r="95" spans="1:9" x14ac:dyDescent="0.25">
      <c r="A95" t="s">
        <v>108</v>
      </c>
      <c r="B95" s="4" t="s">
        <v>95</v>
      </c>
      <c r="C95">
        <v>0</v>
      </c>
      <c r="E95">
        <v>0</v>
      </c>
    </row>
    <row r="96" spans="1:9" x14ac:dyDescent="0.25">
      <c r="A96" t="s">
        <v>108</v>
      </c>
      <c r="B96" s="4" t="s">
        <v>96</v>
      </c>
      <c r="C96">
        <v>0</v>
      </c>
      <c r="E96">
        <v>0</v>
      </c>
    </row>
    <row r="97" spans="1:10" s="3" customFormat="1" x14ac:dyDescent="0.25">
      <c r="A97" t="s">
        <v>108</v>
      </c>
      <c r="B97" s="4" t="s">
        <v>97</v>
      </c>
      <c r="C97">
        <v>0</v>
      </c>
      <c r="D97"/>
      <c r="E97">
        <v>0</v>
      </c>
      <c r="F97"/>
      <c r="G97"/>
      <c r="H97" s="9"/>
      <c r="I97"/>
    </row>
    <row r="98" spans="1:10" x14ac:dyDescent="0.25">
      <c r="A98" t="s">
        <v>108</v>
      </c>
      <c r="B98" s="4" t="s">
        <v>98</v>
      </c>
    </row>
    <row r="99" spans="1:10" s="3" customFormat="1" x14ac:dyDescent="0.25">
      <c r="A99" t="s">
        <v>108</v>
      </c>
      <c r="B99" s="2" t="s">
        <v>99</v>
      </c>
      <c r="C99">
        <v>145.53</v>
      </c>
      <c r="D99"/>
      <c r="E99">
        <v>145.53</v>
      </c>
      <c r="F99"/>
      <c r="G99"/>
      <c r="H99" s="9"/>
      <c r="I99"/>
    </row>
    <row r="100" spans="1:10" x14ac:dyDescent="0.25">
      <c r="A100" t="s">
        <v>108</v>
      </c>
      <c r="B100" s="2" t="s">
        <v>100</v>
      </c>
    </row>
    <row r="101" spans="1:10" x14ac:dyDescent="0.25">
      <c r="A101" t="s">
        <v>108</v>
      </c>
      <c r="B101" s="2" t="s">
        <v>101</v>
      </c>
      <c r="C101">
        <v>0</v>
      </c>
      <c r="E101">
        <v>0</v>
      </c>
    </row>
    <row r="102" spans="1:10" x14ac:dyDescent="0.25">
      <c r="A102" t="s">
        <v>108</v>
      </c>
      <c r="B102" s="2" t="s">
        <v>102</v>
      </c>
    </row>
    <row r="103" spans="1:10" x14ac:dyDescent="0.25">
      <c r="A103" t="s">
        <v>108</v>
      </c>
      <c r="B103" s="2" t="s">
        <v>103</v>
      </c>
      <c r="C103">
        <v>338.58</v>
      </c>
      <c r="E103">
        <v>338.58</v>
      </c>
    </row>
    <row r="104" spans="1:10" x14ac:dyDescent="0.25">
      <c r="A104" t="s">
        <v>108</v>
      </c>
      <c r="B104" s="2" t="s">
        <v>104</v>
      </c>
      <c r="C104">
        <v>337.59</v>
      </c>
      <c r="E104">
        <v>337.59</v>
      </c>
    </row>
    <row r="105" spans="1:10" s="3" customFormat="1" x14ac:dyDescent="0.25">
      <c r="A105" t="s">
        <v>108</v>
      </c>
      <c r="B105" s="4" t="s">
        <v>105</v>
      </c>
      <c r="C105"/>
      <c r="D105">
        <v>5</v>
      </c>
      <c r="E105">
        <v>230.86</v>
      </c>
      <c r="F105"/>
      <c r="G105"/>
      <c r="H105" s="9"/>
      <c r="I105"/>
    </row>
    <row r="106" spans="1:10" x14ac:dyDescent="0.25">
      <c r="A106" t="s">
        <v>108</v>
      </c>
      <c r="B106" s="4" t="s">
        <v>106</v>
      </c>
      <c r="E106">
        <v>203.7</v>
      </c>
    </row>
    <row r="107" spans="1:10" x14ac:dyDescent="0.25">
      <c r="A107" t="s">
        <v>108</v>
      </c>
      <c r="B107" s="4" t="s">
        <v>107</v>
      </c>
      <c r="E107">
        <v>221.65</v>
      </c>
    </row>
    <row r="108" spans="1:10" x14ac:dyDescent="0.25">
      <c r="A108" s="3" t="s">
        <v>108</v>
      </c>
      <c r="B108" s="3"/>
      <c r="C108" s="3"/>
      <c r="D108" s="3"/>
      <c r="E108" s="3">
        <f>SUM(E95:E107)</f>
        <v>1477.91</v>
      </c>
      <c r="F108" s="3">
        <f>E108*1.08</f>
        <v>1596.1428000000003</v>
      </c>
      <c r="G108" s="3">
        <v>888</v>
      </c>
      <c r="H108" s="10">
        <f>F108-G108</f>
        <v>708.14280000000031</v>
      </c>
      <c r="I108" s="3"/>
    </row>
    <row r="109" spans="1:10" s="3" customFormat="1" x14ac:dyDescent="0.25">
      <c r="A109" t="s">
        <v>151</v>
      </c>
      <c r="B109" t="s">
        <v>152</v>
      </c>
      <c r="C109">
        <v>354.05</v>
      </c>
      <c r="D109"/>
      <c r="E109">
        <v>354.05</v>
      </c>
      <c r="F109"/>
      <c r="G109"/>
      <c r="H109" s="9"/>
      <c r="I109"/>
    </row>
    <row r="110" spans="1:10" x14ac:dyDescent="0.25">
      <c r="A110" s="3" t="s">
        <v>151</v>
      </c>
      <c r="B110" s="3"/>
      <c r="C110" s="3"/>
      <c r="D110" s="3"/>
      <c r="E110" s="3">
        <f>SUM(E109)</f>
        <v>354.05</v>
      </c>
      <c r="F110" s="3">
        <f>E110*1.08</f>
        <v>382.37400000000002</v>
      </c>
      <c r="G110" s="3">
        <v>0</v>
      </c>
      <c r="H110" s="10">
        <f>F110-G110</f>
        <v>382.37400000000002</v>
      </c>
      <c r="I110" s="3"/>
      <c r="J110" s="3"/>
    </row>
    <row r="111" spans="1:10" x14ac:dyDescent="0.25">
      <c r="A111" t="s">
        <v>61</v>
      </c>
      <c r="B111" s="2" t="s">
        <v>62</v>
      </c>
      <c r="C111">
        <v>229.68</v>
      </c>
      <c r="E111">
        <v>229.68</v>
      </c>
    </row>
    <row r="112" spans="1:10" x14ac:dyDescent="0.25">
      <c r="A112" t="s">
        <v>61</v>
      </c>
      <c r="B112" s="2" t="s">
        <v>63</v>
      </c>
      <c r="C112">
        <v>136.62</v>
      </c>
      <c r="E112">
        <v>136.62</v>
      </c>
    </row>
    <row r="113" spans="1:12" x14ac:dyDescent="0.25">
      <c r="A113" t="s">
        <v>61</v>
      </c>
      <c r="B113" s="2" t="s">
        <v>120</v>
      </c>
      <c r="C113">
        <v>98.01</v>
      </c>
      <c r="E113">
        <v>98.01</v>
      </c>
    </row>
    <row r="114" spans="1:12" x14ac:dyDescent="0.25">
      <c r="A114" s="3" t="s">
        <v>61</v>
      </c>
      <c r="B114" s="5"/>
      <c r="C114" s="3"/>
      <c r="D114" s="3"/>
      <c r="E114" s="3">
        <f>SUM(E111:E113)</f>
        <v>464.31</v>
      </c>
      <c r="F114" s="3">
        <f>E114*1.08</f>
        <v>501.45480000000003</v>
      </c>
      <c r="G114" s="3">
        <v>501</v>
      </c>
      <c r="H114" s="10">
        <f>F114-G114</f>
        <v>0.45480000000003429</v>
      </c>
      <c r="I114" s="3"/>
    </row>
    <row r="115" spans="1:12" x14ac:dyDescent="0.25">
      <c r="A115" t="s">
        <v>20</v>
      </c>
      <c r="B115" s="2" t="s">
        <v>39</v>
      </c>
      <c r="C115">
        <v>157.41</v>
      </c>
      <c r="E115">
        <v>157.41</v>
      </c>
    </row>
    <row r="116" spans="1:12" s="3" customFormat="1" x14ac:dyDescent="0.25">
      <c r="A116" s="3" t="s">
        <v>20</v>
      </c>
      <c r="E116" s="3">
        <f>SUM(E115)</f>
        <v>157.41</v>
      </c>
      <c r="F116" s="3">
        <f>E116*1.08</f>
        <v>170.00280000000001</v>
      </c>
      <c r="G116" s="3">
        <v>170</v>
      </c>
      <c r="H116" s="10">
        <f>F116-G116</f>
        <v>2.8000000000076852E-3</v>
      </c>
      <c r="J116"/>
      <c r="K116"/>
      <c r="L116"/>
    </row>
    <row r="117" spans="1:12" x14ac:dyDescent="0.25">
      <c r="A117" t="s">
        <v>94</v>
      </c>
      <c r="B117" t="s">
        <v>150</v>
      </c>
      <c r="C117" s="7">
        <v>367.63</v>
      </c>
      <c r="D117" s="7"/>
      <c r="E117" s="7">
        <v>367.63</v>
      </c>
      <c r="F117" s="7"/>
      <c r="G117" s="7"/>
      <c r="H117" s="12"/>
      <c r="I117" s="7"/>
      <c r="K117" s="3"/>
      <c r="L117" s="3"/>
    </row>
    <row r="118" spans="1:12" x14ac:dyDescent="0.25">
      <c r="A118" t="s">
        <v>94</v>
      </c>
      <c r="B118" s="2" t="s">
        <v>89</v>
      </c>
      <c r="C118">
        <v>0</v>
      </c>
      <c r="E118">
        <v>0</v>
      </c>
      <c r="J118" s="3"/>
    </row>
    <row r="119" spans="1:12" x14ac:dyDescent="0.25">
      <c r="A119" t="s">
        <v>94</v>
      </c>
      <c r="B119" s="2" t="s">
        <v>90</v>
      </c>
      <c r="C119">
        <v>284.13</v>
      </c>
      <c r="E119">
        <v>284.13</v>
      </c>
    </row>
    <row r="120" spans="1:12" x14ac:dyDescent="0.25">
      <c r="A120" t="s">
        <v>94</v>
      </c>
      <c r="B120" s="2" t="s">
        <v>91</v>
      </c>
      <c r="C120">
        <v>132.66</v>
      </c>
      <c r="E120">
        <v>132.66</v>
      </c>
    </row>
    <row r="121" spans="1:12" x14ac:dyDescent="0.25">
      <c r="A121" t="s">
        <v>94</v>
      </c>
      <c r="B121" s="2" t="s">
        <v>92</v>
      </c>
      <c r="C121">
        <v>188.1</v>
      </c>
      <c r="E121">
        <v>188.1</v>
      </c>
    </row>
    <row r="122" spans="1:12" x14ac:dyDescent="0.25">
      <c r="A122" t="s">
        <v>94</v>
      </c>
      <c r="B122" s="2" t="s">
        <v>93</v>
      </c>
      <c r="C122">
        <v>133.65</v>
      </c>
      <c r="E122">
        <v>133.65</v>
      </c>
      <c r="I122" s="3"/>
    </row>
    <row r="123" spans="1:12" x14ac:dyDescent="0.25">
      <c r="A123" s="3" t="s">
        <v>94</v>
      </c>
      <c r="B123" s="5"/>
      <c r="C123" s="3"/>
      <c r="D123" s="3"/>
      <c r="E123" s="3">
        <f>SUM(E117:E122)</f>
        <v>1106.17</v>
      </c>
      <c r="F123" s="3">
        <f>E123*1.08</f>
        <v>1194.6636000000001</v>
      </c>
      <c r="G123" s="3">
        <v>798</v>
      </c>
      <c r="H123" s="10">
        <f>F123-G123</f>
        <v>396.66360000000009</v>
      </c>
    </row>
    <row r="124" spans="1:12" s="3" customFormat="1" x14ac:dyDescent="0.25">
      <c r="D124"/>
      <c r="E124"/>
      <c r="F124"/>
      <c r="G124"/>
      <c r="H124" s="9"/>
      <c r="I124"/>
      <c r="J124"/>
      <c r="K124"/>
      <c r="L124"/>
    </row>
    <row r="125" spans="1:12" x14ac:dyDescent="0.25">
      <c r="A125" t="s">
        <v>45</v>
      </c>
      <c r="B125" s="2" t="s">
        <v>42</v>
      </c>
      <c r="C125">
        <v>133.76</v>
      </c>
      <c r="D125">
        <v>3</v>
      </c>
      <c r="E125">
        <f>C125*D125</f>
        <v>401.28</v>
      </c>
      <c r="K125" s="3"/>
      <c r="L125" s="3"/>
    </row>
    <row r="126" spans="1:12" x14ac:dyDescent="0.25">
      <c r="A126" t="s">
        <v>45</v>
      </c>
      <c r="B126" s="2" t="s">
        <v>43</v>
      </c>
      <c r="C126">
        <v>135.27000000000001</v>
      </c>
      <c r="D126">
        <v>2</v>
      </c>
      <c r="E126">
        <f>C126*D126</f>
        <v>270.54000000000002</v>
      </c>
      <c r="J126" s="3"/>
    </row>
    <row r="127" spans="1:12" x14ac:dyDescent="0.25">
      <c r="A127" t="s">
        <v>45</v>
      </c>
      <c r="B127" s="2" t="s">
        <v>44</v>
      </c>
      <c r="C127">
        <v>186.57</v>
      </c>
      <c r="E127">
        <v>186.57</v>
      </c>
      <c r="I127" s="3"/>
    </row>
    <row r="128" spans="1:12" x14ac:dyDescent="0.25">
      <c r="A128" s="3" t="s">
        <v>45</v>
      </c>
      <c r="B128" s="3"/>
      <c r="C128" s="3"/>
      <c r="D128" s="3"/>
      <c r="E128" s="3">
        <f>SUM(E125:E127)</f>
        <v>858.38999999999987</v>
      </c>
      <c r="F128" s="3">
        <f>E128*1.08</f>
        <v>927.06119999999987</v>
      </c>
      <c r="G128" s="3">
        <v>927</v>
      </c>
      <c r="H128" s="10">
        <f>F128-G128</f>
        <v>6.1199999999871579E-2</v>
      </c>
    </row>
    <row r="129" spans="1:12" x14ac:dyDescent="0.25">
      <c r="A129" t="s">
        <v>149</v>
      </c>
      <c r="B129" t="s">
        <v>146</v>
      </c>
      <c r="C129">
        <v>363.75</v>
      </c>
      <c r="E129">
        <v>363.75</v>
      </c>
    </row>
    <row r="130" spans="1:12" x14ac:dyDescent="0.25">
      <c r="A130" t="s">
        <v>149</v>
      </c>
      <c r="B130" t="s">
        <v>147</v>
      </c>
      <c r="C130">
        <v>0</v>
      </c>
      <c r="E130">
        <v>0</v>
      </c>
    </row>
    <row r="131" spans="1:12" s="3" customFormat="1" x14ac:dyDescent="0.25">
      <c r="A131" t="s">
        <v>149</v>
      </c>
      <c r="B131" t="s">
        <v>148</v>
      </c>
      <c r="C131">
        <v>126.1</v>
      </c>
      <c r="D131"/>
      <c r="E131">
        <v>126.1</v>
      </c>
      <c r="F131"/>
      <c r="G131"/>
      <c r="H131" s="9"/>
      <c r="I131"/>
    </row>
    <row r="132" spans="1:12" x14ac:dyDescent="0.25">
      <c r="A132" s="3" t="s">
        <v>149</v>
      </c>
      <c r="B132" s="3"/>
      <c r="C132" s="3"/>
      <c r="D132" s="3"/>
      <c r="E132" s="3">
        <f>SUM(E129:E131)</f>
        <v>489.85</v>
      </c>
      <c r="F132" s="3">
        <f>E132*1.08</f>
        <v>529.03800000000001</v>
      </c>
      <c r="G132" s="3">
        <v>0</v>
      </c>
      <c r="H132" s="10">
        <f>F132-G132</f>
        <v>529.03800000000001</v>
      </c>
      <c r="I132" s="3"/>
    </row>
    <row r="133" spans="1:12" x14ac:dyDescent="0.25">
      <c r="A133" t="s">
        <v>19</v>
      </c>
      <c r="B133" s="2" t="s">
        <v>14</v>
      </c>
      <c r="C133">
        <v>286.11</v>
      </c>
      <c r="E133">
        <v>286.11</v>
      </c>
    </row>
    <row r="134" spans="1:12" x14ac:dyDescent="0.25">
      <c r="A134" t="s">
        <v>19</v>
      </c>
      <c r="B134" s="2" t="s">
        <v>15</v>
      </c>
      <c r="C134">
        <v>296.01</v>
      </c>
      <c r="E134">
        <v>296.01</v>
      </c>
    </row>
    <row r="135" spans="1:12" s="3" customFormat="1" x14ac:dyDescent="0.25">
      <c r="A135" t="s">
        <v>19</v>
      </c>
      <c r="B135" s="2" t="s">
        <v>16</v>
      </c>
      <c r="C135">
        <v>58.41</v>
      </c>
      <c r="D135"/>
      <c r="E135">
        <v>58.41</v>
      </c>
      <c r="F135"/>
      <c r="G135"/>
      <c r="H135" s="9"/>
      <c r="I135"/>
      <c r="J135"/>
      <c r="K135"/>
      <c r="L135"/>
    </row>
    <row r="136" spans="1:12" x14ac:dyDescent="0.25">
      <c r="A136" t="s">
        <v>19</v>
      </c>
      <c r="B136" s="2" t="s">
        <v>17</v>
      </c>
      <c r="C136">
        <v>0</v>
      </c>
      <c r="E136">
        <v>0</v>
      </c>
      <c r="K136" s="3"/>
      <c r="L136" s="3"/>
    </row>
    <row r="137" spans="1:12" x14ac:dyDescent="0.25">
      <c r="A137" t="s">
        <v>19</v>
      </c>
      <c r="B137" s="2" t="s">
        <v>18</v>
      </c>
      <c r="C137">
        <v>0</v>
      </c>
      <c r="E137">
        <v>0</v>
      </c>
      <c r="J137" s="3"/>
    </row>
    <row r="138" spans="1:12" x14ac:dyDescent="0.25">
      <c r="A138" t="s">
        <v>19</v>
      </c>
      <c r="B138" s="4" t="s">
        <v>127</v>
      </c>
      <c r="C138">
        <v>175.57</v>
      </c>
      <c r="E138">
        <v>175.57</v>
      </c>
      <c r="I138" s="3"/>
    </row>
    <row r="139" spans="1:12" x14ac:dyDescent="0.25">
      <c r="A139" s="3" t="s">
        <v>19</v>
      </c>
      <c r="B139" s="3"/>
      <c r="C139" s="3"/>
      <c r="D139" s="3"/>
      <c r="E139" s="3">
        <f>SUM(E133:E138)</f>
        <v>816.09999999999991</v>
      </c>
      <c r="F139" s="3">
        <f>E139*1.08</f>
        <v>881.38799999999992</v>
      </c>
      <c r="G139" s="3">
        <v>692</v>
      </c>
      <c r="H139" s="10">
        <f>F139-G139</f>
        <v>189.38799999999992</v>
      </c>
    </row>
    <row r="140" spans="1:12" x14ac:dyDescent="0.25">
      <c r="A140" t="s">
        <v>60</v>
      </c>
      <c r="B140" s="4" t="s">
        <v>57</v>
      </c>
      <c r="D140">
        <v>2</v>
      </c>
      <c r="E140">
        <v>91.18</v>
      </c>
    </row>
    <row r="141" spans="1:12" s="3" customFormat="1" x14ac:dyDescent="0.25">
      <c r="A141" t="s">
        <v>60</v>
      </c>
      <c r="B141" s="4" t="s">
        <v>58</v>
      </c>
      <c r="C141"/>
      <c r="D141"/>
      <c r="E141"/>
      <c r="F141"/>
      <c r="G141"/>
      <c r="H141" s="9"/>
      <c r="I141"/>
      <c r="J141"/>
      <c r="K141"/>
      <c r="L141"/>
    </row>
    <row r="142" spans="1:12" x14ac:dyDescent="0.25">
      <c r="A142" t="s">
        <v>60</v>
      </c>
      <c r="B142" s="2" t="s">
        <v>59</v>
      </c>
      <c r="C142">
        <v>147.51</v>
      </c>
      <c r="E142">
        <v>147.51</v>
      </c>
      <c r="K142" s="3"/>
      <c r="L142" s="3"/>
    </row>
    <row r="143" spans="1:12" x14ac:dyDescent="0.25">
      <c r="A143" t="s">
        <v>60</v>
      </c>
      <c r="B143" s="2" t="s">
        <v>85</v>
      </c>
      <c r="C143">
        <v>163.35</v>
      </c>
      <c r="E143">
        <v>163.35</v>
      </c>
      <c r="J143" s="3"/>
    </row>
    <row r="144" spans="1:12" x14ac:dyDescent="0.25">
      <c r="A144" t="s">
        <v>60</v>
      </c>
      <c r="B144" s="2" t="s">
        <v>86</v>
      </c>
      <c r="C144">
        <v>148.5</v>
      </c>
      <c r="E144">
        <v>148.5</v>
      </c>
    </row>
    <row r="145" spans="1:9" x14ac:dyDescent="0.25">
      <c r="A145" t="s">
        <v>60</v>
      </c>
      <c r="B145" s="2" t="s">
        <v>87</v>
      </c>
      <c r="C145">
        <v>143.55000000000001</v>
      </c>
      <c r="E145">
        <v>143.55000000000001</v>
      </c>
    </row>
    <row r="146" spans="1:9" x14ac:dyDescent="0.25">
      <c r="A146" t="s">
        <v>60</v>
      </c>
      <c r="B146" s="2" t="s">
        <v>88</v>
      </c>
      <c r="C146">
        <v>157.41</v>
      </c>
      <c r="E146">
        <v>157.41</v>
      </c>
      <c r="I146" s="3"/>
    </row>
    <row r="147" spans="1:9" x14ac:dyDescent="0.25">
      <c r="A147" s="3" t="s">
        <v>60</v>
      </c>
      <c r="B147" s="3"/>
      <c r="C147" s="3"/>
      <c r="D147" s="3"/>
      <c r="E147" s="3">
        <f>SUM(E140:E146)</f>
        <v>851.49999999999989</v>
      </c>
      <c r="F147" s="3">
        <f>E147*1.08</f>
        <v>919.61999999999989</v>
      </c>
      <c r="G147" s="3">
        <v>821</v>
      </c>
      <c r="H147" s="10">
        <f>F147-G147</f>
        <v>98.619999999999891</v>
      </c>
    </row>
  </sheetData>
  <sortState ref="A2:I151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2015-10-03T17:33:35Z</dcterms:modified>
</cp:coreProperties>
</file>