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4" activeTab="0"/>
  </bookViews>
  <sheets>
    <sheet name="Прайс-лист" sheetId="1" r:id="rId1"/>
  </sheets>
  <definedNames>
    <definedName name="_xlnm._FilterDatabase" localSheetId="0" hidden="1">'Прайс-лист'!$A$4:$G$4</definedName>
    <definedName name="_xlnm.Print_Area" localSheetId="0">'Прайс-лист'!$A$1:$G$71</definedName>
  </definedNames>
  <calcPr fullCalcOnLoad="1"/>
</workbook>
</file>

<file path=xl/sharedStrings.xml><?xml version="1.0" encoding="utf-8"?>
<sst xmlns="http://schemas.openxmlformats.org/spreadsheetml/2006/main" count="150" uniqueCount="89">
  <si>
    <t xml:space="preserve">
</t>
  </si>
  <si>
    <t>656054, Алтайский край, г. Барнаул, Бехтерева 2
8-962-802-85-47; 8-963-519-26-46 т/ф (385-2)75-18-87
Web: www.sib-product.ru ; e-mail: siberianproduct@mail.ru</t>
  </si>
  <si>
    <t>Прайс-лист АПРЕЛЬ 2015</t>
  </si>
  <si>
    <t xml:space="preserve">Наименование </t>
  </si>
  <si>
    <t>Кол-во в гофроящике, шт.</t>
  </si>
  <si>
    <t>Вес брутто, кг</t>
  </si>
  <si>
    <t>Срок годности</t>
  </si>
  <si>
    <t>ОПТ (100 тыс.руб. и выше)</t>
  </si>
  <si>
    <t>ОПТ 1 (от 30 до 99 тыс.руб.)</t>
  </si>
  <si>
    <t xml:space="preserve">Опт 2 (от 1 до 30 тыс.руб.) </t>
  </si>
  <si>
    <r>
      <t>Фасованная продукция.</t>
    </r>
    <r>
      <rPr>
        <b/>
        <sz val="16"/>
        <color indexed="8"/>
        <rFont val="Cambria"/>
        <family val="1"/>
      </rPr>
      <t xml:space="preserve"> ВСЯ ПРОДУКЦИЯ ПРОИЗВОДИТСЯ ПОД ЗАРЕГИСТРИРОВАННОЙ ТОРГОВОЙ МАРКОЙ "СИБИРСКИЙ ПРОДУКТ"</t>
    </r>
  </si>
  <si>
    <t>Масло ядра кедрового ореха</t>
  </si>
  <si>
    <t xml:space="preserve">Масло кедрового ореха нерафинированное пищевое, 50 мл.                                       </t>
  </si>
  <si>
    <t>12 месяцев</t>
  </si>
  <si>
    <t>Масло кедрового ореха нерафинированное пищевое, 100мл.</t>
  </si>
  <si>
    <r>
      <t>Масло кедрового ореха нерафинированное пищевое,</t>
    </r>
    <r>
      <rPr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250мл.   </t>
    </r>
  </si>
  <si>
    <t>Масло кедрового ореха нерафинированное пищевое, 500мл.</t>
  </si>
  <si>
    <r>
      <t xml:space="preserve">Масло из ядра кедрового ореха с  экстрактом облепихи нерафинированное пищевое «Алтайское», 100 мл. </t>
    </r>
    <r>
      <rPr>
        <sz val="18"/>
        <color indexed="8"/>
        <rFont val="Times New Roman"/>
        <family val="1"/>
      </rPr>
      <t xml:space="preserve">    </t>
    </r>
    <r>
      <rPr>
        <sz val="18"/>
        <color indexed="14"/>
        <rFont val="Times New Roman"/>
        <family val="1"/>
      </rPr>
      <t>АКЦИЯ!</t>
    </r>
  </si>
  <si>
    <t>ПО ЦЕНЕ МАСЛА КЕДРОВОГО!</t>
  </si>
  <si>
    <r>
      <t xml:space="preserve">Масло растительное из ядра кедрового ореха нерафинированное пищевое «Алтайское»,      500 мл.                                 </t>
    </r>
    <r>
      <rPr>
        <b/>
        <sz val="18"/>
        <color indexed="14"/>
        <rFont val="Times New Roman"/>
        <family val="1"/>
      </rPr>
      <t xml:space="preserve">     </t>
    </r>
  </si>
  <si>
    <t>Живица</t>
  </si>
  <si>
    <t>Масло из ядра кедрового ореха с живицей кедровой нерафинированное пищевое «Алтайское»  1%,10 мл.  С КАПЕЛЬНИЦЕЙ</t>
  </si>
  <si>
    <t xml:space="preserve">Масло из ядра кедрового ореха с живицей кедровой нерафинированное пищевое «Алтайское»  2,5%,100 мл.  </t>
  </si>
  <si>
    <t>Масло из ядра кедрового ореха с живицей кедровой нерафинированное пищевое «Алтайское» 5%, 100 мл</t>
  </si>
  <si>
    <r>
      <t>Масло из ядра кедрового ореха с живицей кедровой нерафинированное пищевое  «Алтайское»</t>
    </r>
    <r>
      <rPr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10%, 100 мл.</t>
    </r>
  </si>
  <si>
    <t xml:space="preserve">Масло из ядра кедрового ореха с живицей кедровой нерафинированное пищевое «Алтайское» 20%, 100 мл.  </t>
  </si>
  <si>
    <t>Экстракт живицы кедровой  пищевой «Сибирский» 100%, 100 мл    АКЦИЯ!</t>
  </si>
  <si>
    <t>СНИЖЕНИЕ ЦЕН НА 20%</t>
  </si>
  <si>
    <t>Масло эфирное</t>
  </si>
  <si>
    <t xml:space="preserve">Масло пихтовое эфирное,  100 мл.       
</t>
  </si>
  <si>
    <t>Масла пищевые холодного отжима</t>
  </si>
  <si>
    <r>
      <t xml:space="preserve">Масло </t>
    </r>
    <r>
      <rPr>
        <b/>
        <sz val="18"/>
        <color indexed="8"/>
        <rFont val="Times New Roman"/>
        <family val="1"/>
      </rPr>
      <t xml:space="preserve">грецкого ореха нерафинированное пищевое, «Сибирское» 100 мл (премиум) </t>
    </r>
  </si>
  <si>
    <r>
      <t>Масл</t>
    </r>
    <r>
      <rPr>
        <b/>
        <sz val="18"/>
        <rFont val="Times New Roman"/>
        <family val="1"/>
      </rPr>
      <t xml:space="preserve">о кунжутное нерафинированное пищевое «Сибирское» </t>
    </r>
    <r>
      <rPr>
        <i/>
        <sz val="18"/>
        <rFont val="Times New Roman"/>
        <family val="1"/>
      </rPr>
      <t xml:space="preserve">,  </t>
    </r>
    <r>
      <rPr>
        <b/>
        <sz val="18"/>
        <rFont val="Times New Roman"/>
        <family val="1"/>
      </rPr>
      <t xml:space="preserve">100 мл (премиум)      </t>
    </r>
    <r>
      <rPr>
        <sz val="18"/>
        <rFont val="Times New Roman"/>
        <family val="1"/>
      </rPr>
      <t xml:space="preserve">   </t>
    </r>
  </si>
  <si>
    <r>
      <t>Масло</t>
    </r>
    <r>
      <rPr>
        <b/>
        <sz val="18"/>
        <color indexed="8"/>
        <rFont val="Times New Roman"/>
        <family val="1"/>
      </rPr>
      <t xml:space="preserve"> облепиховое нерафинированное пищевое «Сибирское» , 100 мл (премиум)               </t>
    </r>
    <r>
      <rPr>
        <sz val="18"/>
        <color indexed="8"/>
        <rFont val="Times New Roman"/>
        <family val="1"/>
      </rPr>
      <t xml:space="preserve">            </t>
    </r>
  </si>
  <si>
    <r>
      <t>Масло</t>
    </r>
    <r>
      <rPr>
        <b/>
        <sz val="18"/>
        <color indexed="8"/>
        <rFont val="Times New Roman"/>
        <family val="1"/>
      </rPr>
      <t xml:space="preserve"> расторопши нерафинированное пищевое «Сибирское»</t>
    </r>
    <r>
      <rPr>
        <b/>
        <i/>
        <sz val="18"/>
        <color indexed="8"/>
        <rFont val="Times New Roman"/>
        <family val="1"/>
      </rPr>
      <t>,</t>
    </r>
    <r>
      <rPr>
        <b/>
        <sz val="18"/>
        <color indexed="8"/>
        <rFont val="Times New Roman"/>
        <family val="1"/>
      </rPr>
      <t xml:space="preserve"> 100мл (премиум)            </t>
    </r>
  </si>
  <si>
    <r>
      <t>Масло</t>
    </r>
    <r>
      <rPr>
        <b/>
        <i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тыквенное  нерафинированное пищевое «Сибирское»</t>
    </r>
    <r>
      <rPr>
        <b/>
        <i/>
        <sz val="18"/>
        <rFont val="Times New Roman"/>
        <family val="1"/>
      </rPr>
      <t>,</t>
    </r>
    <r>
      <rPr>
        <b/>
        <sz val="18"/>
        <rFont val="Times New Roman"/>
        <family val="1"/>
      </rPr>
      <t xml:space="preserve"> 100 мл (премиум)</t>
    </r>
    <r>
      <rPr>
        <b/>
        <i/>
        <sz val="18"/>
        <rFont val="Times New Roman"/>
        <family val="1"/>
      </rPr>
      <t xml:space="preserve">                       </t>
    </r>
  </si>
  <si>
    <t>Спальные принадлежности</t>
  </si>
  <si>
    <r>
      <t>Одеяло 1,5 сп. из плёнки ядра кедрового ореха (</t>
    </r>
    <r>
      <rPr>
        <sz val="18"/>
        <color indexed="8"/>
        <rFont val="Times New Roman"/>
        <family val="1"/>
      </rPr>
      <t>1,45 см*2,10 см)</t>
    </r>
  </si>
  <si>
    <t>-</t>
  </si>
  <si>
    <r>
      <t>Одеяло 2 сп. из плёнки ядра кедрового ореха</t>
    </r>
    <r>
      <rPr>
        <sz val="18"/>
        <color indexed="8"/>
        <rFont val="Times New Roman"/>
        <family val="1"/>
      </rPr>
      <t xml:space="preserve"> (1,90 см*2,10см)</t>
    </r>
  </si>
  <si>
    <r>
      <t>Подушка</t>
    </r>
    <r>
      <rPr>
        <sz val="18"/>
        <color indexed="8"/>
        <rFont val="Times New Roman"/>
        <family val="1"/>
      </rPr>
      <t xml:space="preserve"> (из плёнки ядра кедрового ореха) 50см.*60см. </t>
    </r>
  </si>
  <si>
    <t>2,4-3,1</t>
  </si>
  <si>
    <t xml:space="preserve">Ядро орехов кедровых                  </t>
  </si>
  <si>
    <t xml:space="preserve">Ядро орехов кедровых 100 гр. (вакуум)                     </t>
  </si>
  <si>
    <t xml:space="preserve">Ядро орехов кедровых 200 гр. (вакуум) </t>
  </si>
  <si>
    <t xml:space="preserve"> Ядро орехов кедровых 500 гр. (вакуум) </t>
  </si>
  <si>
    <t xml:space="preserve">Ядро орехов кедровых 1000 гр. (вакуум) </t>
  </si>
  <si>
    <t>Пищевые жмыхи и мука</t>
  </si>
  <si>
    <r>
      <t xml:space="preserve">Жмых ядра кедрового ореха (цельный), 200 гр. (картонная упаковка) </t>
    </r>
    <r>
      <rPr>
        <sz val="18"/>
        <color indexed="8"/>
        <rFont val="Times New Roman"/>
        <family val="1"/>
      </rPr>
      <t xml:space="preserve">   </t>
    </r>
  </si>
  <si>
    <t>6 месяцев</t>
  </si>
  <si>
    <r>
      <t>Жмых ядра кедрового ореха (молотый), 200 гр. (картонная упаковка)</t>
    </r>
    <r>
      <rPr>
        <sz val="18"/>
        <color indexed="8"/>
        <rFont val="Times New Roman"/>
        <family val="1"/>
      </rPr>
      <t xml:space="preserve">                      </t>
    </r>
  </si>
  <si>
    <t xml:space="preserve">Пищевой жмых грецкого ореха «Сибирский», 200 гр. (картонная упаковка)                                         </t>
  </si>
  <si>
    <t>Пищевой жмых расторопши «Сибирский», 200 гр. (картонная упаковка)</t>
  </si>
  <si>
    <t xml:space="preserve">Пищевой жмых кунжутный «Сибирский», 200 гр. (картонная упаковка) </t>
  </si>
  <si>
    <t xml:space="preserve">Пищевой жмых тыквенный «Сибирский», 200 гр. (картонная упаковка) 
</t>
  </si>
  <si>
    <t>Грибы</t>
  </si>
  <si>
    <r>
      <t xml:space="preserve">Грибы белые сушеные, резаные «Сибирские» 60 гр. </t>
    </r>
    <r>
      <rPr>
        <sz val="18"/>
        <color indexed="8"/>
        <rFont val="Times New Roman"/>
        <family val="1"/>
      </rPr>
      <t xml:space="preserve">                               </t>
    </r>
  </si>
  <si>
    <t>Продукты переработки кедрового ореха</t>
  </si>
  <si>
    <r>
      <t>Скорлупа</t>
    </r>
    <r>
      <rPr>
        <sz val="18"/>
        <color indexed="8"/>
        <rFont val="Times New Roman"/>
        <family val="1"/>
      </rPr>
      <t xml:space="preserve"> кедрового ореха  500 гр.                                        </t>
    </r>
  </si>
  <si>
    <t xml:space="preserve">Скорлупа кедрового ореха измельченная (скраб) 100 гр.   </t>
  </si>
  <si>
    <t>Нефасованная продукция</t>
  </si>
  <si>
    <r>
      <t xml:space="preserve">Масло </t>
    </r>
    <r>
      <rPr>
        <b/>
        <sz val="18"/>
        <color indexed="8"/>
        <rFont val="Times New Roman"/>
        <family val="1"/>
      </rPr>
      <t>грецкого ореха нерафинированное пищевое «Сибирское»</t>
    </r>
    <r>
      <rPr>
        <sz val="18"/>
        <color indexed="8"/>
        <rFont val="Times New Roman"/>
        <family val="1"/>
      </rPr>
      <t>, 1 кг</t>
    </r>
  </si>
  <si>
    <t xml:space="preserve">канистра </t>
  </si>
  <si>
    <r>
      <t xml:space="preserve">Масло </t>
    </r>
    <r>
      <rPr>
        <b/>
        <sz val="18"/>
        <color indexed="8"/>
        <rFont val="Times New Roman"/>
        <family val="1"/>
      </rPr>
      <t>кунжутное нерафинированное пищевое «Сибирское»</t>
    </r>
    <r>
      <rPr>
        <sz val="18"/>
        <color indexed="8"/>
        <rFont val="Times New Roman"/>
        <family val="1"/>
      </rPr>
      <t xml:space="preserve">, 1 кг </t>
    </r>
  </si>
  <si>
    <r>
      <t>Масло</t>
    </r>
    <r>
      <rPr>
        <b/>
        <sz val="18"/>
        <color indexed="8"/>
        <rFont val="Times New Roman"/>
        <family val="1"/>
      </rPr>
      <t xml:space="preserve"> облепиховое нерафинированное пищевое «Сибирское» </t>
    </r>
    <r>
      <rPr>
        <sz val="18"/>
        <color indexed="8"/>
        <rFont val="Times New Roman"/>
        <family val="1"/>
      </rPr>
      <t xml:space="preserve">, 1 кг </t>
    </r>
  </si>
  <si>
    <r>
      <t xml:space="preserve">Масло </t>
    </r>
    <r>
      <rPr>
        <b/>
        <sz val="18"/>
        <color indexed="8"/>
        <rFont val="Times New Roman"/>
        <family val="1"/>
      </rPr>
      <t>расторопши нерафинированное пищевое «Сибирское»</t>
    </r>
    <r>
      <rPr>
        <sz val="18"/>
        <color indexed="8"/>
        <rFont val="Times New Roman"/>
        <family val="1"/>
      </rPr>
      <t xml:space="preserve">, 1 кг </t>
    </r>
  </si>
  <si>
    <r>
      <t xml:space="preserve">Масло </t>
    </r>
    <r>
      <rPr>
        <b/>
        <sz val="18"/>
        <color indexed="8"/>
        <rFont val="Times New Roman"/>
        <family val="1"/>
      </rPr>
      <t>тыквенное нерафинированное пищевое «Сибирское»</t>
    </r>
    <r>
      <rPr>
        <sz val="18"/>
        <color indexed="8"/>
        <rFont val="Times New Roman"/>
        <family val="1"/>
      </rPr>
      <t>, 1 кг</t>
    </r>
  </si>
  <si>
    <r>
      <t xml:space="preserve">Масло </t>
    </r>
    <r>
      <rPr>
        <b/>
        <sz val="18"/>
        <color indexed="8"/>
        <rFont val="Times New Roman"/>
        <family val="1"/>
      </rPr>
      <t>пихтовое</t>
    </r>
    <r>
      <rPr>
        <sz val="18"/>
        <color indexed="8"/>
        <rFont val="Times New Roman"/>
        <family val="1"/>
      </rPr>
      <t xml:space="preserve"> эфирное,  1 кг       
</t>
    </r>
  </si>
  <si>
    <r>
      <t xml:space="preserve">Масло растительное из ядра кедрового ореха нерафинированное пищевое «Алтайское»,      1 кг                                 </t>
    </r>
    <r>
      <rPr>
        <b/>
        <sz val="18"/>
        <color indexed="14"/>
        <rFont val="Times New Roman"/>
        <family val="1"/>
      </rPr>
      <t xml:space="preserve">     </t>
    </r>
  </si>
  <si>
    <r>
      <t>Масло</t>
    </r>
    <r>
      <rPr>
        <b/>
        <sz val="18"/>
        <color indexed="8"/>
        <rFont val="Times New Roman"/>
        <family val="1"/>
      </rPr>
      <t xml:space="preserve"> кедрового ореха нерафинированное пищевое , 1 кг</t>
    </r>
  </si>
  <si>
    <t>Экстракт живицы кедровой пищевой 100% 1 кг</t>
  </si>
  <si>
    <t>ведро</t>
  </si>
  <si>
    <t>24 месяца</t>
  </si>
  <si>
    <t>Мука и жмых</t>
  </si>
  <si>
    <t xml:space="preserve">Жмых ядра кедрового ореха (молотый), 1 кг </t>
  </si>
  <si>
    <t>коробка 10 кг.</t>
  </si>
  <si>
    <t xml:space="preserve">Жмых ядра кедрового ореха (цельный), 1 кг    </t>
  </si>
  <si>
    <t>Пищевой жмых кунжутный «Сибирский», 1 кг</t>
  </si>
  <si>
    <t xml:space="preserve">Пищевой жмых тыквенный «Сибирский», 1 кг </t>
  </si>
  <si>
    <t>Скорлупа кедрового ореха стоимость 1 кг в фасовке</t>
  </si>
  <si>
    <t>мешок 20 кг.</t>
  </si>
  <si>
    <t xml:space="preserve">Скорлупа кедрового ореха измельченная (скраб), стоимость 1 кг в фасовке </t>
  </si>
  <si>
    <t>Фракция 0,3-0,7-2</t>
  </si>
  <si>
    <t>Фракция1-2-3</t>
  </si>
  <si>
    <t>Мешок 25 кг.</t>
  </si>
  <si>
    <t>Фракция 1-3-8</t>
  </si>
  <si>
    <t>Фракция 8-12-15</t>
  </si>
  <si>
    <r>
      <t>Грибы белые сушеные, резаные «Сибирские» стоимость 1 кг в фасовке</t>
    </r>
    <r>
      <rPr>
        <sz val="18"/>
        <color indexed="8"/>
        <rFont val="Times New Roman"/>
        <family val="1"/>
      </rPr>
      <t xml:space="preserve">                               </t>
    </r>
  </si>
  <si>
    <t>Коробка 12 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</si>
</sst>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2"/>
      <color indexed="8"/>
      <name val="Arial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Times New Roman"/>
      <family val="1"/>
    </font>
    <font>
      <sz val="16"/>
      <color indexed="8"/>
      <name val="Cambria"/>
      <family val="1"/>
    </font>
    <font>
      <b/>
      <sz val="16"/>
      <color indexed="8"/>
      <name val="Cambria"/>
      <family val="1"/>
    </font>
    <font>
      <sz val="28"/>
      <color indexed="8"/>
      <name val="Times New Roman"/>
      <family val="1"/>
    </font>
    <font>
      <b/>
      <sz val="28"/>
      <color indexed="8"/>
      <name val="Cambria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4"/>
      <name val="Times New Roman"/>
      <family val="1"/>
    </font>
    <font>
      <sz val="18"/>
      <color indexed="14"/>
      <name val="Times New Roman"/>
      <family val="1"/>
    </font>
    <font>
      <sz val="28"/>
      <color indexed="14"/>
      <name val="Times New Roman"/>
      <family val="1"/>
    </font>
    <font>
      <b/>
      <sz val="18"/>
      <name val="Arial"/>
      <family val="2"/>
    </font>
    <font>
      <b/>
      <sz val="18"/>
      <color indexed="53"/>
      <name val="Arial"/>
      <family val="2"/>
    </font>
    <font>
      <b/>
      <sz val="28"/>
      <color indexed="8"/>
      <name val="Times New Roman"/>
      <family val="1"/>
    </font>
    <font>
      <b/>
      <sz val="18"/>
      <color indexed="5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18"/>
      <color indexed="8"/>
      <name val="Times New Roman"/>
      <family val="1"/>
    </font>
    <font>
      <b/>
      <i/>
      <sz val="18"/>
      <name val="Times New Roman"/>
      <family val="1"/>
    </font>
    <font>
      <b/>
      <sz val="28"/>
      <name val="Times New Roman"/>
      <family val="1"/>
    </font>
    <font>
      <b/>
      <sz val="28"/>
      <color indexed="10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58"/>
      </left>
      <right style="thick">
        <color indexed="58"/>
      </right>
      <top style="thick">
        <color indexed="5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8" fillId="0" borderId="16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2295525</xdr:colOff>
      <xdr:row>0</xdr:row>
      <xdr:rowOff>133350</xdr:rowOff>
    </xdr:from>
    <xdr:to>
      <xdr:col>1</xdr:col>
      <xdr:colOff>161925</xdr:colOff>
      <xdr:row>0</xdr:row>
      <xdr:rowOff>1743075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33350"/>
          <a:ext cx="1657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87"/>
  <sheetViews>
    <sheetView tabSelected="1" zoomScale="54" zoomScaleNormal="54" zoomScaleSheetLayoutView="70" zoomScalePageLayoutView="0" workbookViewId="0" topLeftCell="A1">
      <selection activeCell="A24" sqref="A24"/>
    </sheetView>
  </sheetViews>
  <sheetFormatPr defaultColWidth="9.6640625" defaultRowHeight="15"/>
  <cols>
    <col min="1" max="1" width="44.21484375" style="0" customWidth="1"/>
    <col min="2" max="7" width="21.77734375" style="1" customWidth="1"/>
    <col min="8" max="8" width="76.77734375" style="0" customWidth="1"/>
    <col min="9" max="254" width="8.77734375" style="0" customWidth="1"/>
  </cols>
  <sheetData>
    <row r="1" spans="1:7" ht="138" customHeight="1">
      <c r="A1" s="67" t="s">
        <v>0</v>
      </c>
      <c r="B1" s="67"/>
      <c r="C1" s="2"/>
      <c r="D1" s="2"/>
      <c r="E1" s="2"/>
      <c r="F1" s="2"/>
      <c r="G1" s="2"/>
    </row>
    <row r="2" spans="1:7" ht="81" customHeight="1">
      <c r="A2" s="68" t="s">
        <v>1</v>
      </c>
      <c r="B2" s="68"/>
      <c r="C2" s="68"/>
      <c r="D2" s="68"/>
      <c r="E2" s="68"/>
      <c r="F2" s="68"/>
      <c r="G2" s="68"/>
    </row>
    <row r="3" spans="1:7" ht="64.5" customHeight="1">
      <c r="A3" s="69" t="s">
        <v>2</v>
      </c>
      <c r="B3" s="69"/>
      <c r="C3" s="69"/>
      <c r="D3" s="69"/>
      <c r="E3" s="69"/>
      <c r="F3" s="69"/>
      <c r="G3" s="69"/>
    </row>
    <row r="4" spans="1:7" ht="83.2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ht="66" customHeight="1">
      <c r="A5" s="70" t="s">
        <v>10</v>
      </c>
      <c r="B5" s="70"/>
      <c r="C5" s="70"/>
      <c r="D5" s="70"/>
      <c r="E5" s="70"/>
      <c r="F5" s="70"/>
      <c r="G5" s="70"/>
    </row>
    <row r="6" spans="1:7" ht="49.5" customHeight="1">
      <c r="A6" s="71" t="s">
        <v>11</v>
      </c>
      <c r="B6" s="71"/>
      <c r="C6" s="71"/>
      <c r="D6" s="71"/>
      <c r="E6" s="71"/>
      <c r="F6" s="71"/>
      <c r="G6" s="71"/>
    </row>
    <row r="7" spans="1:7" ht="60" customHeight="1">
      <c r="A7" s="4" t="s">
        <v>12</v>
      </c>
      <c r="B7" s="5">
        <v>96</v>
      </c>
      <c r="C7" s="5">
        <v>12.5</v>
      </c>
      <c r="D7" s="5" t="s">
        <v>13</v>
      </c>
      <c r="E7" s="6">
        <f>108*1.1</f>
        <v>118.80000000000001</v>
      </c>
      <c r="F7" s="6">
        <f>130*1.1</f>
        <v>143</v>
      </c>
      <c r="G7" s="6">
        <f>156*1.1</f>
        <v>171.60000000000002</v>
      </c>
    </row>
    <row r="8" spans="1:7" ht="63.75" customHeight="1">
      <c r="A8" s="7" t="s">
        <v>14</v>
      </c>
      <c r="B8" s="5">
        <v>56</v>
      </c>
      <c r="C8" s="5">
        <v>13.3</v>
      </c>
      <c r="D8" s="5" t="s">
        <v>13</v>
      </c>
      <c r="E8" s="6">
        <f>210*1.1</f>
        <v>231.00000000000003</v>
      </c>
      <c r="F8" s="6">
        <f>252*1.1</f>
        <v>277.20000000000005</v>
      </c>
      <c r="G8" s="6">
        <f>302*1.1</f>
        <v>332.20000000000005</v>
      </c>
    </row>
    <row r="9" spans="1:7" ht="57.75" customHeight="1">
      <c r="A9" s="7" t="s">
        <v>15</v>
      </c>
      <c r="B9" s="5">
        <v>32</v>
      </c>
      <c r="C9" s="5">
        <v>16.8</v>
      </c>
      <c r="D9" s="5" t="s">
        <v>13</v>
      </c>
      <c r="E9" s="6">
        <f>507*1.1</f>
        <v>557.7</v>
      </c>
      <c r="F9" s="6">
        <f>608*1.1</f>
        <v>668.8000000000001</v>
      </c>
      <c r="G9" s="6">
        <f>730*1.1</f>
        <v>803.0000000000001</v>
      </c>
    </row>
    <row r="10" spans="1:7" ht="57.75" customHeight="1">
      <c r="A10" s="7" t="s">
        <v>16</v>
      </c>
      <c r="B10" s="5">
        <v>20</v>
      </c>
      <c r="C10" s="5">
        <v>18.1</v>
      </c>
      <c r="D10" s="5" t="s">
        <v>13</v>
      </c>
      <c r="E10" s="6">
        <f>950*1.1</f>
        <v>1045</v>
      </c>
      <c r="F10" s="6">
        <f>1140*1.1</f>
        <v>1254</v>
      </c>
      <c r="G10" s="6">
        <f>1368*1.1</f>
        <v>1504.8000000000002</v>
      </c>
    </row>
    <row r="11" spans="1:8" s="12" customFormat="1" ht="90.75" customHeight="1">
      <c r="A11" s="8" t="s">
        <v>17</v>
      </c>
      <c r="B11" s="9">
        <v>56</v>
      </c>
      <c r="C11" s="9">
        <v>13.3</v>
      </c>
      <c r="D11" s="9" t="s">
        <v>13</v>
      </c>
      <c r="E11" s="10">
        <v>231</v>
      </c>
      <c r="F11" s="10">
        <v>277</v>
      </c>
      <c r="G11" s="10">
        <v>332</v>
      </c>
      <c r="H11" s="11" t="s">
        <v>18</v>
      </c>
    </row>
    <row r="12" spans="1:8" s="16" customFormat="1" ht="101.25" customHeight="1">
      <c r="A12" s="13" t="s">
        <v>19</v>
      </c>
      <c r="B12" s="14">
        <v>20</v>
      </c>
      <c r="C12" s="14">
        <v>18.1</v>
      </c>
      <c r="D12" s="5" t="s">
        <v>13</v>
      </c>
      <c r="E12" s="6">
        <f>300*1.1</f>
        <v>330</v>
      </c>
      <c r="F12" s="6">
        <f>360*1.1</f>
        <v>396.00000000000006</v>
      </c>
      <c r="G12" s="6">
        <f>432*1.1</f>
        <v>475.20000000000005</v>
      </c>
      <c r="H12" s="15"/>
    </row>
    <row r="13" spans="1:7" ht="54" customHeight="1">
      <c r="A13" s="72" t="s">
        <v>20</v>
      </c>
      <c r="B13" s="72"/>
      <c r="C13" s="72"/>
      <c r="D13" s="72"/>
      <c r="E13" s="72"/>
      <c r="F13" s="72"/>
      <c r="G13" s="72"/>
    </row>
    <row r="14" spans="1:7" ht="105.75" customHeight="1">
      <c r="A14" s="17" t="s">
        <v>21</v>
      </c>
      <c r="B14" s="18">
        <v>64</v>
      </c>
      <c r="C14" s="18">
        <v>3.6</v>
      </c>
      <c r="D14" s="18" t="s">
        <v>13</v>
      </c>
      <c r="E14" s="19">
        <v>110</v>
      </c>
      <c r="F14" s="19">
        <v>120</v>
      </c>
      <c r="G14" s="19">
        <v>130</v>
      </c>
    </row>
    <row r="15" spans="1:7" ht="100.5" customHeight="1">
      <c r="A15" s="20" t="s">
        <v>22</v>
      </c>
      <c r="B15" s="21">
        <v>56</v>
      </c>
      <c r="C15" s="21">
        <v>11.5</v>
      </c>
      <c r="D15" s="21" t="s">
        <v>13</v>
      </c>
      <c r="E15" s="22">
        <f>240*1.1</f>
        <v>264</v>
      </c>
      <c r="F15" s="22">
        <f>288*1.1</f>
        <v>316.8</v>
      </c>
      <c r="G15" s="22">
        <f>346*1.1</f>
        <v>380.6</v>
      </c>
    </row>
    <row r="16" spans="1:7" ht="92.25" customHeight="1">
      <c r="A16" s="20" t="s">
        <v>23</v>
      </c>
      <c r="B16" s="21">
        <v>56</v>
      </c>
      <c r="C16" s="21">
        <v>11.5</v>
      </c>
      <c r="D16" s="21" t="s">
        <v>13</v>
      </c>
      <c r="E16" s="22">
        <f>250*1.1</f>
        <v>275</v>
      </c>
      <c r="F16" s="22">
        <f>297*1.1</f>
        <v>326.70000000000005</v>
      </c>
      <c r="G16" s="22">
        <f>360*1.1</f>
        <v>396.00000000000006</v>
      </c>
    </row>
    <row r="17" spans="1:7" ht="92.25" customHeight="1">
      <c r="A17" s="20" t="s">
        <v>24</v>
      </c>
      <c r="B17" s="21">
        <v>56</v>
      </c>
      <c r="C17" s="21">
        <v>11.5</v>
      </c>
      <c r="D17" s="21" t="s">
        <v>13</v>
      </c>
      <c r="E17" s="22">
        <f>258*1.1</f>
        <v>283.8</v>
      </c>
      <c r="F17" s="22">
        <f>300*1.1</f>
        <v>330</v>
      </c>
      <c r="G17" s="22">
        <f>392*1.1</f>
        <v>431.20000000000005</v>
      </c>
    </row>
    <row r="18" spans="1:7" ht="90.75" customHeight="1">
      <c r="A18" s="20" t="s">
        <v>25</v>
      </c>
      <c r="B18" s="21">
        <v>56</v>
      </c>
      <c r="C18" s="21">
        <v>11.5</v>
      </c>
      <c r="D18" s="21" t="s">
        <v>13</v>
      </c>
      <c r="E18" s="22">
        <f>265*1.1</f>
        <v>291.5</v>
      </c>
      <c r="F18" s="22">
        <f>307*1.1</f>
        <v>337.70000000000005</v>
      </c>
      <c r="G18" s="22">
        <f>400*1.1</f>
        <v>440.00000000000006</v>
      </c>
    </row>
    <row r="19" spans="1:8" ht="74.25" customHeight="1">
      <c r="A19" s="23" t="s">
        <v>26</v>
      </c>
      <c r="B19" s="9">
        <v>20</v>
      </c>
      <c r="C19" s="9">
        <v>3.84</v>
      </c>
      <c r="D19" s="9" t="s">
        <v>13</v>
      </c>
      <c r="E19" s="10">
        <f>445*0.8</f>
        <v>356</v>
      </c>
      <c r="F19" s="10">
        <f>495*0.8</f>
        <v>396</v>
      </c>
      <c r="G19" s="10">
        <f>618*0.8</f>
        <v>494.40000000000003</v>
      </c>
      <c r="H19" s="24" t="s">
        <v>27</v>
      </c>
    </row>
    <row r="20" spans="1:7" s="25" customFormat="1" ht="45" customHeight="1">
      <c r="A20" s="73" t="s">
        <v>28</v>
      </c>
      <c r="B20" s="73"/>
      <c r="C20" s="73"/>
      <c r="D20" s="73"/>
      <c r="E20" s="73"/>
      <c r="F20" s="73"/>
      <c r="G20" s="73"/>
    </row>
    <row r="21" spans="1:7" ht="93" customHeight="1">
      <c r="A21" s="26" t="s">
        <v>29</v>
      </c>
      <c r="B21" s="21">
        <v>56</v>
      </c>
      <c r="C21" s="21">
        <v>11.2</v>
      </c>
      <c r="D21" s="21" t="s">
        <v>13</v>
      </c>
      <c r="E21" s="27">
        <f>140*1.1</f>
        <v>154</v>
      </c>
      <c r="F21" s="27">
        <v>177</v>
      </c>
      <c r="G21" s="27">
        <v>212</v>
      </c>
    </row>
    <row r="22" spans="1:7" ht="55.5" customHeight="1">
      <c r="A22" s="72" t="s">
        <v>30</v>
      </c>
      <c r="B22" s="72"/>
      <c r="C22" s="72"/>
      <c r="D22" s="72"/>
      <c r="E22" s="72"/>
      <c r="F22" s="72"/>
      <c r="G22" s="72"/>
    </row>
    <row r="23" spans="1:7" ht="99" customHeight="1">
      <c r="A23" s="28" t="s">
        <v>31</v>
      </c>
      <c r="B23" s="21">
        <v>56</v>
      </c>
      <c r="C23" s="21">
        <v>11.5</v>
      </c>
      <c r="D23" s="21" t="s">
        <v>13</v>
      </c>
      <c r="E23" s="27">
        <v>100</v>
      </c>
      <c r="F23" s="27">
        <v>110</v>
      </c>
      <c r="G23" s="27">
        <v>118</v>
      </c>
    </row>
    <row r="24" spans="1:7" ht="101.25" customHeight="1">
      <c r="A24" s="29" t="s">
        <v>32</v>
      </c>
      <c r="B24" s="21">
        <v>56</v>
      </c>
      <c r="C24" s="21">
        <v>11.5</v>
      </c>
      <c r="D24" s="21" t="s">
        <v>13</v>
      </c>
      <c r="E24" s="27">
        <v>104</v>
      </c>
      <c r="F24" s="27">
        <v>112</v>
      </c>
      <c r="G24" s="27">
        <v>130</v>
      </c>
    </row>
    <row r="25" spans="1:7" ht="88.5" customHeight="1">
      <c r="A25" s="28" t="s">
        <v>33</v>
      </c>
      <c r="B25" s="21">
        <v>56</v>
      </c>
      <c r="C25" s="21">
        <v>11.5</v>
      </c>
      <c r="D25" s="21" t="s">
        <v>13</v>
      </c>
      <c r="E25" s="27">
        <v>112</v>
      </c>
      <c r="F25" s="27">
        <v>124</v>
      </c>
      <c r="G25" s="27">
        <v>140</v>
      </c>
    </row>
    <row r="26" spans="1:7" ht="99" customHeight="1">
      <c r="A26" s="28" t="s">
        <v>34</v>
      </c>
      <c r="B26" s="21">
        <v>56</v>
      </c>
      <c r="C26" s="21">
        <v>11.5</v>
      </c>
      <c r="D26" s="21" t="s">
        <v>13</v>
      </c>
      <c r="E26" s="27">
        <v>102</v>
      </c>
      <c r="F26" s="27">
        <v>112</v>
      </c>
      <c r="G26" s="27">
        <v>128</v>
      </c>
    </row>
    <row r="27" spans="1:7" ht="114" customHeight="1">
      <c r="A27" s="29" t="s">
        <v>35</v>
      </c>
      <c r="B27" s="21">
        <v>56</v>
      </c>
      <c r="C27" s="21">
        <v>11.5</v>
      </c>
      <c r="D27" s="21" t="s">
        <v>13</v>
      </c>
      <c r="E27" s="27">
        <v>136</v>
      </c>
      <c r="F27" s="27">
        <f>140*1.05</f>
        <v>147</v>
      </c>
      <c r="G27" s="27">
        <v>150</v>
      </c>
    </row>
    <row r="28" spans="1:7" ht="54.75" customHeight="1">
      <c r="A28" s="72" t="s">
        <v>36</v>
      </c>
      <c r="B28" s="72"/>
      <c r="C28" s="72"/>
      <c r="D28" s="72"/>
      <c r="E28" s="72"/>
      <c r="F28" s="72"/>
      <c r="G28" s="72"/>
    </row>
    <row r="29" spans="1:7" ht="132" customHeight="1">
      <c r="A29" s="26" t="s">
        <v>37</v>
      </c>
      <c r="B29" s="21">
        <v>1</v>
      </c>
      <c r="C29" s="21">
        <v>2.85</v>
      </c>
      <c r="D29" s="21" t="s">
        <v>38</v>
      </c>
      <c r="E29" s="27">
        <v>2800</v>
      </c>
      <c r="F29" s="27">
        <v>3080</v>
      </c>
      <c r="G29" s="27">
        <v>3200</v>
      </c>
    </row>
    <row r="30" spans="1:7" ht="117" customHeight="1">
      <c r="A30" s="20" t="s">
        <v>39</v>
      </c>
      <c r="B30" s="21">
        <v>1</v>
      </c>
      <c r="C30" s="21">
        <v>3.65</v>
      </c>
      <c r="D30" s="21" t="s">
        <v>38</v>
      </c>
      <c r="E30" s="27">
        <v>3000</v>
      </c>
      <c r="F30" s="27">
        <v>3200</v>
      </c>
      <c r="G30" s="27">
        <v>3411</v>
      </c>
    </row>
    <row r="31" spans="1:7" ht="152.25" customHeight="1">
      <c r="A31" s="13" t="s">
        <v>40</v>
      </c>
      <c r="B31" s="14">
        <v>1</v>
      </c>
      <c r="C31" s="14" t="s">
        <v>41</v>
      </c>
      <c r="D31" s="14" t="s">
        <v>38</v>
      </c>
      <c r="E31" s="30">
        <v>860</v>
      </c>
      <c r="F31" s="30">
        <v>983</v>
      </c>
      <c r="G31" s="30">
        <v>1180</v>
      </c>
    </row>
    <row r="32" spans="1:7" ht="60.75" customHeight="1">
      <c r="A32" s="74" t="s">
        <v>42</v>
      </c>
      <c r="B32" s="74"/>
      <c r="C32" s="74"/>
      <c r="D32" s="74"/>
      <c r="E32" s="74"/>
      <c r="F32" s="74"/>
      <c r="G32" s="74"/>
    </row>
    <row r="33" spans="1:7" s="16" customFormat="1" ht="120" customHeight="1">
      <c r="A33" s="31" t="s">
        <v>43</v>
      </c>
      <c r="B33" s="14">
        <v>100</v>
      </c>
      <c r="C33" s="14">
        <v>10.3</v>
      </c>
      <c r="D33" s="14" t="s">
        <v>13</v>
      </c>
      <c r="E33" s="30">
        <v>150</v>
      </c>
      <c r="F33" s="30">
        <v>163</v>
      </c>
      <c r="G33" s="30">
        <v>172</v>
      </c>
    </row>
    <row r="34" spans="1:7" ht="57.75" customHeight="1">
      <c r="A34" s="28" t="s">
        <v>44</v>
      </c>
      <c r="B34" s="21">
        <v>50</v>
      </c>
      <c r="C34" s="21">
        <v>10.3</v>
      </c>
      <c r="D34" s="21" t="s">
        <v>13</v>
      </c>
      <c r="E34" s="27">
        <v>300</v>
      </c>
      <c r="F34" s="27">
        <v>315</v>
      </c>
      <c r="G34" s="27">
        <v>337</v>
      </c>
    </row>
    <row r="35" spans="1:7" ht="63.75" customHeight="1">
      <c r="A35" s="28" t="s">
        <v>45</v>
      </c>
      <c r="B35" s="21">
        <v>20</v>
      </c>
      <c r="C35" s="21">
        <v>10.3</v>
      </c>
      <c r="D35" s="21" t="s">
        <v>13</v>
      </c>
      <c r="E35" s="27">
        <v>730</v>
      </c>
      <c r="F35" s="27">
        <v>775</v>
      </c>
      <c r="G35" s="27">
        <v>798</v>
      </c>
    </row>
    <row r="36" spans="1:7" ht="57.75" customHeight="1">
      <c r="A36" s="32" t="s">
        <v>46</v>
      </c>
      <c r="B36" s="5">
        <v>10</v>
      </c>
      <c r="C36" s="5">
        <v>10.3</v>
      </c>
      <c r="D36" s="21" t="s">
        <v>13</v>
      </c>
      <c r="E36" s="27">
        <v>1400</v>
      </c>
      <c r="F36" s="27">
        <v>1430</v>
      </c>
      <c r="G36" s="27">
        <v>1452</v>
      </c>
    </row>
    <row r="37" spans="1:7" s="12" customFormat="1" ht="60.75" customHeight="1">
      <c r="A37" s="75" t="s">
        <v>47</v>
      </c>
      <c r="B37" s="75"/>
      <c r="C37" s="75"/>
      <c r="D37" s="75"/>
      <c r="E37" s="75"/>
      <c r="F37" s="75"/>
      <c r="G37" s="75"/>
    </row>
    <row r="38" spans="1:7" ht="149.25" customHeight="1">
      <c r="A38" s="33" t="s">
        <v>48</v>
      </c>
      <c r="B38" s="34">
        <v>24</v>
      </c>
      <c r="C38" s="34">
        <v>4.9</v>
      </c>
      <c r="D38" s="34" t="s">
        <v>49</v>
      </c>
      <c r="E38" s="35">
        <v>93</v>
      </c>
      <c r="F38" s="35">
        <v>101</v>
      </c>
      <c r="G38" s="35">
        <v>142</v>
      </c>
    </row>
    <row r="39" spans="1:7" s="38" customFormat="1" ht="134.25" customHeight="1">
      <c r="A39" s="36" t="s">
        <v>50</v>
      </c>
      <c r="B39" s="37">
        <v>24</v>
      </c>
      <c r="C39" s="34">
        <v>4.9</v>
      </c>
      <c r="D39" s="34" t="s">
        <v>49</v>
      </c>
      <c r="E39" s="35">
        <v>109</v>
      </c>
      <c r="F39" s="35">
        <v>124</v>
      </c>
      <c r="G39" s="35">
        <v>151</v>
      </c>
    </row>
    <row r="40" spans="1:8" s="25" customFormat="1" ht="68.25" customHeight="1">
      <c r="A40" s="39" t="s">
        <v>51</v>
      </c>
      <c r="B40" s="40">
        <v>24</v>
      </c>
      <c r="C40" s="41">
        <v>4.9</v>
      </c>
      <c r="D40" s="41" t="s">
        <v>49</v>
      </c>
      <c r="E40" s="42">
        <f>50*1.1</f>
        <v>55.00000000000001</v>
      </c>
      <c r="F40" s="42">
        <v>61</v>
      </c>
      <c r="G40" s="42">
        <v>69</v>
      </c>
      <c r="H40" s="43"/>
    </row>
    <row r="41" spans="1:8" s="25" customFormat="1" ht="93" customHeight="1">
      <c r="A41" s="13" t="s">
        <v>52</v>
      </c>
      <c r="B41" s="14">
        <v>24</v>
      </c>
      <c r="C41" s="41">
        <v>4.9</v>
      </c>
      <c r="D41" s="41" t="s">
        <v>49</v>
      </c>
      <c r="E41" s="42">
        <v>54</v>
      </c>
      <c r="F41" s="42">
        <v>59</v>
      </c>
      <c r="G41" s="42">
        <f>60*1.1</f>
        <v>66</v>
      </c>
      <c r="H41" s="43"/>
    </row>
    <row r="42" spans="1:7" s="25" customFormat="1" ht="108" customHeight="1">
      <c r="A42" s="13" t="s">
        <v>53</v>
      </c>
      <c r="B42" s="14">
        <v>24</v>
      </c>
      <c r="C42" s="41">
        <v>4.9</v>
      </c>
      <c r="D42" s="41" t="s">
        <v>49</v>
      </c>
      <c r="E42" s="42">
        <v>61</v>
      </c>
      <c r="F42" s="42">
        <f>60*1.1</f>
        <v>66</v>
      </c>
      <c r="G42" s="42">
        <v>73</v>
      </c>
    </row>
    <row r="43" spans="1:7" s="25" customFormat="1" ht="126" customHeight="1">
      <c r="A43" s="13" t="s">
        <v>54</v>
      </c>
      <c r="B43" s="14">
        <v>24</v>
      </c>
      <c r="C43" s="41">
        <v>4.9</v>
      </c>
      <c r="D43" s="41" t="s">
        <v>49</v>
      </c>
      <c r="E43" s="42">
        <v>64</v>
      </c>
      <c r="F43" s="42">
        <v>72</v>
      </c>
      <c r="G43" s="42">
        <v>80</v>
      </c>
    </row>
    <row r="44" spans="1:7" s="25" customFormat="1" ht="71.25" customHeight="1">
      <c r="A44" s="72" t="s">
        <v>55</v>
      </c>
      <c r="B44" s="72"/>
      <c r="C44" s="72"/>
      <c r="D44" s="72"/>
      <c r="E44" s="72"/>
      <c r="F44" s="72"/>
      <c r="G44" s="72"/>
    </row>
    <row r="45" spans="1:7" s="44" customFormat="1" ht="53.25" customHeight="1">
      <c r="A45" s="13" t="s">
        <v>56</v>
      </c>
      <c r="B45" s="14">
        <v>12</v>
      </c>
      <c r="C45" s="14">
        <v>0.47</v>
      </c>
      <c r="D45" s="14" t="s">
        <v>13</v>
      </c>
      <c r="E45" s="30">
        <f>160*1.1</f>
        <v>176</v>
      </c>
      <c r="F45" s="30">
        <f>170*1.1</f>
        <v>187.00000000000003</v>
      </c>
      <c r="G45" s="30">
        <v>244</v>
      </c>
    </row>
    <row r="46" spans="1:7" s="25" customFormat="1" ht="57" customHeight="1">
      <c r="A46" s="72" t="s">
        <v>57</v>
      </c>
      <c r="B46" s="72"/>
      <c r="C46" s="72"/>
      <c r="D46" s="72"/>
      <c r="E46" s="72"/>
      <c r="F46" s="72"/>
      <c r="G46" s="72"/>
    </row>
    <row r="47" spans="1:7" ht="57.75" customHeight="1">
      <c r="A47" s="26" t="s">
        <v>58</v>
      </c>
      <c r="B47" s="21">
        <v>12</v>
      </c>
      <c r="C47" s="14">
        <v>7.5</v>
      </c>
      <c r="D47" s="14" t="s">
        <v>38</v>
      </c>
      <c r="E47" s="30">
        <v>11</v>
      </c>
      <c r="F47" s="30">
        <v>14</v>
      </c>
      <c r="G47" s="30">
        <v>16</v>
      </c>
    </row>
    <row r="48" spans="1:7" ht="101.25" customHeight="1">
      <c r="A48" s="26" t="s">
        <v>59</v>
      </c>
      <c r="B48" s="21"/>
      <c r="C48" s="14">
        <v>7.5</v>
      </c>
      <c r="D48" s="14" t="s">
        <v>38</v>
      </c>
      <c r="E48" s="30">
        <v>20</v>
      </c>
      <c r="F48" s="30">
        <v>22</v>
      </c>
      <c r="G48" s="30">
        <v>23</v>
      </c>
    </row>
    <row r="49" spans="1:7" ht="45" customHeight="1">
      <c r="A49" s="76" t="s">
        <v>60</v>
      </c>
      <c r="B49" s="76"/>
      <c r="C49" s="76"/>
      <c r="D49" s="76"/>
      <c r="E49" s="76"/>
      <c r="F49" s="76"/>
      <c r="G49" s="76"/>
    </row>
    <row r="50" spans="1:7" ht="45" customHeight="1">
      <c r="A50" s="72" t="s">
        <v>30</v>
      </c>
      <c r="B50" s="72"/>
      <c r="C50" s="72"/>
      <c r="D50" s="72"/>
      <c r="E50" s="72"/>
      <c r="F50" s="72"/>
      <c r="G50" s="72"/>
    </row>
    <row r="51" spans="1:7" ht="75.75" customHeight="1">
      <c r="A51" s="28" t="s">
        <v>61</v>
      </c>
      <c r="B51" s="21" t="s">
        <v>62</v>
      </c>
      <c r="C51" s="21"/>
      <c r="D51" s="45" t="s">
        <v>13</v>
      </c>
      <c r="E51" s="46">
        <v>988</v>
      </c>
      <c r="F51" s="46">
        <v>1088</v>
      </c>
      <c r="G51" s="46">
        <v>1300</v>
      </c>
    </row>
    <row r="52" spans="1:7" ht="79.5" customHeight="1">
      <c r="A52" s="28" t="s">
        <v>63</v>
      </c>
      <c r="B52" s="21" t="s">
        <v>62</v>
      </c>
      <c r="C52" s="21"/>
      <c r="D52" s="45" t="s">
        <v>13</v>
      </c>
      <c r="E52" s="46">
        <v>1073</v>
      </c>
      <c r="F52" s="46">
        <v>1181</v>
      </c>
      <c r="G52" s="46">
        <v>1298</v>
      </c>
    </row>
    <row r="53" spans="1:7" ht="85.5" customHeight="1">
      <c r="A53" s="28" t="s">
        <v>64</v>
      </c>
      <c r="B53" s="21" t="s">
        <v>62</v>
      </c>
      <c r="C53" s="21"/>
      <c r="D53" s="45" t="s">
        <v>13</v>
      </c>
      <c r="E53" s="46">
        <v>1151</v>
      </c>
      <c r="F53" s="46">
        <v>1382</v>
      </c>
      <c r="G53" s="46">
        <v>1660</v>
      </c>
    </row>
    <row r="54" spans="1:7" ht="77.25" customHeight="1">
      <c r="A54" s="28" t="s">
        <v>65</v>
      </c>
      <c r="B54" s="21" t="s">
        <v>62</v>
      </c>
      <c r="C54" s="21"/>
      <c r="D54" s="45" t="s">
        <v>13</v>
      </c>
      <c r="E54" s="46">
        <v>1044</v>
      </c>
      <c r="F54" s="46">
        <v>1152</v>
      </c>
      <c r="G54" s="46">
        <v>1270</v>
      </c>
    </row>
    <row r="55" spans="1:7" s="12" customFormat="1" ht="75.75" customHeight="1">
      <c r="A55" s="28" t="s">
        <v>66</v>
      </c>
      <c r="B55" s="21" t="s">
        <v>62</v>
      </c>
      <c r="C55" s="21"/>
      <c r="D55" s="45" t="s">
        <v>13</v>
      </c>
      <c r="E55" s="46">
        <v>1212</v>
      </c>
      <c r="F55" s="46">
        <v>1273</v>
      </c>
      <c r="G55" s="46">
        <v>1660</v>
      </c>
    </row>
    <row r="56" spans="1:7" s="12" customFormat="1" ht="42.75" customHeight="1">
      <c r="A56" s="28" t="s">
        <v>67</v>
      </c>
      <c r="B56" s="21" t="s">
        <v>62</v>
      </c>
      <c r="C56" s="21"/>
      <c r="D56" s="45" t="s">
        <v>13</v>
      </c>
      <c r="E56" s="46">
        <v>1469</v>
      </c>
      <c r="F56" s="46">
        <v>1634</v>
      </c>
      <c r="G56" s="46">
        <v>1950</v>
      </c>
    </row>
    <row r="57" spans="1:7" s="12" customFormat="1" ht="103.5" customHeight="1">
      <c r="A57" s="13" t="s">
        <v>68</v>
      </c>
      <c r="B57" s="21" t="s">
        <v>62</v>
      </c>
      <c r="C57" s="47"/>
      <c r="D57" s="48" t="s">
        <v>13</v>
      </c>
      <c r="E57" s="49">
        <f>609*1.05</f>
        <v>639.45</v>
      </c>
      <c r="F57" s="49">
        <f>731*1.05</f>
        <v>767.5500000000001</v>
      </c>
      <c r="G57" s="50">
        <v>921</v>
      </c>
    </row>
    <row r="58" spans="1:7" s="12" customFormat="1" ht="55.5" customHeight="1">
      <c r="A58" s="51" t="s">
        <v>69</v>
      </c>
      <c r="B58" s="14" t="s">
        <v>62</v>
      </c>
      <c r="C58" s="52"/>
      <c r="D58" s="53" t="s">
        <v>13</v>
      </c>
      <c r="E58" s="54">
        <f>1850*1.05</f>
        <v>1942.5</v>
      </c>
      <c r="F58" s="54">
        <f>2220*1.05</f>
        <v>2331</v>
      </c>
      <c r="G58" s="54">
        <f>2664*1.035</f>
        <v>2757.24</v>
      </c>
    </row>
    <row r="59" spans="1:7" s="12" customFormat="1" ht="57.75" customHeight="1">
      <c r="A59" s="55" t="s">
        <v>70</v>
      </c>
      <c r="B59" s="56" t="s">
        <v>71</v>
      </c>
      <c r="C59" s="14"/>
      <c r="D59" s="14" t="s">
        <v>72</v>
      </c>
      <c r="E59" s="30">
        <v>4718</v>
      </c>
      <c r="F59" s="30">
        <v>6182</v>
      </c>
      <c r="G59" s="30">
        <v>6185</v>
      </c>
    </row>
    <row r="60" spans="1:7" s="12" customFormat="1" ht="45" customHeight="1">
      <c r="A60" s="72" t="s">
        <v>73</v>
      </c>
      <c r="B60" s="72"/>
      <c r="C60" s="72"/>
      <c r="D60" s="72"/>
      <c r="E60" s="72"/>
      <c r="F60" s="72"/>
      <c r="G60" s="72"/>
    </row>
    <row r="61" spans="1:7" s="12" customFormat="1" ht="52.5" customHeight="1">
      <c r="A61" s="57" t="s">
        <v>74</v>
      </c>
      <c r="B61" s="58" t="s">
        <v>75</v>
      </c>
      <c r="C61" s="14"/>
      <c r="D61" s="56" t="s">
        <v>49</v>
      </c>
      <c r="E61" s="59">
        <v>477</v>
      </c>
      <c r="F61" s="59">
        <v>573</v>
      </c>
      <c r="G61" s="59">
        <v>688</v>
      </c>
    </row>
    <row r="62" spans="1:7" s="12" customFormat="1" ht="49.5" customHeight="1">
      <c r="A62" s="57" t="s">
        <v>76</v>
      </c>
      <c r="B62" s="58" t="s">
        <v>75</v>
      </c>
      <c r="C62" s="14"/>
      <c r="D62" s="56" t="s">
        <v>49</v>
      </c>
      <c r="E62" s="59">
        <f>380*1.15</f>
        <v>436.99999999999994</v>
      </c>
      <c r="F62" s="59">
        <v>525</v>
      </c>
      <c r="G62" s="59">
        <v>629</v>
      </c>
    </row>
    <row r="63" spans="1:7" s="12" customFormat="1" ht="57.75" customHeight="1">
      <c r="A63" s="57" t="s">
        <v>77</v>
      </c>
      <c r="B63" s="58" t="s">
        <v>75</v>
      </c>
      <c r="C63" s="14"/>
      <c r="D63" s="56" t="s">
        <v>49</v>
      </c>
      <c r="E63" s="59">
        <f>100*1.15</f>
        <v>114.99999999999999</v>
      </c>
      <c r="F63" s="59">
        <v>121</v>
      </c>
      <c r="G63" s="59">
        <v>133</v>
      </c>
    </row>
    <row r="64" spans="1:8" s="12" customFormat="1" ht="53.25" customHeight="1">
      <c r="A64" s="57" t="s">
        <v>78</v>
      </c>
      <c r="B64" s="60" t="s">
        <v>75</v>
      </c>
      <c r="C64" s="61"/>
      <c r="D64" s="62" t="s">
        <v>49</v>
      </c>
      <c r="E64" s="63">
        <v>98</v>
      </c>
      <c r="F64" s="63">
        <v>110</v>
      </c>
      <c r="G64" s="63">
        <v>120</v>
      </c>
      <c r="H64" s="24"/>
    </row>
    <row r="65" spans="1:7" s="12" customFormat="1" ht="53.25" customHeight="1">
      <c r="A65" s="72" t="s">
        <v>57</v>
      </c>
      <c r="B65" s="72"/>
      <c r="C65" s="72"/>
      <c r="D65" s="72"/>
      <c r="E65" s="72"/>
      <c r="F65" s="72"/>
      <c r="G65" s="72"/>
    </row>
    <row r="66" spans="1:15" s="12" customFormat="1" ht="76.5" customHeight="1">
      <c r="A66" s="55" t="s">
        <v>79</v>
      </c>
      <c r="B66" s="14" t="s">
        <v>80</v>
      </c>
      <c r="C66" s="14"/>
      <c r="D66" s="56" t="s">
        <v>38</v>
      </c>
      <c r="E66" s="59">
        <v>9</v>
      </c>
      <c r="F66" s="59">
        <v>10</v>
      </c>
      <c r="G66" s="59">
        <f>10*1.2</f>
        <v>12</v>
      </c>
      <c r="O66" s="64"/>
    </row>
    <row r="67" spans="1:7" s="12" customFormat="1" ht="71.25" customHeight="1">
      <c r="A67" s="55" t="s">
        <v>81</v>
      </c>
      <c r="B67" s="14"/>
      <c r="C67" s="14"/>
      <c r="D67" s="56"/>
      <c r="E67" s="59"/>
      <c r="F67" s="59"/>
      <c r="G67" s="59"/>
    </row>
    <row r="68" spans="1:7" s="12" customFormat="1" ht="55.5" customHeight="1">
      <c r="A68" s="55" t="s">
        <v>82</v>
      </c>
      <c r="B68" s="14" t="s">
        <v>75</v>
      </c>
      <c r="C68" s="14"/>
      <c r="D68" s="56"/>
      <c r="E68" s="59">
        <f>100*1.2</f>
        <v>120</v>
      </c>
      <c r="F68" s="59">
        <f>110*1.2</f>
        <v>132</v>
      </c>
      <c r="G68" s="59">
        <v>163</v>
      </c>
    </row>
    <row r="69" spans="1:7" s="12" customFormat="1" ht="55.5" customHeight="1">
      <c r="A69" s="55" t="s">
        <v>83</v>
      </c>
      <c r="B69" s="14" t="s">
        <v>84</v>
      </c>
      <c r="C69" s="14"/>
      <c r="D69" s="56"/>
      <c r="E69" s="59">
        <f>75*1.2</f>
        <v>90</v>
      </c>
      <c r="F69" s="59">
        <v>93</v>
      </c>
      <c r="G69" s="59">
        <f>95*1.2</f>
        <v>114</v>
      </c>
    </row>
    <row r="70" spans="1:7" s="12" customFormat="1" ht="55.5" customHeight="1">
      <c r="A70" s="55" t="s">
        <v>85</v>
      </c>
      <c r="B70" s="14" t="s">
        <v>84</v>
      </c>
      <c r="C70" s="14"/>
      <c r="D70" s="56"/>
      <c r="E70" s="59">
        <f>50*1.2</f>
        <v>60</v>
      </c>
      <c r="F70" s="59">
        <f>55*1.2</f>
        <v>66</v>
      </c>
      <c r="G70" s="59">
        <v>82</v>
      </c>
    </row>
    <row r="71" spans="1:7" s="12" customFormat="1" ht="55.5" customHeight="1">
      <c r="A71" s="55" t="s">
        <v>86</v>
      </c>
      <c r="B71" s="14" t="s">
        <v>80</v>
      </c>
      <c r="C71" s="14"/>
      <c r="D71" s="56"/>
      <c r="E71" s="59">
        <v>10</v>
      </c>
      <c r="F71" s="59">
        <v>11</v>
      </c>
      <c r="G71" s="59">
        <v>14</v>
      </c>
    </row>
    <row r="72" spans="1:7" ht="36.75" customHeight="1">
      <c r="A72" s="72" t="s">
        <v>55</v>
      </c>
      <c r="B72" s="72"/>
      <c r="C72" s="72"/>
      <c r="D72" s="72"/>
      <c r="E72" s="72"/>
      <c r="F72" s="72"/>
      <c r="G72" s="72"/>
    </row>
    <row r="73" spans="1:7" ht="84.75" customHeight="1">
      <c r="A73" s="13" t="s">
        <v>87</v>
      </c>
      <c r="B73" s="14" t="s">
        <v>88</v>
      </c>
      <c r="C73" s="14">
        <v>1.25</v>
      </c>
      <c r="D73" s="14" t="s">
        <v>13</v>
      </c>
      <c r="E73" s="30">
        <v>2695</v>
      </c>
      <c r="F73" s="30">
        <v>3234</v>
      </c>
      <c r="G73" s="30">
        <v>3881</v>
      </c>
    </row>
    <row r="74" spans="1:7" ht="18.75">
      <c r="A74" s="65"/>
      <c r="B74" s="66"/>
      <c r="C74" s="66"/>
      <c r="D74" s="66"/>
      <c r="E74" s="66"/>
      <c r="F74" s="66"/>
      <c r="G74" s="66"/>
    </row>
    <row r="75" spans="1:7" ht="18.75">
      <c r="A75" s="65"/>
      <c r="B75" s="66"/>
      <c r="C75" s="66"/>
      <c r="D75" s="66"/>
      <c r="E75" s="66"/>
      <c r="F75" s="66"/>
      <c r="G75" s="66"/>
    </row>
    <row r="76" spans="1:7" ht="18.75">
      <c r="A76" s="65"/>
      <c r="B76" s="66"/>
      <c r="C76" s="66"/>
      <c r="D76" s="66"/>
      <c r="E76" s="66"/>
      <c r="F76" s="66"/>
      <c r="G76" s="66"/>
    </row>
    <row r="77" spans="1:7" ht="18.75">
      <c r="A77" s="65"/>
      <c r="B77" s="66"/>
      <c r="C77" s="66"/>
      <c r="D77" s="66"/>
      <c r="E77" s="66"/>
      <c r="F77" s="66"/>
      <c r="G77" s="66"/>
    </row>
    <row r="78" spans="1:7" ht="18.75">
      <c r="A78" s="65"/>
      <c r="B78" s="66"/>
      <c r="C78" s="66"/>
      <c r="D78" s="66"/>
      <c r="E78" s="66"/>
      <c r="F78" s="66"/>
      <c r="G78" s="66"/>
    </row>
    <row r="79" spans="1:7" ht="18.75">
      <c r="A79" s="65"/>
      <c r="B79" s="66"/>
      <c r="C79" s="66"/>
      <c r="D79" s="66"/>
      <c r="E79" s="66"/>
      <c r="F79" s="66"/>
      <c r="G79" s="66"/>
    </row>
    <row r="80" spans="1:7" ht="18.75">
      <c r="A80" s="65"/>
      <c r="B80" s="66"/>
      <c r="C80" s="66"/>
      <c r="D80" s="66"/>
      <c r="E80" s="66"/>
      <c r="F80" s="66"/>
      <c r="G80" s="66"/>
    </row>
    <row r="81" spans="1:7" ht="18.75">
      <c r="A81" s="65"/>
      <c r="B81" s="66"/>
      <c r="C81" s="66"/>
      <c r="D81" s="66"/>
      <c r="E81" s="66"/>
      <c r="F81" s="66"/>
      <c r="G81" s="66"/>
    </row>
    <row r="82" spans="1:7" ht="18.75">
      <c r="A82" s="65"/>
      <c r="B82" s="66"/>
      <c r="C82" s="66"/>
      <c r="D82" s="66"/>
      <c r="E82" s="66"/>
      <c r="F82" s="66"/>
      <c r="G82" s="66"/>
    </row>
    <row r="83" spans="1:7" ht="18.75">
      <c r="A83" s="65"/>
      <c r="B83" s="66"/>
      <c r="C83" s="66"/>
      <c r="D83" s="66"/>
      <c r="E83" s="66"/>
      <c r="F83" s="66"/>
      <c r="G83" s="66"/>
    </row>
    <row r="84" spans="1:7" ht="18.75">
      <c r="A84" s="65"/>
      <c r="B84" s="66"/>
      <c r="C84" s="66"/>
      <c r="D84" s="66"/>
      <c r="E84" s="66"/>
      <c r="F84" s="66"/>
      <c r="G84" s="66"/>
    </row>
    <row r="85" spans="1:7" ht="18.75">
      <c r="A85" s="65"/>
      <c r="B85" s="66"/>
      <c r="C85" s="66"/>
      <c r="D85" s="66"/>
      <c r="E85" s="66"/>
      <c r="F85" s="66"/>
      <c r="G85" s="66"/>
    </row>
    <row r="86" spans="1:7" ht="18.75">
      <c r="A86" s="65"/>
      <c r="B86" s="66"/>
      <c r="C86" s="66"/>
      <c r="D86" s="66"/>
      <c r="E86" s="66"/>
      <c r="F86" s="66"/>
      <c r="G86" s="66"/>
    </row>
    <row r="87" spans="1:7" ht="18.75">
      <c r="A87" s="65"/>
      <c r="B87" s="66"/>
      <c r="C87" s="66"/>
      <c r="D87" s="66"/>
      <c r="E87" s="66"/>
      <c r="F87" s="66"/>
      <c r="G87" s="66"/>
    </row>
  </sheetData>
  <sheetProtection selectLockedCells="1" selectUnlockedCells="1"/>
  <autoFilter ref="A4:G4"/>
  <mergeCells count="18">
    <mergeCell ref="A46:G46"/>
    <mergeCell ref="A49:G49"/>
    <mergeCell ref="A50:G50"/>
    <mergeCell ref="A60:G60"/>
    <mergeCell ref="A65:G65"/>
    <mergeCell ref="A72:G72"/>
    <mergeCell ref="A20:G20"/>
    <mergeCell ref="A22:G22"/>
    <mergeCell ref="A28:G28"/>
    <mergeCell ref="A32:G32"/>
    <mergeCell ref="A37:G37"/>
    <mergeCell ref="A44:G44"/>
    <mergeCell ref="A1:B1"/>
    <mergeCell ref="A2:G2"/>
    <mergeCell ref="A3:G3"/>
    <mergeCell ref="A5:G5"/>
    <mergeCell ref="A6:G6"/>
    <mergeCell ref="A13:G13"/>
  </mergeCells>
  <printOptions/>
  <pageMargins left="0.2361111111111111" right="0.2361111111111111" top="0.7479166666666667" bottom="0.7479166666666667" header="0.5118055555555555" footer="0.5118055555555555"/>
  <pageSetup fitToHeight="4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2015-04-21T06:42:26Z</dcterms:created>
  <dcterms:modified xsi:type="dcterms:W3CDTF">2015-04-21T06:42:26Z</dcterms:modified>
  <cp:category/>
  <cp:version/>
  <cp:contentType/>
  <cp:contentStatus/>
</cp:coreProperties>
</file>