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'Лист1'!$A$2:$H$129</definedName>
  </definedNames>
  <calcPr fullCalcOnLoad="1" refMode="R1C1"/>
</workbook>
</file>

<file path=xl/sharedStrings.xml><?xml version="1.0" encoding="utf-8"?>
<sst xmlns="http://schemas.openxmlformats.org/spreadsheetml/2006/main" count="260" uniqueCount="132">
  <si>
    <t>НИК</t>
  </si>
  <si>
    <t>Наименование</t>
  </si>
  <si>
    <t>Цена</t>
  </si>
  <si>
    <t>К оплате</t>
  </si>
  <si>
    <t>Баф для полировки NEW 9038 S</t>
  </si>
  <si>
    <t>Баф для полировки трехсторонний</t>
  </si>
  <si>
    <t>Пилка д/полировки прямая 304А</t>
  </si>
  <si>
    <t>Пилка черная бумеранг 100/100 F017</t>
  </si>
  <si>
    <t>Палочки апельс. (набор 5 штук 15 см)</t>
  </si>
  <si>
    <t>Пемза д/маникюра 25</t>
  </si>
  <si>
    <t>Пушер BAOL H1210</t>
  </si>
  <si>
    <t>№209 Масло д/ногтей и кутикулы с витамин.комплексом #209</t>
  </si>
  <si>
    <t>№210 Миндальное масло д/ногтей и кутикулы #210</t>
  </si>
  <si>
    <t>S Отбеливающее средство для ногтей #302</t>
  </si>
  <si>
    <t>S01 Лак для стемпинга белый 5ml</t>
  </si>
  <si>
    <t>S04 Лак для стемпинга золотой 5ml</t>
  </si>
  <si>
    <t>S22 Лак для стемпинга синий 5ml</t>
  </si>
  <si>
    <t>S01 Лак для стемпинга белый</t>
  </si>
  <si>
    <t>S15 Лак для стемпинга красный</t>
  </si>
  <si>
    <t>S25 Лак для стемпинга черный</t>
  </si>
  <si>
    <t>Плато с дизайнами #1 (с рисунком на весь ноготь)</t>
  </si>
  <si>
    <t>Диск для стемпинга 10*15 см</t>
  </si>
  <si>
    <t>Набор для стемпинга (7 рисунков) NEW</t>
  </si>
  <si>
    <t>Набор для стемпинга скрапер и штамп</t>
  </si>
  <si>
    <t>Стикер J&amp;Z "Иероглиф"</t>
  </si>
  <si>
    <t>Стикер-переводка BS лист</t>
  </si>
  <si>
    <t>Стразы SS3-SS4 AB Swarovski 50шт.</t>
  </si>
  <si>
    <t>Стразы SS3-SS4 Swarovski 50шт.</t>
  </si>
  <si>
    <t>Стразы SS5-SS6 AB Swarovski 50шт.</t>
  </si>
  <si>
    <t>Стразы SS5-SS6 Swarovski бел. 50шт.</t>
  </si>
  <si>
    <t>Стразы SS5-SS6 Swarovski цвет. 50шт.</t>
  </si>
  <si>
    <t>Стразы SS7-SS8 Swarovski 50шт.</t>
  </si>
  <si>
    <t>Стразы SS7-SS8 АВ Swarovski 50шт.</t>
  </si>
  <si>
    <t>Стразы SS9 AB Swarovski 50шт.</t>
  </si>
  <si>
    <t>Стразы SS9 Swarovski 50шт.</t>
  </si>
  <si>
    <t>Фольга-лента</t>
  </si>
  <si>
    <t>Foot Care Крем-пудра антисептическая д/ног Б</t>
  </si>
  <si>
    <t>Foot Care Бальзам против трещин ступней Б</t>
  </si>
  <si>
    <t>Дисплей овал-ромашка на 20 матовый</t>
  </si>
  <si>
    <t>B.O. NEW No cleanse Top Coat 18ml (желтая этикетка)</t>
  </si>
  <si>
    <t>BlueSky Гель-краска #20 (N05) #20</t>
  </si>
  <si>
    <t>BlueSky TOP No-cleanse без запаха</t>
  </si>
  <si>
    <t>BS501</t>
  </si>
  <si>
    <t>BS506</t>
  </si>
  <si>
    <t>BS508</t>
  </si>
  <si>
    <t>BS510</t>
  </si>
  <si>
    <t>BS511</t>
  </si>
  <si>
    <t>BS518</t>
  </si>
  <si>
    <t>BS519</t>
  </si>
  <si>
    <t>BS521</t>
  </si>
  <si>
    <t>BS524</t>
  </si>
  <si>
    <t>BS526</t>
  </si>
  <si>
    <t>BS534</t>
  </si>
  <si>
    <t>BS541</t>
  </si>
  <si>
    <t>BS544</t>
  </si>
  <si>
    <t>BS545</t>
  </si>
  <si>
    <t>BS547</t>
  </si>
  <si>
    <t>BS548</t>
  </si>
  <si>
    <t>BS054</t>
  </si>
  <si>
    <t>BS059</t>
  </si>
  <si>
    <t>BS103</t>
  </si>
  <si>
    <t>BS107</t>
  </si>
  <si>
    <t>BS114</t>
  </si>
  <si>
    <t>BS C #03 C #03</t>
  </si>
  <si>
    <t>BS C #10 C #10</t>
  </si>
  <si>
    <t>BS L #02 L #02</t>
  </si>
  <si>
    <t>BS L #27 L #27</t>
  </si>
  <si>
    <t>BS W#02 W#02</t>
  </si>
  <si>
    <t>BS W#03 W#03</t>
  </si>
  <si>
    <t>BS W#04 W#04</t>
  </si>
  <si>
    <t>BS Карнавал #015 #015</t>
  </si>
  <si>
    <t>BS Кошачий глаз #01</t>
  </si>
  <si>
    <t>BS Кошачий глаз #02</t>
  </si>
  <si>
    <t>BS Кошачий глаз #03</t>
  </si>
  <si>
    <t>BS Кошачий глаз #04</t>
  </si>
  <si>
    <t>BS Кошачий глаз #05</t>
  </si>
  <si>
    <t>BS Кошачий глаз #06</t>
  </si>
  <si>
    <t>BS Кошачий глаз #10</t>
  </si>
  <si>
    <t>BS Кошачий глаз #12</t>
  </si>
  <si>
    <t>BlueSky  BAZE 18m</t>
  </si>
  <si>
    <t>BlueSky  TOP 18m без липкого слоя</t>
  </si>
  <si>
    <t>BlueSky 18ml #31</t>
  </si>
  <si>
    <t>#01 гель-лак с тонкой кистью BlueSky #01</t>
  </si>
  <si>
    <t>#11 гель-лак с тонкой кистью BlueSky #11</t>
  </si>
  <si>
    <t>BlueSky One Step #52</t>
  </si>
  <si>
    <t>BAL жидкость д/ обезжиривания 100мл 02</t>
  </si>
  <si>
    <t>BAL жидкость д/ снятия лак- геля 100мл 07</t>
  </si>
  <si>
    <t>Ванночка для маникюра розовая</t>
  </si>
  <si>
    <t>Диспенсер под фольгу лента</t>
  </si>
  <si>
    <t>Контейнер прям.12 ячеек</t>
  </si>
  <si>
    <t>Палитра под краски</t>
  </si>
  <si>
    <t>Салфетки безворсовые 80*16шт(5,5*6,5см.) 5,5/6,5 см</t>
  </si>
  <si>
    <t>Кол-во</t>
  </si>
  <si>
    <t>Баночка 3гр 3 шт.</t>
  </si>
  <si>
    <t>Баночка 15 мл. (под гель) 2 шт.</t>
  </si>
  <si>
    <t>Дисплей визитница на 20 2 шт.</t>
  </si>
  <si>
    <t>Палитра на спице 50шт. 3 шт.</t>
  </si>
  <si>
    <t>BS M#08 M#08 (для Зеркального)</t>
  </si>
  <si>
    <t>Лампочки 36 WL 4 шт.</t>
  </si>
  <si>
    <t>Лампа 36WL 818</t>
  </si>
  <si>
    <t>Пилка черная прямая 100/180 Корея</t>
  </si>
  <si>
    <t>Полоски для френча</t>
  </si>
  <si>
    <t>Рейкьявик</t>
  </si>
  <si>
    <t>llaki</t>
  </si>
  <si>
    <t>Лёлик-Болик</t>
  </si>
  <si>
    <t>tany_chik</t>
  </si>
  <si>
    <t>Ольга Струкова</t>
  </si>
  <si>
    <t>звездочка123</t>
  </si>
  <si>
    <t>Ne Podarok</t>
  </si>
  <si>
    <t>Трансп</t>
  </si>
  <si>
    <t>С орг и тр.</t>
  </si>
  <si>
    <t>*Svetik*</t>
  </si>
  <si>
    <t>lilu13</t>
  </si>
  <si>
    <t>деловая колбаса</t>
  </si>
  <si>
    <t>Belvedere</t>
  </si>
  <si>
    <t>Mercedes</t>
  </si>
  <si>
    <t>ВЕРА897</t>
  </si>
  <si>
    <t>Mishk@</t>
  </si>
  <si>
    <t>Yana_Pl</t>
  </si>
  <si>
    <t>Стикер-переводка BS Nail Stamps 4 шт.</t>
  </si>
  <si>
    <t>LяLя_Я</t>
  </si>
  <si>
    <t>zhenia-05</t>
  </si>
  <si>
    <t>Каллипса</t>
  </si>
  <si>
    <t>Ники-та</t>
  </si>
  <si>
    <t>Natime</t>
  </si>
  <si>
    <t xml:space="preserve">*ЕвГЕНИЙя* </t>
  </si>
  <si>
    <t>Пилка черная бумеранг 80/80 F017 2 шт.</t>
  </si>
  <si>
    <t>Пилка черная бумеранг 100/100 F017 2 шт.</t>
  </si>
  <si>
    <t>КотЁлка</t>
  </si>
  <si>
    <t>мамакиры</t>
  </si>
  <si>
    <t>убрать из счета</t>
  </si>
  <si>
    <t>Коэф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</si>
</sst>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0" borderId="26" xfId="0" applyFont="1" applyBorder="1" applyAlignment="1">
      <alignment/>
    </xf>
    <xf numFmtId="0" fontId="0" fillId="0" borderId="27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left" vertical="top" wrapText="1"/>
    </xf>
    <xf numFmtId="1" fontId="0" fillId="0" borderId="19" xfId="0" applyNumberFormat="1" applyBorder="1" applyAlignment="1">
      <alignment horizontal="right" vertical="top"/>
    </xf>
    <xf numFmtId="2" fontId="0" fillId="0" borderId="19" xfId="0" applyNumberFormat="1" applyBorder="1" applyAlignment="1">
      <alignment horizontal="right" vertical="top"/>
    </xf>
    <xf numFmtId="168" fontId="0" fillId="0" borderId="19" xfId="0" applyNumberFormat="1" applyBorder="1" applyAlignment="1">
      <alignment horizontal="right" vertical="top"/>
    </xf>
    <xf numFmtId="168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left" vertical="top" wrapText="1"/>
    </xf>
    <xf numFmtId="1" fontId="0" fillId="0" borderId="11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168" fontId="0" fillId="0" borderId="11" xfId="0" applyNumberFormat="1" applyBorder="1" applyAlignment="1">
      <alignment horizontal="right" vertical="top"/>
    </xf>
    <xf numFmtId="168" fontId="0" fillId="0" borderId="11" xfId="0" applyNumberFormat="1" applyBorder="1" applyAlignment="1">
      <alignment/>
    </xf>
    <xf numFmtId="0" fontId="0" fillId="0" borderId="14" xfId="0" applyBorder="1" applyAlignment="1">
      <alignment horizontal="left" vertical="top" wrapText="1"/>
    </xf>
    <xf numFmtId="1" fontId="0" fillId="0" borderId="14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168" fontId="0" fillId="0" borderId="14" xfId="0" applyNumberFormat="1" applyBorder="1" applyAlignment="1">
      <alignment horizontal="right" vertical="top"/>
    </xf>
    <xf numFmtId="168" fontId="0" fillId="0" borderId="1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right" vertical="top"/>
    </xf>
    <xf numFmtId="2" fontId="0" fillId="0" borderId="22" xfId="0" applyNumberFormat="1" applyBorder="1" applyAlignment="1">
      <alignment horizontal="right" vertical="top"/>
    </xf>
    <xf numFmtId="168" fontId="0" fillId="0" borderId="22" xfId="0" applyNumberFormat="1" applyBorder="1" applyAlignment="1">
      <alignment horizontal="right" vertical="top"/>
    </xf>
    <xf numFmtId="168" fontId="0" fillId="0" borderId="22" xfId="0" applyNumberFormat="1" applyBorder="1" applyAlignment="1">
      <alignment/>
    </xf>
    <xf numFmtId="0" fontId="38" fillId="0" borderId="28" xfId="0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 horizontal="left" vertical="top" wrapText="1"/>
    </xf>
    <xf numFmtId="1" fontId="0" fillId="0" borderId="24" xfId="0" applyNumberFormat="1" applyBorder="1" applyAlignment="1">
      <alignment horizontal="right" vertical="top"/>
    </xf>
    <xf numFmtId="2" fontId="0" fillId="0" borderId="24" xfId="0" applyNumberFormat="1" applyBorder="1" applyAlignment="1">
      <alignment horizontal="right" vertical="top"/>
    </xf>
    <xf numFmtId="168" fontId="0" fillId="0" borderId="24" xfId="0" applyNumberFormat="1" applyBorder="1" applyAlignment="1">
      <alignment horizontal="right" vertical="top"/>
    </xf>
    <xf numFmtId="168" fontId="0" fillId="0" borderId="24" xfId="0" applyNumberFormat="1" applyBorder="1" applyAlignment="1">
      <alignment/>
    </xf>
    <xf numFmtId="0" fontId="0" fillId="0" borderId="32" xfId="0" applyBorder="1" applyAlignment="1">
      <alignment/>
    </xf>
    <xf numFmtId="0" fontId="38" fillId="0" borderId="25" xfId="0" applyFont="1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left" vertical="top" wrapText="1"/>
    </xf>
    <xf numFmtId="1" fontId="0" fillId="0" borderId="20" xfId="0" applyNumberForma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168" fontId="0" fillId="0" borderId="20" xfId="0" applyNumberFormat="1" applyBorder="1" applyAlignment="1">
      <alignment horizontal="right" vertical="top"/>
    </xf>
    <xf numFmtId="168" fontId="0" fillId="0" borderId="20" xfId="0" applyNumberFormat="1" applyBorder="1" applyAlignment="1">
      <alignment/>
    </xf>
    <xf numFmtId="0" fontId="38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9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2" max="2" width="71.57421875" style="0" customWidth="1"/>
    <col min="5" max="5" width="0" style="0" hidden="1" customWidth="1"/>
  </cols>
  <sheetData>
    <row r="1" ht="15.75" thickBot="1"/>
    <row r="2" spans="1:10" ht="15.75" thickBot="1">
      <c r="A2" s="7" t="s">
        <v>0</v>
      </c>
      <c r="B2" s="8" t="s">
        <v>1</v>
      </c>
      <c r="C2" s="8" t="s">
        <v>92</v>
      </c>
      <c r="D2" s="8" t="s">
        <v>2</v>
      </c>
      <c r="E2" s="8" t="s">
        <v>131</v>
      </c>
      <c r="F2" s="8" t="s">
        <v>109</v>
      </c>
      <c r="G2" s="8" t="s">
        <v>110</v>
      </c>
      <c r="H2" s="8" t="s">
        <v>3</v>
      </c>
      <c r="I2" s="8"/>
      <c r="J2" s="9"/>
    </row>
    <row r="3" spans="1:10" ht="15" customHeight="1">
      <c r="A3" s="21" t="s">
        <v>111</v>
      </c>
      <c r="B3" s="33" t="s">
        <v>7</v>
      </c>
      <c r="C3" s="34">
        <v>1</v>
      </c>
      <c r="D3" s="35">
        <v>16</v>
      </c>
      <c r="E3" s="2">
        <v>0.2</v>
      </c>
      <c r="F3" s="36">
        <f aca="true" t="shared" si="0" ref="F3:F34">E3*1.35</f>
        <v>0.27</v>
      </c>
      <c r="G3" s="37">
        <f aca="true" t="shared" si="1" ref="G3:G34">D3*1.15+F3</f>
        <v>18.669999999999998</v>
      </c>
      <c r="H3" s="2"/>
      <c r="I3" s="2"/>
      <c r="J3" s="3"/>
    </row>
    <row r="4" spans="1:10" ht="15" customHeight="1">
      <c r="A4" s="22" t="s">
        <v>111</v>
      </c>
      <c r="B4" s="16" t="s">
        <v>17</v>
      </c>
      <c r="C4" s="17">
        <v>1</v>
      </c>
      <c r="D4" s="18">
        <v>176</v>
      </c>
      <c r="E4" s="1">
        <v>1</v>
      </c>
      <c r="F4" s="19">
        <f t="shared" si="0"/>
        <v>1.35</v>
      </c>
      <c r="G4" s="20">
        <f t="shared" si="1"/>
        <v>203.74999999999997</v>
      </c>
      <c r="H4" s="1"/>
      <c r="I4" s="1"/>
      <c r="J4" s="4"/>
    </row>
    <row r="5" spans="1:10" ht="15" customHeight="1">
      <c r="A5" s="22" t="s">
        <v>111</v>
      </c>
      <c r="B5" s="16" t="s">
        <v>18</v>
      </c>
      <c r="C5" s="17">
        <v>1</v>
      </c>
      <c r="D5" s="18">
        <v>176</v>
      </c>
      <c r="E5" s="1">
        <v>1</v>
      </c>
      <c r="F5" s="19">
        <f t="shared" si="0"/>
        <v>1.35</v>
      </c>
      <c r="G5" s="20">
        <f t="shared" si="1"/>
        <v>203.74999999999997</v>
      </c>
      <c r="H5" s="1"/>
      <c r="I5" s="1"/>
      <c r="J5" s="4"/>
    </row>
    <row r="6" spans="1:10" ht="15" customHeight="1">
      <c r="A6" s="22" t="s">
        <v>111</v>
      </c>
      <c r="B6" s="16" t="s">
        <v>93</v>
      </c>
      <c r="C6" s="17">
        <v>1</v>
      </c>
      <c r="D6" s="18">
        <f>4.5*3</f>
        <v>13.5</v>
      </c>
      <c r="E6" s="1">
        <v>1</v>
      </c>
      <c r="F6" s="19">
        <f t="shared" si="0"/>
        <v>1.35</v>
      </c>
      <c r="G6" s="20">
        <f t="shared" si="1"/>
        <v>16.875</v>
      </c>
      <c r="H6" s="1"/>
      <c r="I6" s="1"/>
      <c r="J6" s="4"/>
    </row>
    <row r="7" spans="1:10" ht="15" customHeight="1">
      <c r="A7" s="22" t="s">
        <v>111</v>
      </c>
      <c r="B7" s="16" t="s">
        <v>46</v>
      </c>
      <c r="C7" s="17">
        <v>1</v>
      </c>
      <c r="D7" s="18">
        <v>170</v>
      </c>
      <c r="E7" s="1">
        <v>1</v>
      </c>
      <c r="F7" s="19">
        <f t="shared" si="0"/>
        <v>1.35</v>
      </c>
      <c r="G7" s="20">
        <f t="shared" si="1"/>
        <v>196.84999999999997</v>
      </c>
      <c r="H7" s="1"/>
      <c r="I7" s="1"/>
      <c r="J7" s="4"/>
    </row>
    <row r="8" spans="1:10" ht="15" customHeight="1">
      <c r="A8" s="22" t="s">
        <v>111</v>
      </c>
      <c r="B8" s="16" t="s">
        <v>59</v>
      </c>
      <c r="C8" s="17">
        <v>1</v>
      </c>
      <c r="D8" s="18">
        <v>170</v>
      </c>
      <c r="E8" s="1">
        <v>1</v>
      </c>
      <c r="F8" s="19">
        <f t="shared" si="0"/>
        <v>1.35</v>
      </c>
      <c r="G8" s="20">
        <f t="shared" si="1"/>
        <v>196.84999999999997</v>
      </c>
      <c r="H8" s="1"/>
      <c r="I8" s="1"/>
      <c r="J8" s="4"/>
    </row>
    <row r="9" spans="1:10" ht="15" customHeight="1" thickBot="1">
      <c r="A9" s="24" t="s">
        <v>111</v>
      </c>
      <c r="B9" s="38" t="s">
        <v>89</v>
      </c>
      <c r="C9" s="39">
        <v>1</v>
      </c>
      <c r="D9" s="40">
        <v>22</v>
      </c>
      <c r="E9" s="5">
        <v>1</v>
      </c>
      <c r="F9" s="41">
        <f t="shared" si="0"/>
        <v>1.35</v>
      </c>
      <c r="G9" s="42">
        <f t="shared" si="1"/>
        <v>26.65</v>
      </c>
      <c r="H9" s="42">
        <f>SUM(G3:G9)</f>
        <v>863.3949999999999</v>
      </c>
      <c r="I9" s="5"/>
      <c r="J9" s="6"/>
    </row>
    <row r="10" spans="1:10" ht="15" customHeight="1">
      <c r="A10" s="26" t="s">
        <v>125</v>
      </c>
      <c r="B10" s="27" t="s">
        <v>127</v>
      </c>
      <c r="C10" s="28">
        <v>1</v>
      </c>
      <c r="D10" s="29">
        <f>2*16</f>
        <v>32</v>
      </c>
      <c r="E10" s="10">
        <v>0.2</v>
      </c>
      <c r="F10" s="30">
        <f t="shared" si="0"/>
        <v>0.27</v>
      </c>
      <c r="G10" s="31">
        <f t="shared" si="1"/>
        <v>37.07</v>
      </c>
      <c r="H10" s="10"/>
      <c r="I10" s="10"/>
      <c r="J10" s="32"/>
    </row>
    <row r="11" spans="1:10" ht="15" customHeight="1">
      <c r="A11" s="22" t="s">
        <v>125</v>
      </c>
      <c r="B11" s="16" t="s">
        <v>126</v>
      </c>
      <c r="C11" s="17">
        <v>1</v>
      </c>
      <c r="D11" s="18">
        <f>2*16</f>
        <v>32</v>
      </c>
      <c r="E11" s="1">
        <v>0.2</v>
      </c>
      <c r="F11" s="19">
        <f t="shared" si="0"/>
        <v>0.27</v>
      </c>
      <c r="G11" s="20">
        <f t="shared" si="1"/>
        <v>37.07</v>
      </c>
      <c r="H11" s="1"/>
      <c r="I11" s="1"/>
      <c r="J11" s="4"/>
    </row>
    <row r="12" spans="1:10" ht="15" customHeight="1">
      <c r="A12" s="22" t="s">
        <v>125</v>
      </c>
      <c r="B12" s="16" t="s">
        <v>12</v>
      </c>
      <c r="C12" s="17">
        <v>1</v>
      </c>
      <c r="D12" s="18">
        <v>85</v>
      </c>
      <c r="E12" s="1">
        <v>1</v>
      </c>
      <c r="F12" s="19">
        <f t="shared" si="0"/>
        <v>1.35</v>
      </c>
      <c r="G12" s="20">
        <f t="shared" si="1"/>
        <v>99.09999999999998</v>
      </c>
      <c r="H12" s="1"/>
      <c r="I12" s="1"/>
      <c r="J12" s="4"/>
    </row>
    <row r="13" spans="1:10" ht="15" customHeight="1">
      <c r="A13" s="22" t="s">
        <v>125</v>
      </c>
      <c r="B13" s="16" t="s">
        <v>17</v>
      </c>
      <c r="C13" s="17">
        <v>1</v>
      </c>
      <c r="D13" s="18">
        <v>176</v>
      </c>
      <c r="E13" s="1">
        <v>1</v>
      </c>
      <c r="F13" s="19">
        <f t="shared" si="0"/>
        <v>1.35</v>
      </c>
      <c r="G13" s="20">
        <f t="shared" si="1"/>
        <v>203.74999999999997</v>
      </c>
      <c r="H13" s="1"/>
      <c r="I13" s="1"/>
      <c r="J13" s="4"/>
    </row>
    <row r="14" spans="1:10" ht="15" customHeight="1">
      <c r="A14" s="22" t="s">
        <v>125</v>
      </c>
      <c r="B14" s="16" t="s">
        <v>17</v>
      </c>
      <c r="C14" s="17">
        <v>1</v>
      </c>
      <c r="D14" s="18">
        <v>176</v>
      </c>
      <c r="E14" s="1">
        <v>1</v>
      </c>
      <c r="F14" s="19">
        <f t="shared" si="0"/>
        <v>1.35</v>
      </c>
      <c r="G14" s="20">
        <f t="shared" si="1"/>
        <v>203.74999999999997</v>
      </c>
      <c r="H14" s="1"/>
      <c r="I14" s="1"/>
      <c r="J14" s="4"/>
    </row>
    <row r="15" spans="1:10" ht="15" customHeight="1">
      <c r="A15" s="22" t="s">
        <v>125</v>
      </c>
      <c r="B15" s="16" t="s">
        <v>17</v>
      </c>
      <c r="C15" s="17">
        <v>1</v>
      </c>
      <c r="D15" s="18">
        <v>176</v>
      </c>
      <c r="E15" s="1">
        <v>1</v>
      </c>
      <c r="F15" s="19">
        <f t="shared" si="0"/>
        <v>1.35</v>
      </c>
      <c r="G15" s="20">
        <f t="shared" si="1"/>
        <v>203.74999999999997</v>
      </c>
      <c r="H15" s="1"/>
      <c r="I15" s="1"/>
      <c r="J15" s="4"/>
    </row>
    <row r="16" spans="1:10" ht="15" customHeight="1">
      <c r="A16" s="22" t="s">
        <v>125</v>
      </c>
      <c r="B16" s="16" t="s">
        <v>20</v>
      </c>
      <c r="C16" s="17">
        <v>1</v>
      </c>
      <c r="D16" s="18">
        <v>470</v>
      </c>
      <c r="E16" s="1">
        <v>1</v>
      </c>
      <c r="F16" s="19">
        <f t="shared" si="0"/>
        <v>1.35</v>
      </c>
      <c r="G16" s="20">
        <f t="shared" si="1"/>
        <v>541.85</v>
      </c>
      <c r="H16" s="1"/>
      <c r="I16" s="1"/>
      <c r="J16" s="4"/>
    </row>
    <row r="17" spans="1:10" ht="15" customHeight="1">
      <c r="A17" s="22" t="s">
        <v>125</v>
      </c>
      <c r="B17" s="16" t="s">
        <v>81</v>
      </c>
      <c r="C17" s="17">
        <v>1</v>
      </c>
      <c r="D17" s="18">
        <v>190</v>
      </c>
      <c r="E17" s="1">
        <v>1</v>
      </c>
      <c r="F17" s="19">
        <f t="shared" si="0"/>
        <v>1.35</v>
      </c>
      <c r="G17" s="20">
        <f t="shared" si="1"/>
        <v>219.84999999999997</v>
      </c>
      <c r="H17" s="1"/>
      <c r="I17" s="1"/>
      <c r="J17" s="4"/>
    </row>
    <row r="18" spans="1:10" ht="15" customHeight="1">
      <c r="A18" s="22" t="s">
        <v>125</v>
      </c>
      <c r="B18" s="16" t="s">
        <v>82</v>
      </c>
      <c r="C18" s="17">
        <v>1</v>
      </c>
      <c r="D18" s="18">
        <v>160</v>
      </c>
      <c r="E18" s="1">
        <v>1</v>
      </c>
      <c r="F18" s="19">
        <f t="shared" si="0"/>
        <v>1.35</v>
      </c>
      <c r="G18" s="20">
        <f t="shared" si="1"/>
        <v>185.35</v>
      </c>
      <c r="H18" s="1"/>
      <c r="I18" s="1"/>
      <c r="J18" s="4"/>
    </row>
    <row r="19" spans="1:10" ht="15" customHeight="1" thickBot="1">
      <c r="A19" s="43" t="s">
        <v>125</v>
      </c>
      <c r="B19" s="44" t="s">
        <v>96</v>
      </c>
      <c r="C19" s="45">
        <v>1</v>
      </c>
      <c r="D19" s="46">
        <f>3*130</f>
        <v>390</v>
      </c>
      <c r="E19" s="13">
        <v>2</v>
      </c>
      <c r="F19" s="47">
        <f t="shared" si="0"/>
        <v>2.7</v>
      </c>
      <c r="G19" s="48">
        <f t="shared" si="1"/>
        <v>451.19999999999993</v>
      </c>
      <c r="H19" s="48">
        <f>SUM(G10:G19)</f>
        <v>2182.74</v>
      </c>
      <c r="I19" s="13"/>
      <c r="J19" s="14"/>
    </row>
    <row r="20" spans="1:10" ht="15" customHeight="1" thickBot="1">
      <c r="A20" s="50" t="s">
        <v>114</v>
      </c>
      <c r="B20" s="51" t="s">
        <v>58</v>
      </c>
      <c r="C20" s="52">
        <v>1</v>
      </c>
      <c r="D20" s="53">
        <v>170</v>
      </c>
      <c r="E20" s="15">
        <v>1</v>
      </c>
      <c r="F20" s="54">
        <f t="shared" si="0"/>
        <v>1.35</v>
      </c>
      <c r="G20" s="55">
        <f t="shared" si="1"/>
        <v>196.84999999999997</v>
      </c>
      <c r="H20" s="55">
        <f>G20</f>
        <v>196.84999999999997</v>
      </c>
      <c r="I20" s="15"/>
      <c r="J20" s="56"/>
    </row>
    <row r="21" spans="1:10" ht="15" customHeight="1">
      <c r="A21" s="49" t="s">
        <v>112</v>
      </c>
      <c r="B21" s="27" t="s">
        <v>26</v>
      </c>
      <c r="C21" s="28">
        <v>1</v>
      </c>
      <c r="D21" s="29">
        <v>136</v>
      </c>
      <c r="E21" s="10">
        <v>1</v>
      </c>
      <c r="F21" s="30">
        <f t="shared" si="0"/>
        <v>1.35</v>
      </c>
      <c r="G21" s="31">
        <f t="shared" si="1"/>
        <v>157.74999999999997</v>
      </c>
      <c r="H21" s="10"/>
      <c r="I21" s="10"/>
      <c r="J21" s="32"/>
    </row>
    <row r="22" spans="1:10" ht="15" customHeight="1" thickBot="1">
      <c r="A22" s="43" t="s">
        <v>112</v>
      </c>
      <c r="B22" s="44" t="s">
        <v>87</v>
      </c>
      <c r="C22" s="45">
        <v>1</v>
      </c>
      <c r="D22" s="46">
        <v>70</v>
      </c>
      <c r="E22" s="13">
        <v>3</v>
      </c>
      <c r="F22" s="47">
        <f t="shared" si="0"/>
        <v>4.050000000000001</v>
      </c>
      <c r="G22" s="48">
        <f t="shared" si="1"/>
        <v>84.55</v>
      </c>
      <c r="H22" s="48">
        <f>SUM(G21:G22)</f>
        <v>242.29999999999995</v>
      </c>
      <c r="I22" s="13"/>
      <c r="J22" s="14"/>
    </row>
    <row r="23" spans="1:10" ht="15" customHeight="1">
      <c r="A23" s="21" t="s">
        <v>103</v>
      </c>
      <c r="B23" s="33" t="s">
        <v>71</v>
      </c>
      <c r="C23" s="34">
        <v>1</v>
      </c>
      <c r="D23" s="35">
        <v>170</v>
      </c>
      <c r="E23" s="2">
        <v>1</v>
      </c>
      <c r="F23" s="36">
        <f t="shared" si="0"/>
        <v>1.35</v>
      </c>
      <c r="G23" s="37">
        <f t="shared" si="1"/>
        <v>196.84999999999997</v>
      </c>
      <c r="H23" s="2"/>
      <c r="I23" s="2"/>
      <c r="J23" s="3"/>
    </row>
    <row r="24" spans="1:10" ht="15" customHeight="1">
      <c r="A24" s="22" t="s">
        <v>103</v>
      </c>
      <c r="B24" s="16" t="s">
        <v>72</v>
      </c>
      <c r="C24" s="17">
        <v>1</v>
      </c>
      <c r="D24" s="18">
        <v>170</v>
      </c>
      <c r="E24" s="1">
        <v>1</v>
      </c>
      <c r="F24" s="19">
        <f t="shared" si="0"/>
        <v>1.35</v>
      </c>
      <c r="G24" s="20">
        <f t="shared" si="1"/>
        <v>196.84999999999997</v>
      </c>
      <c r="H24" s="1"/>
      <c r="I24" s="1"/>
      <c r="J24" s="4"/>
    </row>
    <row r="25" spans="1:10" ht="15" customHeight="1">
      <c r="A25" s="22" t="s">
        <v>103</v>
      </c>
      <c r="B25" s="16" t="s">
        <v>73</v>
      </c>
      <c r="C25" s="17">
        <v>1</v>
      </c>
      <c r="D25" s="18">
        <v>170</v>
      </c>
      <c r="E25" s="1">
        <v>1</v>
      </c>
      <c r="F25" s="19">
        <f t="shared" si="0"/>
        <v>1.35</v>
      </c>
      <c r="G25" s="20">
        <f t="shared" si="1"/>
        <v>196.84999999999997</v>
      </c>
      <c r="H25" s="1"/>
      <c r="I25" s="1"/>
      <c r="J25" s="4"/>
    </row>
    <row r="26" spans="1:10" ht="15" customHeight="1">
      <c r="A26" s="22" t="s">
        <v>103</v>
      </c>
      <c r="B26" s="16" t="s">
        <v>74</v>
      </c>
      <c r="C26" s="17">
        <v>1</v>
      </c>
      <c r="D26" s="18">
        <v>170</v>
      </c>
      <c r="E26" s="1">
        <v>1</v>
      </c>
      <c r="F26" s="19">
        <f t="shared" si="0"/>
        <v>1.35</v>
      </c>
      <c r="G26" s="20">
        <f t="shared" si="1"/>
        <v>196.84999999999997</v>
      </c>
      <c r="H26" s="1"/>
      <c r="I26" s="1"/>
      <c r="J26" s="4"/>
    </row>
    <row r="27" spans="1:10" ht="15" customHeight="1">
      <c r="A27" s="22" t="s">
        <v>103</v>
      </c>
      <c r="B27" s="16" t="s">
        <v>75</v>
      </c>
      <c r="C27" s="17">
        <v>1</v>
      </c>
      <c r="D27" s="18">
        <v>170</v>
      </c>
      <c r="E27" s="1">
        <v>1</v>
      </c>
      <c r="F27" s="19">
        <f t="shared" si="0"/>
        <v>1.35</v>
      </c>
      <c r="G27" s="20">
        <f t="shared" si="1"/>
        <v>196.84999999999997</v>
      </c>
      <c r="H27" s="1"/>
      <c r="I27" s="1"/>
      <c r="J27" s="4"/>
    </row>
    <row r="28" spans="1:10" ht="15" customHeight="1">
      <c r="A28" s="22" t="s">
        <v>103</v>
      </c>
      <c r="B28" s="16" t="s">
        <v>76</v>
      </c>
      <c r="C28" s="17">
        <v>1</v>
      </c>
      <c r="D28" s="18">
        <v>170</v>
      </c>
      <c r="E28" s="1">
        <v>1</v>
      </c>
      <c r="F28" s="19">
        <f t="shared" si="0"/>
        <v>1.35</v>
      </c>
      <c r="G28" s="20">
        <f t="shared" si="1"/>
        <v>196.84999999999997</v>
      </c>
      <c r="H28" s="1"/>
      <c r="I28" s="1"/>
      <c r="J28" s="4"/>
    </row>
    <row r="29" spans="1:10" ht="15" customHeight="1">
      <c r="A29" s="22" t="s">
        <v>103</v>
      </c>
      <c r="B29" s="16" t="s">
        <v>77</v>
      </c>
      <c r="C29" s="17">
        <v>1</v>
      </c>
      <c r="D29" s="18">
        <v>170</v>
      </c>
      <c r="E29" s="1">
        <v>1</v>
      </c>
      <c r="F29" s="19">
        <f t="shared" si="0"/>
        <v>1.35</v>
      </c>
      <c r="G29" s="20">
        <f t="shared" si="1"/>
        <v>196.84999999999997</v>
      </c>
      <c r="H29" s="1"/>
      <c r="I29" s="1"/>
      <c r="J29" s="4"/>
    </row>
    <row r="30" spans="1:10" ht="15" customHeight="1" thickBot="1">
      <c r="A30" s="24" t="s">
        <v>103</v>
      </c>
      <c r="B30" s="38" t="s">
        <v>78</v>
      </c>
      <c r="C30" s="39">
        <v>1</v>
      </c>
      <c r="D30" s="40">
        <v>170</v>
      </c>
      <c r="E30" s="5">
        <v>1</v>
      </c>
      <c r="F30" s="41">
        <f t="shared" si="0"/>
        <v>1.35</v>
      </c>
      <c r="G30" s="42">
        <f t="shared" si="1"/>
        <v>196.84999999999997</v>
      </c>
      <c r="H30" s="42">
        <f>SUM(G23:G30)</f>
        <v>1574.7999999999995</v>
      </c>
      <c r="I30" s="5"/>
      <c r="J30" s="6"/>
    </row>
    <row r="31" spans="1:10" ht="15" customHeight="1">
      <c r="A31" s="26" t="s">
        <v>120</v>
      </c>
      <c r="B31" s="27" t="s">
        <v>10</v>
      </c>
      <c r="C31" s="28">
        <v>1</v>
      </c>
      <c r="D31" s="29">
        <v>25</v>
      </c>
      <c r="E31" s="10">
        <v>0.2</v>
      </c>
      <c r="F31" s="30">
        <f t="shared" si="0"/>
        <v>0.27</v>
      </c>
      <c r="G31" s="31">
        <f t="shared" si="1"/>
        <v>29.019999999999996</v>
      </c>
      <c r="H31" s="10"/>
      <c r="I31" s="10"/>
      <c r="J31" s="32"/>
    </row>
    <row r="32" spans="1:10" ht="15" customHeight="1">
      <c r="A32" s="22" t="s">
        <v>120</v>
      </c>
      <c r="B32" s="16" t="s">
        <v>42</v>
      </c>
      <c r="C32" s="17">
        <v>1</v>
      </c>
      <c r="D32" s="18">
        <v>170</v>
      </c>
      <c r="E32" s="1">
        <v>1</v>
      </c>
      <c r="F32" s="19">
        <f t="shared" si="0"/>
        <v>1.35</v>
      </c>
      <c r="G32" s="20">
        <f t="shared" si="1"/>
        <v>196.84999999999997</v>
      </c>
      <c r="H32" s="1"/>
      <c r="I32" s="1"/>
      <c r="J32" s="4"/>
    </row>
    <row r="33" spans="1:10" ht="15" customHeight="1">
      <c r="A33" s="22" t="s">
        <v>120</v>
      </c>
      <c r="B33" s="16" t="s">
        <v>50</v>
      </c>
      <c r="C33" s="17">
        <v>1</v>
      </c>
      <c r="D33" s="18">
        <v>170</v>
      </c>
      <c r="E33" s="1">
        <v>1</v>
      </c>
      <c r="F33" s="19">
        <f t="shared" si="0"/>
        <v>1.35</v>
      </c>
      <c r="G33" s="20">
        <f t="shared" si="1"/>
        <v>196.84999999999997</v>
      </c>
      <c r="H33" s="1"/>
      <c r="I33" s="1"/>
      <c r="J33" s="4"/>
    </row>
    <row r="34" spans="1:10" ht="15" customHeight="1">
      <c r="A34" s="22" t="s">
        <v>120</v>
      </c>
      <c r="B34" s="16" t="s">
        <v>62</v>
      </c>
      <c r="C34" s="17">
        <v>1</v>
      </c>
      <c r="D34" s="18">
        <v>170</v>
      </c>
      <c r="E34" s="1">
        <v>1</v>
      </c>
      <c r="F34" s="19">
        <f t="shared" si="0"/>
        <v>1.35</v>
      </c>
      <c r="G34" s="20">
        <f t="shared" si="1"/>
        <v>196.84999999999997</v>
      </c>
      <c r="H34" s="1"/>
      <c r="I34" s="1"/>
      <c r="J34" s="4"/>
    </row>
    <row r="35" spans="1:10" ht="15" customHeight="1">
      <c r="A35" s="22" t="s">
        <v>120</v>
      </c>
      <c r="B35" s="16" t="s">
        <v>79</v>
      </c>
      <c r="C35" s="17">
        <v>1</v>
      </c>
      <c r="D35" s="18">
        <v>190</v>
      </c>
      <c r="E35" s="1">
        <v>1</v>
      </c>
      <c r="F35" s="19">
        <f aca="true" t="shared" si="2" ref="F35:F66">E35*1.35</f>
        <v>1.35</v>
      </c>
      <c r="G35" s="20">
        <f aca="true" t="shared" si="3" ref="G35:G66">D35*1.15+F35</f>
        <v>219.84999999999997</v>
      </c>
      <c r="H35" s="1"/>
      <c r="I35" s="1"/>
      <c r="J35" s="4"/>
    </row>
    <row r="36" spans="1:10" ht="15" customHeight="1" thickBot="1">
      <c r="A36" s="43" t="s">
        <v>120</v>
      </c>
      <c r="B36" s="44" t="s">
        <v>80</v>
      </c>
      <c r="C36" s="45">
        <v>1</v>
      </c>
      <c r="D36" s="46">
        <v>190</v>
      </c>
      <c r="E36" s="13">
        <v>1</v>
      </c>
      <c r="F36" s="47">
        <f t="shared" si="2"/>
        <v>1.35</v>
      </c>
      <c r="G36" s="48">
        <f t="shared" si="3"/>
        <v>219.84999999999997</v>
      </c>
      <c r="H36" s="48">
        <f>SUM(G31:G36)</f>
        <v>1059.2699999999998</v>
      </c>
      <c r="I36" s="13"/>
      <c r="J36" s="14"/>
    </row>
    <row r="37" spans="1:10" ht="15" customHeight="1">
      <c r="A37" s="21" t="s">
        <v>115</v>
      </c>
      <c r="B37" s="33" t="s">
        <v>100</v>
      </c>
      <c r="C37" s="34">
        <v>1</v>
      </c>
      <c r="D37" s="35">
        <v>12</v>
      </c>
      <c r="E37" s="2">
        <v>0.2</v>
      </c>
      <c r="F37" s="36">
        <f t="shared" si="2"/>
        <v>0.27</v>
      </c>
      <c r="G37" s="37">
        <f t="shared" si="3"/>
        <v>14.069999999999999</v>
      </c>
      <c r="H37" s="2"/>
      <c r="I37" s="2"/>
      <c r="J37" s="3"/>
    </row>
    <row r="38" spans="1:10" ht="15" customHeight="1">
      <c r="A38" s="22" t="s">
        <v>115</v>
      </c>
      <c r="B38" s="16" t="s">
        <v>8</v>
      </c>
      <c r="C38" s="17">
        <v>1</v>
      </c>
      <c r="D38" s="18">
        <v>7</v>
      </c>
      <c r="E38" s="1">
        <v>0.2</v>
      </c>
      <c r="F38" s="19">
        <f t="shared" si="2"/>
        <v>0.27</v>
      </c>
      <c r="G38" s="20">
        <f t="shared" si="3"/>
        <v>8.319999999999999</v>
      </c>
      <c r="H38" s="1"/>
      <c r="I38" s="1"/>
      <c r="J38" s="4"/>
    </row>
    <row r="39" spans="1:10" ht="15" customHeight="1">
      <c r="A39" s="22" t="s">
        <v>115</v>
      </c>
      <c r="B39" s="16" t="s">
        <v>8</v>
      </c>
      <c r="C39" s="17">
        <v>1</v>
      </c>
      <c r="D39" s="18">
        <v>7</v>
      </c>
      <c r="E39" s="1">
        <v>0.2</v>
      </c>
      <c r="F39" s="19">
        <f t="shared" si="2"/>
        <v>0.27</v>
      </c>
      <c r="G39" s="20">
        <f t="shared" si="3"/>
        <v>8.319999999999999</v>
      </c>
      <c r="H39" s="1"/>
      <c r="I39" s="1"/>
      <c r="J39" s="4"/>
    </row>
    <row r="40" spans="1:10" ht="15" customHeight="1">
      <c r="A40" s="22" t="s">
        <v>115</v>
      </c>
      <c r="B40" s="16" t="s">
        <v>44</v>
      </c>
      <c r="C40" s="17">
        <v>1</v>
      </c>
      <c r="D40" s="18">
        <v>170</v>
      </c>
      <c r="E40" s="1">
        <v>1</v>
      </c>
      <c r="F40" s="19">
        <f t="shared" si="2"/>
        <v>1.35</v>
      </c>
      <c r="G40" s="20">
        <f t="shared" si="3"/>
        <v>196.84999999999997</v>
      </c>
      <c r="H40" s="1"/>
      <c r="I40" s="1"/>
      <c r="J40" s="4"/>
    </row>
    <row r="41" spans="1:10" ht="15" customHeight="1">
      <c r="A41" s="22" t="s">
        <v>115</v>
      </c>
      <c r="B41" s="16" t="s">
        <v>47</v>
      </c>
      <c r="C41" s="17">
        <v>1</v>
      </c>
      <c r="D41" s="18">
        <v>170</v>
      </c>
      <c r="E41" s="1">
        <v>1</v>
      </c>
      <c r="F41" s="19">
        <f t="shared" si="2"/>
        <v>1.35</v>
      </c>
      <c r="G41" s="20">
        <f t="shared" si="3"/>
        <v>196.84999999999997</v>
      </c>
      <c r="H41" s="1"/>
      <c r="I41" s="1"/>
      <c r="J41" s="4"/>
    </row>
    <row r="42" spans="1:10" ht="15" customHeight="1" thickBot="1">
      <c r="A42" s="24" t="s">
        <v>115</v>
      </c>
      <c r="B42" s="38" t="s">
        <v>51</v>
      </c>
      <c r="C42" s="39">
        <v>1</v>
      </c>
      <c r="D42" s="40">
        <v>170</v>
      </c>
      <c r="E42" s="5">
        <v>1</v>
      </c>
      <c r="F42" s="41">
        <f t="shared" si="2"/>
        <v>1.35</v>
      </c>
      <c r="G42" s="42">
        <f t="shared" si="3"/>
        <v>196.84999999999997</v>
      </c>
      <c r="H42" s="42">
        <f>SUM(G37:G42)</f>
        <v>621.2599999999999</v>
      </c>
      <c r="I42" s="5"/>
      <c r="J42" s="6"/>
    </row>
    <row r="43" spans="1:10" ht="15" customHeight="1">
      <c r="A43" s="26" t="s">
        <v>117</v>
      </c>
      <c r="B43" s="27" t="s">
        <v>94</v>
      </c>
      <c r="C43" s="28">
        <v>1</v>
      </c>
      <c r="D43" s="29">
        <f>2*9.5</f>
        <v>19</v>
      </c>
      <c r="E43" s="10">
        <v>1</v>
      </c>
      <c r="F43" s="30">
        <f t="shared" si="2"/>
        <v>1.35</v>
      </c>
      <c r="G43" s="31">
        <f t="shared" si="3"/>
        <v>23.2</v>
      </c>
      <c r="H43" s="10"/>
      <c r="I43" s="10"/>
      <c r="J43" s="32"/>
    </row>
    <row r="44" spans="1:10" ht="15" customHeight="1" thickBot="1">
      <c r="A44" s="43" t="s">
        <v>117</v>
      </c>
      <c r="B44" s="44" t="s">
        <v>88</v>
      </c>
      <c r="C44" s="45">
        <v>1</v>
      </c>
      <c r="D44" s="46">
        <v>18</v>
      </c>
      <c r="E44" s="13">
        <v>0.2</v>
      </c>
      <c r="F44" s="47">
        <f t="shared" si="2"/>
        <v>0.27</v>
      </c>
      <c r="G44" s="48">
        <f t="shared" si="3"/>
        <v>20.97</v>
      </c>
      <c r="H44" s="48">
        <f>SUM(G43:G44)</f>
        <v>44.17</v>
      </c>
      <c r="I44" s="13"/>
      <c r="J44" s="14"/>
    </row>
    <row r="45" spans="1:10" ht="15" customHeight="1">
      <c r="A45" s="21" t="s">
        <v>124</v>
      </c>
      <c r="B45" s="33" t="s">
        <v>9</v>
      </c>
      <c r="C45" s="34">
        <v>1</v>
      </c>
      <c r="D45" s="35">
        <v>16</v>
      </c>
      <c r="E45" s="2">
        <v>0.2</v>
      </c>
      <c r="F45" s="36">
        <f t="shared" si="2"/>
        <v>0.27</v>
      </c>
      <c r="G45" s="37">
        <f t="shared" si="3"/>
        <v>18.669999999999998</v>
      </c>
      <c r="H45" s="2"/>
      <c r="I45" s="2"/>
      <c r="J45" s="3"/>
    </row>
    <row r="46" spans="1:10" ht="15" customHeight="1">
      <c r="A46" s="22" t="s">
        <v>124</v>
      </c>
      <c r="B46" s="16" t="s">
        <v>49</v>
      </c>
      <c r="C46" s="17">
        <v>1</v>
      </c>
      <c r="D46" s="18">
        <v>170</v>
      </c>
      <c r="E46" s="1">
        <v>1</v>
      </c>
      <c r="F46" s="19">
        <f t="shared" si="2"/>
        <v>1.35</v>
      </c>
      <c r="G46" s="20">
        <f t="shared" si="3"/>
        <v>196.84999999999997</v>
      </c>
      <c r="H46" s="1"/>
      <c r="I46" s="1"/>
      <c r="J46" s="4"/>
    </row>
    <row r="47" spans="1:10" ht="15" customHeight="1">
      <c r="A47" s="22" t="s">
        <v>124</v>
      </c>
      <c r="B47" s="16" t="s">
        <v>98</v>
      </c>
      <c r="C47" s="17">
        <v>1</v>
      </c>
      <c r="D47" s="18">
        <v>400</v>
      </c>
      <c r="E47" s="1">
        <v>4</v>
      </c>
      <c r="F47" s="19">
        <f t="shared" si="2"/>
        <v>5.4</v>
      </c>
      <c r="G47" s="20">
        <f t="shared" si="3"/>
        <v>465.3999999999999</v>
      </c>
      <c r="H47" s="1"/>
      <c r="I47" s="1"/>
      <c r="J47" s="4"/>
    </row>
    <row r="48" spans="1:10" ht="15" customHeight="1" thickBot="1">
      <c r="A48" s="24" t="s">
        <v>124</v>
      </c>
      <c r="B48" s="38" t="s">
        <v>91</v>
      </c>
      <c r="C48" s="39">
        <v>1</v>
      </c>
      <c r="D48" s="40">
        <v>220</v>
      </c>
      <c r="E48" s="5">
        <v>2</v>
      </c>
      <c r="F48" s="41">
        <f t="shared" si="2"/>
        <v>2.7</v>
      </c>
      <c r="G48" s="42">
        <f t="shared" si="3"/>
        <v>255.69999999999996</v>
      </c>
      <c r="H48" s="42">
        <f>SUM(G45:G48)</f>
        <v>936.6199999999998</v>
      </c>
      <c r="I48" s="5"/>
      <c r="J48" s="6"/>
    </row>
    <row r="49" spans="1:10" ht="15" customHeight="1">
      <c r="A49" s="26" t="s">
        <v>108</v>
      </c>
      <c r="B49" s="27" t="s">
        <v>38</v>
      </c>
      <c r="C49" s="28">
        <v>1</v>
      </c>
      <c r="D49" s="29">
        <v>15</v>
      </c>
      <c r="E49" s="10">
        <v>1</v>
      </c>
      <c r="F49" s="30">
        <f t="shared" si="2"/>
        <v>1.35</v>
      </c>
      <c r="G49" s="31">
        <f t="shared" si="3"/>
        <v>18.6</v>
      </c>
      <c r="H49" s="10"/>
      <c r="I49" s="10"/>
      <c r="J49" s="32"/>
    </row>
    <row r="50" spans="1:10" ht="15" customHeight="1">
      <c r="A50" s="22" t="s">
        <v>108</v>
      </c>
      <c r="B50" s="16" t="s">
        <v>53</v>
      </c>
      <c r="C50" s="17">
        <v>1</v>
      </c>
      <c r="D50" s="18">
        <v>170</v>
      </c>
      <c r="E50" s="1">
        <v>1</v>
      </c>
      <c r="F50" s="19">
        <f t="shared" si="2"/>
        <v>1.35</v>
      </c>
      <c r="G50" s="20">
        <f t="shared" si="3"/>
        <v>196.84999999999997</v>
      </c>
      <c r="H50" s="1"/>
      <c r="I50" s="1"/>
      <c r="J50" s="4"/>
    </row>
    <row r="51" spans="1:10" ht="15" customHeight="1">
      <c r="A51" s="22" t="s">
        <v>108</v>
      </c>
      <c r="B51" s="16" t="s">
        <v>64</v>
      </c>
      <c r="C51" s="17">
        <v>1</v>
      </c>
      <c r="D51" s="18">
        <v>170</v>
      </c>
      <c r="E51" s="1">
        <v>1</v>
      </c>
      <c r="F51" s="19">
        <f t="shared" si="2"/>
        <v>1.35</v>
      </c>
      <c r="G51" s="20">
        <f t="shared" si="3"/>
        <v>196.84999999999997</v>
      </c>
      <c r="H51" s="1"/>
      <c r="I51" s="1"/>
      <c r="J51" s="4"/>
    </row>
    <row r="52" spans="1:10" ht="15" customHeight="1" thickBot="1">
      <c r="A52" s="43" t="s">
        <v>108</v>
      </c>
      <c r="B52" s="44" t="s">
        <v>65</v>
      </c>
      <c r="C52" s="45">
        <v>1</v>
      </c>
      <c r="D52" s="46">
        <v>170</v>
      </c>
      <c r="E52" s="13">
        <v>1</v>
      </c>
      <c r="F52" s="47">
        <f t="shared" si="2"/>
        <v>1.35</v>
      </c>
      <c r="G52" s="48">
        <f t="shared" si="3"/>
        <v>196.84999999999997</v>
      </c>
      <c r="H52" s="48">
        <f>SUM(G49:G52)</f>
        <v>609.1499999999999</v>
      </c>
      <c r="I52" s="13"/>
      <c r="J52" s="14"/>
    </row>
    <row r="53" spans="1:10" ht="15" customHeight="1">
      <c r="A53" s="21" t="s">
        <v>105</v>
      </c>
      <c r="B53" s="33" t="s">
        <v>35</v>
      </c>
      <c r="C53" s="34">
        <v>1</v>
      </c>
      <c r="D53" s="35">
        <v>20</v>
      </c>
      <c r="E53" s="2">
        <v>0.2</v>
      </c>
      <c r="F53" s="36">
        <f t="shared" si="2"/>
        <v>0.27</v>
      </c>
      <c r="G53" s="37">
        <f t="shared" si="3"/>
        <v>23.27</v>
      </c>
      <c r="H53" s="2"/>
      <c r="I53" s="2"/>
      <c r="J53" s="3"/>
    </row>
    <row r="54" spans="1:10" ht="15" customHeight="1">
      <c r="A54" s="22" t="s">
        <v>105</v>
      </c>
      <c r="B54" s="16" t="s">
        <v>35</v>
      </c>
      <c r="C54" s="17">
        <v>1</v>
      </c>
      <c r="D54" s="18">
        <v>20</v>
      </c>
      <c r="E54" s="1">
        <v>0.2</v>
      </c>
      <c r="F54" s="19">
        <f t="shared" si="2"/>
        <v>0.27</v>
      </c>
      <c r="G54" s="20">
        <f t="shared" si="3"/>
        <v>23.27</v>
      </c>
      <c r="H54" s="1"/>
      <c r="I54" s="1"/>
      <c r="J54" s="4"/>
    </row>
    <row r="55" spans="1:10" ht="15" customHeight="1">
      <c r="A55" s="22" t="s">
        <v>105</v>
      </c>
      <c r="B55" s="16" t="s">
        <v>52</v>
      </c>
      <c r="C55" s="17">
        <v>1</v>
      </c>
      <c r="D55" s="18">
        <v>170</v>
      </c>
      <c r="E55" s="1">
        <v>1</v>
      </c>
      <c r="F55" s="19">
        <f t="shared" si="2"/>
        <v>1.35</v>
      </c>
      <c r="G55" s="20">
        <f t="shared" si="3"/>
        <v>196.84999999999997</v>
      </c>
      <c r="H55" s="1"/>
      <c r="I55" s="1"/>
      <c r="J55" s="4"/>
    </row>
    <row r="56" spans="1:10" ht="15" customHeight="1">
      <c r="A56" s="22" t="s">
        <v>105</v>
      </c>
      <c r="B56" s="16" t="s">
        <v>54</v>
      </c>
      <c r="C56" s="17">
        <v>1</v>
      </c>
      <c r="D56" s="18">
        <v>170</v>
      </c>
      <c r="E56" s="1">
        <v>1</v>
      </c>
      <c r="F56" s="19">
        <f t="shared" si="2"/>
        <v>1.35</v>
      </c>
      <c r="G56" s="20">
        <f t="shared" si="3"/>
        <v>196.84999999999997</v>
      </c>
      <c r="H56" s="1"/>
      <c r="I56" s="1"/>
      <c r="J56" s="4"/>
    </row>
    <row r="57" spans="1:10" ht="15" customHeight="1" thickBot="1">
      <c r="A57" s="24" t="s">
        <v>105</v>
      </c>
      <c r="B57" s="38" t="s">
        <v>56</v>
      </c>
      <c r="C57" s="39">
        <v>1</v>
      </c>
      <c r="D57" s="40">
        <v>170</v>
      </c>
      <c r="E57" s="5">
        <v>1</v>
      </c>
      <c r="F57" s="41">
        <f t="shared" si="2"/>
        <v>1.35</v>
      </c>
      <c r="G57" s="42">
        <f t="shared" si="3"/>
        <v>196.84999999999997</v>
      </c>
      <c r="H57" s="42">
        <f>SUM(G53:G57)</f>
        <v>637.0899999999999</v>
      </c>
      <c r="I57" s="5"/>
      <c r="J57" s="6"/>
    </row>
    <row r="58" spans="1:10" ht="15" customHeight="1">
      <c r="A58" s="26" t="s">
        <v>118</v>
      </c>
      <c r="B58" s="27" t="s">
        <v>97</v>
      </c>
      <c r="C58" s="28">
        <v>1</v>
      </c>
      <c r="D58" s="29">
        <v>170</v>
      </c>
      <c r="E58" s="10">
        <v>1</v>
      </c>
      <c r="F58" s="30">
        <f t="shared" si="2"/>
        <v>1.35</v>
      </c>
      <c r="G58" s="31">
        <f t="shared" si="3"/>
        <v>196.84999999999997</v>
      </c>
      <c r="H58" s="10"/>
      <c r="I58" s="10"/>
      <c r="J58" s="32"/>
    </row>
    <row r="59" spans="1:10" ht="15" customHeight="1" thickBot="1">
      <c r="A59" s="43" t="s">
        <v>118</v>
      </c>
      <c r="B59" s="44" t="s">
        <v>86</v>
      </c>
      <c r="C59" s="45">
        <v>1</v>
      </c>
      <c r="D59" s="46">
        <v>76</v>
      </c>
      <c r="E59" s="13">
        <v>3</v>
      </c>
      <c r="F59" s="47">
        <f t="shared" si="2"/>
        <v>4.050000000000001</v>
      </c>
      <c r="G59" s="48">
        <f t="shared" si="3"/>
        <v>91.44999999999999</v>
      </c>
      <c r="H59" s="48">
        <f>SUM(G58:G59)</f>
        <v>288.29999999999995</v>
      </c>
      <c r="I59" s="13"/>
      <c r="J59" s="14"/>
    </row>
    <row r="60" spans="1:10" ht="15" customHeight="1">
      <c r="A60" s="21" t="s">
        <v>121</v>
      </c>
      <c r="B60" s="33" t="s">
        <v>46</v>
      </c>
      <c r="C60" s="34">
        <v>1</v>
      </c>
      <c r="D60" s="35">
        <v>170</v>
      </c>
      <c r="E60" s="2">
        <v>1</v>
      </c>
      <c r="F60" s="36">
        <f t="shared" si="2"/>
        <v>1.35</v>
      </c>
      <c r="G60" s="37">
        <f t="shared" si="3"/>
        <v>196.84999999999997</v>
      </c>
      <c r="H60" s="2"/>
      <c r="I60" s="2"/>
      <c r="J60" s="3"/>
    </row>
    <row r="61" spans="1:10" ht="15" customHeight="1">
      <c r="A61" s="22" t="s">
        <v>121</v>
      </c>
      <c r="B61" s="16" t="s">
        <v>61</v>
      </c>
      <c r="C61" s="17">
        <v>1</v>
      </c>
      <c r="D61" s="18">
        <v>170</v>
      </c>
      <c r="E61" s="1">
        <v>1</v>
      </c>
      <c r="F61" s="19">
        <f t="shared" si="2"/>
        <v>1.35</v>
      </c>
      <c r="G61" s="20">
        <f t="shared" si="3"/>
        <v>196.84999999999997</v>
      </c>
      <c r="H61" s="1"/>
      <c r="I61" s="1"/>
      <c r="J61" s="4"/>
    </row>
    <row r="62" spans="1:10" ht="15" customHeight="1" thickBot="1">
      <c r="A62" s="24" t="s">
        <v>121</v>
      </c>
      <c r="B62" s="38" t="s">
        <v>63</v>
      </c>
      <c r="C62" s="39">
        <v>1</v>
      </c>
      <c r="D62" s="40">
        <v>170</v>
      </c>
      <c r="E62" s="5">
        <v>1</v>
      </c>
      <c r="F62" s="41">
        <f t="shared" si="2"/>
        <v>1.35</v>
      </c>
      <c r="G62" s="42">
        <f t="shared" si="3"/>
        <v>196.84999999999997</v>
      </c>
      <c r="H62" s="42">
        <f>SUM(G60:G62)</f>
        <v>590.55</v>
      </c>
      <c r="I62" s="5"/>
      <c r="J62" s="6"/>
    </row>
    <row r="63" spans="1:10" ht="15" customHeight="1">
      <c r="A63" s="26" t="s">
        <v>116</v>
      </c>
      <c r="B63" s="27" t="s">
        <v>39</v>
      </c>
      <c r="C63" s="28">
        <v>1</v>
      </c>
      <c r="D63" s="29">
        <v>215</v>
      </c>
      <c r="E63" s="10">
        <v>1</v>
      </c>
      <c r="F63" s="30">
        <f t="shared" si="2"/>
        <v>1.35</v>
      </c>
      <c r="G63" s="31">
        <f t="shared" si="3"/>
        <v>248.59999999999997</v>
      </c>
      <c r="H63" s="10"/>
      <c r="I63" s="10"/>
      <c r="J63" s="32"/>
    </row>
    <row r="64" spans="1:10" ht="15" customHeight="1">
      <c r="A64" s="22" t="s">
        <v>116</v>
      </c>
      <c r="B64" s="16" t="s">
        <v>39</v>
      </c>
      <c r="C64" s="17">
        <v>1</v>
      </c>
      <c r="D64" s="18">
        <v>215</v>
      </c>
      <c r="E64" s="1">
        <v>1</v>
      </c>
      <c r="F64" s="19">
        <f t="shared" si="2"/>
        <v>1.35</v>
      </c>
      <c r="G64" s="20">
        <f t="shared" si="3"/>
        <v>248.59999999999997</v>
      </c>
      <c r="H64" s="1"/>
      <c r="I64" s="1"/>
      <c r="J64" s="4"/>
    </row>
    <row r="65" spans="1:10" ht="15">
      <c r="A65" s="22" t="s">
        <v>116</v>
      </c>
      <c r="B65" s="16" t="s">
        <v>40</v>
      </c>
      <c r="C65" s="17">
        <v>1</v>
      </c>
      <c r="D65" s="18">
        <v>120</v>
      </c>
      <c r="E65" s="1">
        <v>1</v>
      </c>
      <c r="F65" s="19">
        <f t="shared" si="2"/>
        <v>1.35</v>
      </c>
      <c r="G65" s="20">
        <f t="shared" si="3"/>
        <v>139.35</v>
      </c>
      <c r="H65" s="1"/>
      <c r="I65" s="1"/>
      <c r="J65" s="4"/>
    </row>
    <row r="66" spans="1:10" ht="15.75" thickBot="1">
      <c r="A66" s="43" t="s">
        <v>116</v>
      </c>
      <c r="B66" s="44" t="s">
        <v>83</v>
      </c>
      <c r="C66" s="45">
        <v>1</v>
      </c>
      <c r="D66" s="46">
        <v>160</v>
      </c>
      <c r="E66" s="13">
        <v>1</v>
      </c>
      <c r="F66" s="47">
        <f t="shared" si="2"/>
        <v>1.35</v>
      </c>
      <c r="G66" s="48">
        <f t="shared" si="3"/>
        <v>185.35</v>
      </c>
      <c r="H66" s="48">
        <f>SUM(G63:G66)</f>
        <v>821.9</v>
      </c>
      <c r="I66" s="13"/>
      <c r="J66" s="14"/>
    </row>
    <row r="67" spans="1:10" ht="15">
      <c r="A67" s="57" t="s">
        <v>113</v>
      </c>
      <c r="B67" s="33" t="s">
        <v>119</v>
      </c>
      <c r="C67" s="34">
        <v>1</v>
      </c>
      <c r="D67" s="35">
        <f>4*9</f>
        <v>36</v>
      </c>
      <c r="E67" s="2">
        <v>0.1</v>
      </c>
      <c r="F67" s="36">
        <f aca="true" t="shared" si="4" ref="F67:F98">E67*1.35</f>
        <v>0.135</v>
      </c>
      <c r="G67" s="37">
        <f>D67*1.15+F67</f>
        <v>41.535</v>
      </c>
      <c r="H67" s="2"/>
      <c r="I67" s="2"/>
      <c r="J67" s="3"/>
    </row>
    <row r="68" spans="1:10" ht="15">
      <c r="A68" s="22" t="s">
        <v>113</v>
      </c>
      <c r="B68" s="16" t="s">
        <v>25</v>
      </c>
      <c r="C68" s="17">
        <v>1</v>
      </c>
      <c r="D68" s="18">
        <v>48</v>
      </c>
      <c r="E68" s="1">
        <v>0.1</v>
      </c>
      <c r="F68" s="19">
        <f t="shared" si="4"/>
        <v>0.135</v>
      </c>
      <c r="G68" s="20">
        <f>D68*1.15+F68</f>
        <v>55.334999999999994</v>
      </c>
      <c r="H68" s="1"/>
      <c r="I68" s="1"/>
      <c r="J68" s="4"/>
    </row>
    <row r="69" spans="1:10" ht="15">
      <c r="A69" s="22" t="s">
        <v>113</v>
      </c>
      <c r="B69" s="16" t="s">
        <v>41</v>
      </c>
      <c r="C69" s="17">
        <v>1</v>
      </c>
      <c r="D69" s="18">
        <v>170</v>
      </c>
      <c r="E69" s="1">
        <v>1</v>
      </c>
      <c r="F69" s="19">
        <f t="shared" si="4"/>
        <v>1.35</v>
      </c>
      <c r="G69" s="20">
        <f>D69*1.15+F69</f>
        <v>196.84999999999997</v>
      </c>
      <c r="H69" s="1"/>
      <c r="I69" s="1"/>
      <c r="J69" s="4"/>
    </row>
    <row r="70" spans="1:10" ht="15">
      <c r="A70" s="22" t="s">
        <v>113</v>
      </c>
      <c r="B70" s="16" t="s">
        <v>45</v>
      </c>
      <c r="C70" s="17">
        <v>1</v>
      </c>
      <c r="D70" s="18">
        <v>170</v>
      </c>
      <c r="E70" s="1">
        <v>1</v>
      </c>
      <c r="F70" s="19">
        <f t="shared" si="4"/>
        <v>1.35</v>
      </c>
      <c r="G70" s="20">
        <f>D70*1.15+F70</f>
        <v>196.84999999999997</v>
      </c>
      <c r="H70" s="1"/>
      <c r="I70" s="1"/>
      <c r="J70" s="4"/>
    </row>
    <row r="71" spans="1:10" ht="15.75" thickBot="1">
      <c r="A71" s="24" t="s">
        <v>113</v>
      </c>
      <c r="B71" s="38" t="s">
        <v>60</v>
      </c>
      <c r="C71" s="39">
        <v>1</v>
      </c>
      <c r="D71" s="40">
        <v>170</v>
      </c>
      <c r="E71" s="5">
        <v>1</v>
      </c>
      <c r="F71" s="41">
        <f t="shared" si="4"/>
        <v>1.35</v>
      </c>
      <c r="G71" s="42">
        <f>D71*1.15+F71</f>
        <v>196.84999999999997</v>
      </c>
      <c r="H71" s="42">
        <f>SUM(G67:G71)</f>
        <v>687.4199999999998</v>
      </c>
      <c r="I71" s="5"/>
      <c r="J71" s="6"/>
    </row>
    <row r="72" spans="1:10" ht="15">
      <c r="A72" s="49" t="s">
        <v>107</v>
      </c>
      <c r="B72" s="27" t="s">
        <v>23</v>
      </c>
      <c r="C72" s="28">
        <v>1</v>
      </c>
      <c r="D72" s="29">
        <v>40</v>
      </c>
      <c r="E72" s="10">
        <v>1</v>
      </c>
      <c r="F72" s="30">
        <f t="shared" si="4"/>
        <v>1.35</v>
      </c>
      <c r="G72" s="31">
        <f>D72*1.15+F72</f>
        <v>47.35</v>
      </c>
      <c r="H72" s="10"/>
      <c r="I72" s="10"/>
      <c r="J72" s="32"/>
    </row>
    <row r="73" spans="1:10" ht="15.75" thickBot="1">
      <c r="A73" s="43" t="s">
        <v>107</v>
      </c>
      <c r="B73" s="44" t="s">
        <v>80</v>
      </c>
      <c r="C73" s="45">
        <v>1</v>
      </c>
      <c r="D73" s="46">
        <v>190</v>
      </c>
      <c r="E73" s="13">
        <v>1</v>
      </c>
      <c r="F73" s="47">
        <f t="shared" si="4"/>
        <v>1.35</v>
      </c>
      <c r="G73" s="48">
        <f>D73*1.15+F73</f>
        <v>219.84999999999997</v>
      </c>
      <c r="H73" s="48">
        <f>SUM(G72:G73)</f>
        <v>267.2</v>
      </c>
      <c r="I73" s="13"/>
      <c r="J73" s="14"/>
    </row>
    <row r="74" spans="1:10" ht="15">
      <c r="A74" s="21" t="s">
        <v>122</v>
      </c>
      <c r="B74" s="33" t="s">
        <v>4</v>
      </c>
      <c r="C74" s="34">
        <v>1</v>
      </c>
      <c r="D74" s="35">
        <v>20</v>
      </c>
      <c r="E74" s="2">
        <v>0.5</v>
      </c>
      <c r="F74" s="36">
        <f t="shared" si="4"/>
        <v>0.675</v>
      </c>
      <c r="G74" s="37">
        <f>D74*1.15+F74</f>
        <v>23.675</v>
      </c>
      <c r="H74" s="2"/>
      <c r="I74" s="2"/>
      <c r="J74" s="3"/>
    </row>
    <row r="75" spans="1:10" ht="15">
      <c r="A75" s="22" t="s">
        <v>122</v>
      </c>
      <c r="B75" s="16" t="s">
        <v>8</v>
      </c>
      <c r="C75" s="17">
        <v>1</v>
      </c>
      <c r="D75" s="18">
        <v>7</v>
      </c>
      <c r="E75" s="1">
        <v>0.2</v>
      </c>
      <c r="F75" s="19">
        <f t="shared" si="4"/>
        <v>0.27</v>
      </c>
      <c r="G75" s="20">
        <f>D75*1.15+F75</f>
        <v>8.319999999999999</v>
      </c>
      <c r="H75" s="1"/>
      <c r="I75" s="1"/>
      <c r="J75" s="4"/>
    </row>
    <row r="76" spans="1:10" ht="15">
      <c r="A76" s="22" t="s">
        <v>122</v>
      </c>
      <c r="B76" s="16" t="s">
        <v>85</v>
      </c>
      <c r="C76" s="17">
        <v>1</v>
      </c>
      <c r="D76" s="18">
        <v>54</v>
      </c>
      <c r="E76" s="1">
        <v>3</v>
      </c>
      <c r="F76" s="19">
        <f t="shared" si="4"/>
        <v>4.050000000000001</v>
      </c>
      <c r="G76" s="20">
        <f>D76*1.15+F76</f>
        <v>66.14999999999999</v>
      </c>
      <c r="H76" s="1"/>
      <c r="I76" s="1"/>
      <c r="J76" s="4"/>
    </row>
    <row r="77" spans="1:10" ht="15">
      <c r="A77" s="22" t="s">
        <v>122</v>
      </c>
      <c r="B77" s="16" t="s">
        <v>86</v>
      </c>
      <c r="C77" s="17">
        <v>1</v>
      </c>
      <c r="D77" s="18">
        <v>76</v>
      </c>
      <c r="E77" s="1">
        <v>3</v>
      </c>
      <c r="F77" s="19">
        <f t="shared" si="4"/>
        <v>4.050000000000001</v>
      </c>
      <c r="G77" s="20">
        <f>D77*1.15+F77</f>
        <v>91.44999999999999</v>
      </c>
      <c r="H77" s="1"/>
      <c r="I77" s="1"/>
      <c r="J77" s="4"/>
    </row>
    <row r="78" spans="1:10" ht="15.75" thickBot="1">
      <c r="A78" s="24" t="s">
        <v>122</v>
      </c>
      <c r="B78" s="38" t="s">
        <v>99</v>
      </c>
      <c r="C78" s="39">
        <v>1</v>
      </c>
      <c r="D78" s="40">
        <v>1500</v>
      </c>
      <c r="E78" s="5">
        <v>20</v>
      </c>
      <c r="F78" s="41">
        <f t="shared" si="4"/>
        <v>27</v>
      </c>
      <c r="G78" s="42">
        <f>D78*1.1+F78</f>
        <v>1677.0000000000002</v>
      </c>
      <c r="H78" s="42">
        <f>SUM(G74:G78)</f>
        <v>1866.5950000000003</v>
      </c>
      <c r="I78" s="5"/>
      <c r="J78" s="6"/>
    </row>
    <row r="79" spans="1:10" ht="15">
      <c r="A79" s="26" t="s">
        <v>128</v>
      </c>
      <c r="B79" s="27" t="s">
        <v>5</v>
      </c>
      <c r="C79" s="28">
        <v>1</v>
      </c>
      <c r="D79" s="29">
        <v>18</v>
      </c>
      <c r="E79" s="10">
        <v>0.5</v>
      </c>
      <c r="F79" s="30">
        <f t="shared" si="4"/>
        <v>0.675</v>
      </c>
      <c r="G79" s="31">
        <f aca="true" t="shared" si="5" ref="G79:G110">D79*1.15+F79</f>
        <v>21.375</v>
      </c>
      <c r="H79" s="10"/>
      <c r="I79" s="10"/>
      <c r="J79" s="32"/>
    </row>
    <row r="80" spans="1:10" ht="15">
      <c r="A80" s="22" t="s">
        <v>128</v>
      </c>
      <c r="B80" s="16" t="s">
        <v>6</v>
      </c>
      <c r="C80" s="17">
        <v>1</v>
      </c>
      <c r="D80" s="18">
        <v>15</v>
      </c>
      <c r="E80" s="1">
        <v>0.2</v>
      </c>
      <c r="F80" s="19">
        <f t="shared" si="4"/>
        <v>0.27</v>
      </c>
      <c r="G80" s="20">
        <f t="shared" si="5"/>
        <v>17.52</v>
      </c>
      <c r="H80" s="1"/>
      <c r="I80" s="1"/>
      <c r="J80" s="4"/>
    </row>
    <row r="81" spans="1:10" ht="15">
      <c r="A81" s="22" t="s">
        <v>128</v>
      </c>
      <c r="B81" s="16" t="s">
        <v>11</v>
      </c>
      <c r="C81" s="17">
        <v>1</v>
      </c>
      <c r="D81" s="18">
        <v>85</v>
      </c>
      <c r="E81" s="1">
        <v>1</v>
      </c>
      <c r="F81" s="19">
        <f t="shared" si="4"/>
        <v>1.35</v>
      </c>
      <c r="G81" s="20">
        <f t="shared" si="5"/>
        <v>99.09999999999998</v>
      </c>
      <c r="H81" s="1"/>
      <c r="I81" s="1"/>
      <c r="J81" s="4"/>
    </row>
    <row r="82" spans="1:10" ht="15">
      <c r="A82" s="23" t="s">
        <v>128</v>
      </c>
      <c r="B82" s="16" t="s">
        <v>11</v>
      </c>
      <c r="C82" s="17">
        <v>1</v>
      </c>
      <c r="D82" s="18">
        <v>85</v>
      </c>
      <c r="E82" s="1">
        <v>1</v>
      </c>
      <c r="F82" s="19">
        <f t="shared" si="4"/>
        <v>1.35</v>
      </c>
      <c r="G82" s="20">
        <f t="shared" si="5"/>
        <v>99.09999999999998</v>
      </c>
      <c r="H82" s="1"/>
      <c r="I82" s="1"/>
      <c r="J82" s="4"/>
    </row>
    <row r="83" spans="1:10" ht="15">
      <c r="A83" s="22" t="s">
        <v>128</v>
      </c>
      <c r="B83" s="16" t="s">
        <v>12</v>
      </c>
      <c r="C83" s="17">
        <v>1</v>
      </c>
      <c r="D83" s="18">
        <v>85</v>
      </c>
      <c r="E83" s="1">
        <v>1</v>
      </c>
      <c r="F83" s="19">
        <f t="shared" si="4"/>
        <v>1.35</v>
      </c>
      <c r="G83" s="20">
        <f t="shared" si="5"/>
        <v>99.09999999999998</v>
      </c>
      <c r="H83" s="1"/>
      <c r="I83" s="1"/>
      <c r="J83" s="4"/>
    </row>
    <row r="84" spans="1:10" ht="15">
      <c r="A84" s="22" t="s">
        <v>128</v>
      </c>
      <c r="B84" s="16" t="s">
        <v>12</v>
      </c>
      <c r="C84" s="17">
        <v>1</v>
      </c>
      <c r="D84" s="18">
        <v>85</v>
      </c>
      <c r="E84" s="1">
        <v>1</v>
      </c>
      <c r="F84" s="19">
        <f t="shared" si="4"/>
        <v>1.35</v>
      </c>
      <c r="G84" s="20">
        <f t="shared" si="5"/>
        <v>99.09999999999998</v>
      </c>
      <c r="H84" s="1"/>
      <c r="I84" s="1"/>
      <c r="J84" s="4"/>
    </row>
    <row r="85" spans="1:10" ht="15">
      <c r="A85" s="22" t="s">
        <v>128</v>
      </c>
      <c r="B85" s="16" t="s">
        <v>12</v>
      </c>
      <c r="C85" s="17">
        <v>1</v>
      </c>
      <c r="D85" s="18">
        <v>85</v>
      </c>
      <c r="E85" s="1">
        <v>1</v>
      </c>
      <c r="F85" s="19">
        <f t="shared" si="4"/>
        <v>1.35</v>
      </c>
      <c r="G85" s="20">
        <f t="shared" si="5"/>
        <v>99.09999999999998</v>
      </c>
      <c r="H85" s="1"/>
      <c r="I85" s="1"/>
      <c r="J85" s="4"/>
    </row>
    <row r="86" spans="1:10" ht="15">
      <c r="A86" s="23" t="s">
        <v>128</v>
      </c>
      <c r="B86" s="16" t="s">
        <v>17</v>
      </c>
      <c r="C86" s="17">
        <v>1</v>
      </c>
      <c r="D86" s="18">
        <v>176</v>
      </c>
      <c r="E86" s="1">
        <v>1</v>
      </c>
      <c r="F86" s="19">
        <f t="shared" si="4"/>
        <v>1.35</v>
      </c>
      <c r="G86" s="20">
        <f t="shared" si="5"/>
        <v>203.74999999999997</v>
      </c>
      <c r="H86" s="1"/>
      <c r="I86" s="1"/>
      <c r="J86" s="4"/>
    </row>
    <row r="87" spans="1:10" ht="15">
      <c r="A87" s="23" t="s">
        <v>128</v>
      </c>
      <c r="B87" s="16" t="s">
        <v>19</v>
      </c>
      <c r="C87" s="17">
        <v>1</v>
      </c>
      <c r="D87" s="18">
        <v>176</v>
      </c>
      <c r="E87" s="1">
        <v>1</v>
      </c>
      <c r="F87" s="19">
        <f t="shared" si="4"/>
        <v>1.35</v>
      </c>
      <c r="G87" s="20">
        <f t="shared" si="5"/>
        <v>203.74999999999997</v>
      </c>
      <c r="H87" s="1"/>
      <c r="I87" s="1"/>
      <c r="J87" s="4"/>
    </row>
    <row r="88" spans="1:10" ht="15" customHeight="1">
      <c r="A88" s="23" t="s">
        <v>128</v>
      </c>
      <c r="B88" s="16" t="s">
        <v>24</v>
      </c>
      <c r="C88" s="17">
        <v>1</v>
      </c>
      <c r="D88" s="18">
        <v>13</v>
      </c>
      <c r="E88" s="1">
        <v>0.1</v>
      </c>
      <c r="F88" s="19">
        <f t="shared" si="4"/>
        <v>0.135</v>
      </c>
      <c r="G88" s="20">
        <f t="shared" si="5"/>
        <v>15.084999999999999</v>
      </c>
      <c r="H88" s="1"/>
      <c r="I88" s="1"/>
      <c r="J88" s="4"/>
    </row>
    <row r="89" spans="1:10" ht="15" customHeight="1">
      <c r="A89" s="22" t="s">
        <v>128</v>
      </c>
      <c r="B89" s="16" t="s">
        <v>27</v>
      </c>
      <c r="C89" s="17">
        <v>1</v>
      </c>
      <c r="D89" s="18">
        <v>124</v>
      </c>
      <c r="E89" s="1">
        <v>1</v>
      </c>
      <c r="F89" s="19">
        <f t="shared" si="4"/>
        <v>1.35</v>
      </c>
      <c r="G89" s="20">
        <f t="shared" si="5"/>
        <v>143.95</v>
      </c>
      <c r="H89" s="1"/>
      <c r="I89" s="1"/>
      <c r="J89" s="4"/>
    </row>
    <row r="90" spans="1:10" ht="15" customHeight="1">
      <c r="A90" s="22" t="s">
        <v>128</v>
      </c>
      <c r="B90" s="16" t="s">
        <v>27</v>
      </c>
      <c r="C90" s="17">
        <v>1</v>
      </c>
      <c r="D90" s="18">
        <v>124</v>
      </c>
      <c r="E90" s="1">
        <v>1</v>
      </c>
      <c r="F90" s="19">
        <f t="shared" si="4"/>
        <v>1.35</v>
      </c>
      <c r="G90" s="20">
        <f t="shared" si="5"/>
        <v>143.95</v>
      </c>
      <c r="H90" s="1"/>
      <c r="I90" s="1"/>
      <c r="J90" s="4"/>
    </row>
    <row r="91" spans="1:10" ht="15" customHeight="1">
      <c r="A91" s="22" t="s">
        <v>128</v>
      </c>
      <c r="B91" s="16" t="s">
        <v>28</v>
      </c>
      <c r="C91" s="17">
        <v>1</v>
      </c>
      <c r="D91" s="18">
        <v>130</v>
      </c>
      <c r="E91" s="1">
        <v>1</v>
      </c>
      <c r="F91" s="19">
        <f t="shared" si="4"/>
        <v>1.35</v>
      </c>
      <c r="G91" s="20">
        <f t="shared" si="5"/>
        <v>150.85</v>
      </c>
      <c r="H91" s="1"/>
      <c r="I91" s="1"/>
      <c r="J91" s="4"/>
    </row>
    <row r="92" spans="1:10" ht="15" customHeight="1">
      <c r="A92" s="22" t="s">
        <v>128</v>
      </c>
      <c r="B92" s="16" t="s">
        <v>29</v>
      </c>
      <c r="C92" s="17">
        <v>1</v>
      </c>
      <c r="D92" s="18">
        <v>120</v>
      </c>
      <c r="E92" s="1">
        <v>1</v>
      </c>
      <c r="F92" s="19">
        <f t="shared" si="4"/>
        <v>1.35</v>
      </c>
      <c r="G92" s="20">
        <f t="shared" si="5"/>
        <v>139.35</v>
      </c>
      <c r="H92" s="1"/>
      <c r="I92" s="1"/>
      <c r="J92" s="4"/>
    </row>
    <row r="93" spans="1:10" ht="15" customHeight="1">
      <c r="A93" s="22" t="s">
        <v>128</v>
      </c>
      <c r="B93" s="16" t="s">
        <v>30</v>
      </c>
      <c r="C93" s="17">
        <v>1</v>
      </c>
      <c r="D93" s="18">
        <v>115</v>
      </c>
      <c r="E93" s="1">
        <v>1</v>
      </c>
      <c r="F93" s="19">
        <f t="shared" si="4"/>
        <v>1.35</v>
      </c>
      <c r="G93" s="20">
        <f t="shared" si="5"/>
        <v>133.6</v>
      </c>
      <c r="H93" s="1"/>
      <c r="I93" s="1"/>
      <c r="J93" s="4"/>
    </row>
    <row r="94" spans="1:10" ht="15" customHeight="1">
      <c r="A94" s="22" t="s">
        <v>128</v>
      </c>
      <c r="B94" s="16" t="s">
        <v>31</v>
      </c>
      <c r="C94" s="17">
        <v>1</v>
      </c>
      <c r="D94" s="18">
        <v>136</v>
      </c>
      <c r="E94" s="1">
        <v>1</v>
      </c>
      <c r="F94" s="19">
        <f t="shared" si="4"/>
        <v>1.35</v>
      </c>
      <c r="G94" s="20">
        <f t="shared" si="5"/>
        <v>157.74999999999997</v>
      </c>
      <c r="H94" s="1"/>
      <c r="I94" s="1"/>
      <c r="J94" s="4"/>
    </row>
    <row r="95" spans="1:10" ht="15" customHeight="1">
      <c r="A95" s="22" t="s">
        <v>128</v>
      </c>
      <c r="B95" s="16" t="s">
        <v>32</v>
      </c>
      <c r="C95" s="17">
        <v>1</v>
      </c>
      <c r="D95" s="18">
        <v>150</v>
      </c>
      <c r="E95" s="1">
        <v>1</v>
      </c>
      <c r="F95" s="19">
        <f t="shared" si="4"/>
        <v>1.35</v>
      </c>
      <c r="G95" s="20">
        <f t="shared" si="5"/>
        <v>173.85</v>
      </c>
      <c r="H95" s="1"/>
      <c r="I95" s="1"/>
      <c r="J95" s="4"/>
    </row>
    <row r="96" spans="1:10" ht="15" customHeight="1">
      <c r="A96" s="22" t="s">
        <v>128</v>
      </c>
      <c r="B96" s="16" t="s">
        <v>33</v>
      </c>
      <c r="C96" s="17">
        <v>1</v>
      </c>
      <c r="D96" s="18">
        <v>165</v>
      </c>
      <c r="E96" s="1">
        <v>1</v>
      </c>
      <c r="F96" s="19">
        <f t="shared" si="4"/>
        <v>1.35</v>
      </c>
      <c r="G96" s="20">
        <f t="shared" si="5"/>
        <v>191.09999999999997</v>
      </c>
      <c r="H96" s="1"/>
      <c r="I96" s="1"/>
      <c r="J96" s="4"/>
    </row>
    <row r="97" spans="1:10" ht="15" customHeight="1">
      <c r="A97" s="22" t="s">
        <v>128</v>
      </c>
      <c r="B97" s="16" t="s">
        <v>34</v>
      </c>
      <c r="C97" s="17">
        <v>1</v>
      </c>
      <c r="D97" s="18">
        <v>151</v>
      </c>
      <c r="E97" s="1">
        <v>1</v>
      </c>
      <c r="F97" s="19">
        <f t="shared" si="4"/>
        <v>1.35</v>
      </c>
      <c r="G97" s="20">
        <f t="shared" si="5"/>
        <v>174.99999999999997</v>
      </c>
      <c r="H97" s="1"/>
      <c r="I97" s="1"/>
      <c r="J97" s="4"/>
    </row>
    <row r="98" spans="1:10" ht="15" customHeight="1">
      <c r="A98" s="23" t="s">
        <v>128</v>
      </c>
      <c r="B98" s="16" t="s">
        <v>36</v>
      </c>
      <c r="C98" s="17">
        <v>1</v>
      </c>
      <c r="D98" s="18">
        <v>63</v>
      </c>
      <c r="E98" s="1">
        <v>5</v>
      </c>
      <c r="F98" s="19">
        <f t="shared" si="4"/>
        <v>6.75</v>
      </c>
      <c r="G98" s="20">
        <f t="shared" si="5"/>
        <v>79.19999999999999</v>
      </c>
      <c r="H98" s="1"/>
      <c r="I98" s="1"/>
      <c r="J98" s="4"/>
    </row>
    <row r="99" spans="1:10" ht="15" customHeight="1">
      <c r="A99" s="23" t="s">
        <v>128</v>
      </c>
      <c r="B99" s="16" t="s">
        <v>37</v>
      </c>
      <c r="C99" s="17">
        <v>1</v>
      </c>
      <c r="D99" s="18">
        <v>67</v>
      </c>
      <c r="E99" s="1">
        <v>5</v>
      </c>
      <c r="F99" s="19">
        <f aca="true" t="shared" si="6" ref="F99:F130">E99*1.35</f>
        <v>6.75</v>
      </c>
      <c r="G99" s="20">
        <f t="shared" si="5"/>
        <v>83.8</v>
      </c>
      <c r="H99" s="1"/>
      <c r="I99" s="1"/>
      <c r="J99" s="4"/>
    </row>
    <row r="100" spans="1:10" ht="15" customHeight="1">
      <c r="A100" s="22" t="s">
        <v>128</v>
      </c>
      <c r="B100" s="16" t="s">
        <v>95</v>
      </c>
      <c r="C100" s="17">
        <v>1</v>
      </c>
      <c r="D100" s="18">
        <f>2*22</f>
        <v>44</v>
      </c>
      <c r="E100" s="1">
        <v>1</v>
      </c>
      <c r="F100" s="19">
        <f t="shared" si="6"/>
        <v>1.35</v>
      </c>
      <c r="G100" s="20">
        <f t="shared" si="5"/>
        <v>51.949999999999996</v>
      </c>
      <c r="H100" s="1"/>
      <c r="I100" s="1"/>
      <c r="J100" s="4"/>
    </row>
    <row r="101" spans="1:10" ht="15" customHeight="1">
      <c r="A101" s="22" t="s">
        <v>128</v>
      </c>
      <c r="B101" s="16" t="s">
        <v>43</v>
      </c>
      <c r="C101" s="17">
        <v>1</v>
      </c>
      <c r="D101" s="18">
        <v>170</v>
      </c>
      <c r="E101" s="1">
        <v>1</v>
      </c>
      <c r="F101" s="19">
        <f t="shared" si="6"/>
        <v>1.35</v>
      </c>
      <c r="G101" s="20">
        <f t="shared" si="5"/>
        <v>196.84999999999997</v>
      </c>
      <c r="H101" s="1"/>
      <c r="I101" s="1"/>
      <c r="J101" s="4"/>
    </row>
    <row r="102" spans="1:10" ht="15" customHeight="1">
      <c r="A102" s="22" t="s">
        <v>128</v>
      </c>
      <c r="B102" s="16" t="s">
        <v>67</v>
      </c>
      <c r="C102" s="17">
        <v>1</v>
      </c>
      <c r="D102" s="18">
        <v>170</v>
      </c>
      <c r="E102" s="1">
        <v>1</v>
      </c>
      <c r="F102" s="19">
        <f t="shared" si="6"/>
        <v>1.35</v>
      </c>
      <c r="G102" s="20">
        <f t="shared" si="5"/>
        <v>196.84999999999997</v>
      </c>
      <c r="H102" s="1"/>
      <c r="I102" s="1"/>
      <c r="J102" s="4"/>
    </row>
    <row r="103" spans="1:10" ht="15" customHeight="1">
      <c r="A103" s="22" t="s">
        <v>128</v>
      </c>
      <c r="B103" s="16" t="s">
        <v>68</v>
      </c>
      <c r="C103" s="17">
        <v>1</v>
      </c>
      <c r="D103" s="18">
        <v>170</v>
      </c>
      <c r="E103" s="1">
        <v>1</v>
      </c>
      <c r="F103" s="19">
        <f t="shared" si="6"/>
        <v>1.35</v>
      </c>
      <c r="G103" s="20">
        <f t="shared" si="5"/>
        <v>196.84999999999997</v>
      </c>
      <c r="H103" s="1"/>
      <c r="I103" s="1"/>
      <c r="J103" s="4"/>
    </row>
    <row r="104" spans="1:10" ht="15" customHeight="1">
      <c r="A104" s="22" t="s">
        <v>128</v>
      </c>
      <c r="B104" s="16" t="s">
        <v>69</v>
      </c>
      <c r="C104" s="17">
        <v>1</v>
      </c>
      <c r="D104" s="18">
        <v>170</v>
      </c>
      <c r="E104" s="1">
        <v>1</v>
      </c>
      <c r="F104" s="19">
        <f t="shared" si="6"/>
        <v>1.35</v>
      </c>
      <c r="G104" s="20">
        <f t="shared" si="5"/>
        <v>196.84999999999997</v>
      </c>
      <c r="H104" s="1"/>
      <c r="I104" s="1"/>
      <c r="J104" s="4"/>
    </row>
    <row r="105" spans="1:10" ht="15" customHeight="1">
      <c r="A105" s="22" t="s">
        <v>128</v>
      </c>
      <c r="B105" s="16" t="s">
        <v>79</v>
      </c>
      <c r="C105" s="17">
        <v>1</v>
      </c>
      <c r="D105" s="18">
        <v>190</v>
      </c>
      <c r="E105" s="1">
        <v>1</v>
      </c>
      <c r="F105" s="19">
        <f t="shared" si="6"/>
        <v>1.35</v>
      </c>
      <c r="G105" s="20">
        <f t="shared" si="5"/>
        <v>219.84999999999997</v>
      </c>
      <c r="H105" s="1"/>
      <c r="I105" s="1"/>
      <c r="J105" s="4"/>
    </row>
    <row r="106" spans="1:10" ht="15" customHeight="1">
      <c r="A106" s="22" t="s">
        <v>128</v>
      </c>
      <c r="B106" s="16" t="s">
        <v>80</v>
      </c>
      <c r="C106" s="17">
        <v>1</v>
      </c>
      <c r="D106" s="18">
        <v>190</v>
      </c>
      <c r="E106" s="1">
        <v>1</v>
      </c>
      <c r="F106" s="19">
        <f t="shared" si="6"/>
        <v>1.35</v>
      </c>
      <c r="G106" s="20">
        <f t="shared" si="5"/>
        <v>219.84999999999997</v>
      </c>
      <c r="H106" s="1"/>
      <c r="I106" s="1"/>
      <c r="J106" s="4"/>
    </row>
    <row r="107" spans="1:10" ht="15" customHeight="1">
      <c r="A107" s="22" t="s">
        <v>128</v>
      </c>
      <c r="B107" s="16" t="s">
        <v>89</v>
      </c>
      <c r="C107" s="17">
        <v>1</v>
      </c>
      <c r="D107" s="18">
        <v>22</v>
      </c>
      <c r="E107" s="1">
        <v>1</v>
      </c>
      <c r="F107" s="19">
        <f t="shared" si="6"/>
        <v>1.35</v>
      </c>
      <c r="G107" s="20">
        <f t="shared" si="5"/>
        <v>26.65</v>
      </c>
      <c r="H107" s="1"/>
      <c r="I107" s="1"/>
      <c r="J107" s="4"/>
    </row>
    <row r="108" spans="1:10" ht="15" customHeight="1" thickBot="1">
      <c r="A108" s="43" t="s">
        <v>128</v>
      </c>
      <c r="B108" s="44" t="s">
        <v>101</v>
      </c>
      <c r="C108" s="45">
        <v>1</v>
      </c>
      <c r="D108" s="46">
        <v>7</v>
      </c>
      <c r="E108" s="13">
        <v>0.1</v>
      </c>
      <c r="F108" s="47">
        <f t="shared" si="6"/>
        <v>0.135</v>
      </c>
      <c r="G108" s="48">
        <f t="shared" si="5"/>
        <v>8.184999999999999</v>
      </c>
      <c r="H108" s="48">
        <f>SUM(G79:G108)</f>
        <v>3843.264999999999</v>
      </c>
      <c r="I108" s="13"/>
      <c r="J108" s="14"/>
    </row>
    <row r="109" spans="1:10" ht="15" customHeight="1">
      <c r="A109" s="21" t="s">
        <v>104</v>
      </c>
      <c r="B109" s="33" t="s">
        <v>48</v>
      </c>
      <c r="C109" s="34">
        <v>1</v>
      </c>
      <c r="D109" s="35">
        <v>170</v>
      </c>
      <c r="E109" s="2">
        <v>1</v>
      </c>
      <c r="F109" s="36">
        <f t="shared" si="6"/>
        <v>1.35</v>
      </c>
      <c r="G109" s="37">
        <f t="shared" si="5"/>
        <v>196.84999999999997</v>
      </c>
      <c r="H109" s="2"/>
      <c r="I109" s="2"/>
      <c r="J109" s="3"/>
    </row>
    <row r="110" spans="1:10" ht="15" customHeight="1">
      <c r="A110" s="22" t="s">
        <v>104</v>
      </c>
      <c r="B110" s="16" t="s">
        <v>55</v>
      </c>
      <c r="C110" s="17">
        <v>1</v>
      </c>
      <c r="D110" s="18">
        <v>170</v>
      </c>
      <c r="E110" s="1">
        <v>1</v>
      </c>
      <c r="F110" s="19">
        <f t="shared" si="6"/>
        <v>1.35</v>
      </c>
      <c r="G110" s="20">
        <f t="shared" si="5"/>
        <v>196.84999999999997</v>
      </c>
      <c r="H110" s="1"/>
      <c r="I110" s="1"/>
      <c r="J110" s="4"/>
    </row>
    <row r="111" spans="1:10" ht="15" customHeight="1">
      <c r="A111" s="22" t="s">
        <v>104</v>
      </c>
      <c r="B111" s="16" t="s">
        <v>57</v>
      </c>
      <c r="C111" s="17">
        <v>1</v>
      </c>
      <c r="D111" s="18">
        <v>170</v>
      </c>
      <c r="E111" s="1">
        <v>1</v>
      </c>
      <c r="F111" s="19">
        <f t="shared" si="6"/>
        <v>1.35</v>
      </c>
      <c r="G111" s="20">
        <f aca="true" t="shared" si="7" ref="G111:G142">D111*1.15+F111</f>
        <v>196.84999999999997</v>
      </c>
      <c r="H111" s="1"/>
      <c r="I111" s="1"/>
      <c r="J111" s="4"/>
    </row>
    <row r="112" spans="1:10" ht="15" customHeight="1">
      <c r="A112" s="22" t="s">
        <v>104</v>
      </c>
      <c r="B112" s="16" t="s">
        <v>86</v>
      </c>
      <c r="C112" s="17">
        <v>1</v>
      </c>
      <c r="D112" s="18">
        <v>76</v>
      </c>
      <c r="E112" s="1">
        <v>3</v>
      </c>
      <c r="F112" s="19">
        <f t="shared" si="6"/>
        <v>4.050000000000001</v>
      </c>
      <c r="G112" s="20">
        <f t="shared" si="7"/>
        <v>91.44999999999999</v>
      </c>
      <c r="H112" s="1"/>
      <c r="I112" s="1"/>
      <c r="J112" s="4"/>
    </row>
    <row r="113" spans="1:10" ht="15" customHeight="1" thickBot="1">
      <c r="A113" s="24" t="s">
        <v>104</v>
      </c>
      <c r="B113" s="38" t="s">
        <v>90</v>
      </c>
      <c r="C113" s="39">
        <v>1</v>
      </c>
      <c r="D113" s="40">
        <v>12</v>
      </c>
      <c r="E113" s="5">
        <v>0.2</v>
      </c>
      <c r="F113" s="41">
        <f t="shared" si="6"/>
        <v>0.27</v>
      </c>
      <c r="G113" s="42">
        <f t="shared" si="7"/>
        <v>14.069999999999999</v>
      </c>
      <c r="H113" s="42">
        <f>SUM(G109:G113)</f>
        <v>696.07</v>
      </c>
      <c r="I113" s="5"/>
      <c r="J113" s="6"/>
    </row>
    <row r="114" spans="1:10" ht="15" customHeight="1" thickBot="1">
      <c r="A114" s="58" t="s">
        <v>129</v>
      </c>
      <c r="B114" s="59" t="s">
        <v>84</v>
      </c>
      <c r="C114" s="60">
        <v>1</v>
      </c>
      <c r="D114" s="61">
        <v>160</v>
      </c>
      <c r="E114" s="11">
        <v>1</v>
      </c>
      <c r="F114" s="62">
        <f t="shared" si="6"/>
        <v>1.35</v>
      </c>
      <c r="G114" s="63">
        <f t="shared" si="7"/>
        <v>185.35</v>
      </c>
      <c r="H114" s="63">
        <f>G114</f>
        <v>185.35</v>
      </c>
      <c r="I114" s="11"/>
      <c r="J114" s="12"/>
    </row>
    <row r="115" spans="1:10" ht="15" customHeight="1">
      <c r="A115" s="57" t="s">
        <v>123</v>
      </c>
      <c r="B115" s="33" t="s">
        <v>4</v>
      </c>
      <c r="C115" s="34">
        <v>1</v>
      </c>
      <c r="D115" s="35">
        <v>20</v>
      </c>
      <c r="E115" s="2">
        <v>0.5</v>
      </c>
      <c r="F115" s="36">
        <f t="shared" si="6"/>
        <v>0.675</v>
      </c>
      <c r="G115" s="37">
        <f t="shared" si="7"/>
        <v>23.675</v>
      </c>
      <c r="H115" s="2"/>
      <c r="I115" s="2"/>
      <c r="J115" s="3"/>
    </row>
    <row r="116" spans="1:10" ht="15" customHeight="1">
      <c r="A116" s="22" t="s">
        <v>123</v>
      </c>
      <c r="B116" s="16" t="s">
        <v>14</v>
      </c>
      <c r="C116" s="17">
        <v>1</v>
      </c>
      <c r="D116" s="18">
        <v>137</v>
      </c>
      <c r="E116" s="1">
        <v>1</v>
      </c>
      <c r="F116" s="19">
        <f t="shared" si="6"/>
        <v>1.35</v>
      </c>
      <c r="G116" s="20">
        <f t="shared" si="7"/>
        <v>158.89999999999998</v>
      </c>
      <c r="H116" s="1"/>
      <c r="I116" s="1"/>
      <c r="J116" s="4"/>
    </row>
    <row r="117" spans="1:10" ht="15" customHeight="1">
      <c r="A117" s="22" t="s">
        <v>123</v>
      </c>
      <c r="B117" s="16" t="s">
        <v>42</v>
      </c>
      <c r="C117" s="17">
        <v>1</v>
      </c>
      <c r="D117" s="18">
        <v>170</v>
      </c>
      <c r="E117" s="1">
        <v>1</v>
      </c>
      <c r="F117" s="19">
        <f t="shared" si="6"/>
        <v>1.35</v>
      </c>
      <c r="G117" s="20">
        <f t="shared" si="7"/>
        <v>196.84999999999997</v>
      </c>
      <c r="H117" s="1"/>
      <c r="I117" s="1"/>
      <c r="J117" s="4"/>
    </row>
    <row r="118" spans="1:10" ht="15" customHeight="1">
      <c r="A118" s="22" t="s">
        <v>123</v>
      </c>
      <c r="B118" s="16" t="s">
        <v>66</v>
      </c>
      <c r="C118" s="17">
        <v>1</v>
      </c>
      <c r="D118" s="18">
        <v>170</v>
      </c>
      <c r="E118" s="1">
        <v>1</v>
      </c>
      <c r="F118" s="19">
        <f t="shared" si="6"/>
        <v>1.35</v>
      </c>
      <c r="G118" s="20">
        <f t="shared" si="7"/>
        <v>196.84999999999997</v>
      </c>
      <c r="H118" s="1"/>
      <c r="I118" s="1"/>
      <c r="J118" s="4"/>
    </row>
    <row r="119" spans="1:10" ht="15" customHeight="1">
      <c r="A119" s="22" t="s">
        <v>123</v>
      </c>
      <c r="B119" s="16" t="s">
        <v>70</v>
      </c>
      <c r="C119" s="17">
        <v>1</v>
      </c>
      <c r="D119" s="18">
        <v>170</v>
      </c>
      <c r="E119" s="1">
        <v>1</v>
      </c>
      <c r="F119" s="19">
        <f t="shared" si="6"/>
        <v>1.35</v>
      </c>
      <c r="G119" s="20">
        <f t="shared" si="7"/>
        <v>196.84999999999997</v>
      </c>
      <c r="H119" s="1"/>
      <c r="I119" s="1"/>
      <c r="J119" s="4"/>
    </row>
    <row r="120" spans="1:10" ht="15" customHeight="1" thickBot="1">
      <c r="A120" s="24" t="s">
        <v>123</v>
      </c>
      <c r="B120" s="38" t="s">
        <v>85</v>
      </c>
      <c r="C120" s="39">
        <v>1</v>
      </c>
      <c r="D120" s="40">
        <v>54</v>
      </c>
      <c r="E120" s="5">
        <v>3</v>
      </c>
      <c r="F120" s="41">
        <f t="shared" si="6"/>
        <v>4.050000000000001</v>
      </c>
      <c r="G120" s="42">
        <f t="shared" si="7"/>
        <v>66.14999999999999</v>
      </c>
      <c r="H120" s="42">
        <f>SUM(G115:G120)</f>
        <v>839.2749999999997</v>
      </c>
      <c r="I120" s="5"/>
      <c r="J120" s="6"/>
    </row>
    <row r="121" spans="1:10" ht="15" customHeight="1">
      <c r="A121" s="26" t="s">
        <v>106</v>
      </c>
      <c r="B121" s="27" t="s">
        <v>17</v>
      </c>
      <c r="C121" s="28">
        <v>1</v>
      </c>
      <c r="D121" s="29">
        <v>176</v>
      </c>
      <c r="E121" s="10">
        <v>1</v>
      </c>
      <c r="F121" s="30">
        <f t="shared" si="6"/>
        <v>1.35</v>
      </c>
      <c r="G121" s="31">
        <f t="shared" si="7"/>
        <v>203.74999999999997</v>
      </c>
      <c r="H121" s="10"/>
      <c r="I121" s="10"/>
      <c r="J121" s="32"/>
    </row>
    <row r="122" spans="1:10" ht="15" customHeight="1">
      <c r="A122" s="22" t="s">
        <v>106</v>
      </c>
      <c r="B122" s="16" t="s">
        <v>19</v>
      </c>
      <c r="C122" s="17">
        <v>1</v>
      </c>
      <c r="D122" s="18">
        <v>176</v>
      </c>
      <c r="E122" s="1">
        <v>1</v>
      </c>
      <c r="F122" s="19">
        <f t="shared" si="6"/>
        <v>1.35</v>
      </c>
      <c r="G122" s="20">
        <f t="shared" si="7"/>
        <v>203.74999999999997</v>
      </c>
      <c r="H122" s="1"/>
      <c r="I122" s="1"/>
      <c r="J122" s="4"/>
    </row>
    <row r="123" spans="1:10" ht="15" customHeight="1">
      <c r="A123" s="23" t="s">
        <v>106</v>
      </c>
      <c r="B123" s="16" t="s">
        <v>21</v>
      </c>
      <c r="C123" s="17">
        <v>1</v>
      </c>
      <c r="D123" s="18">
        <v>90</v>
      </c>
      <c r="E123" s="1">
        <v>1</v>
      </c>
      <c r="F123" s="19">
        <f t="shared" si="6"/>
        <v>1.35</v>
      </c>
      <c r="G123" s="20">
        <f t="shared" si="7"/>
        <v>104.84999999999998</v>
      </c>
      <c r="H123" s="1"/>
      <c r="I123" s="1"/>
      <c r="J123" s="4"/>
    </row>
    <row r="124" spans="1:10" ht="15" customHeight="1">
      <c r="A124" s="23" t="s">
        <v>106</v>
      </c>
      <c r="B124" s="16" t="s">
        <v>21</v>
      </c>
      <c r="C124" s="17">
        <v>1</v>
      </c>
      <c r="D124" s="18">
        <v>90</v>
      </c>
      <c r="E124" s="1">
        <v>1</v>
      </c>
      <c r="F124" s="19">
        <f t="shared" si="6"/>
        <v>1.35</v>
      </c>
      <c r="G124" s="20">
        <f t="shared" si="7"/>
        <v>104.84999999999998</v>
      </c>
      <c r="H124" s="1"/>
      <c r="I124" s="1"/>
      <c r="J124" s="4"/>
    </row>
    <row r="125" spans="1:10" ht="15" customHeight="1" thickBot="1">
      <c r="A125" s="64" t="s">
        <v>106</v>
      </c>
      <c r="B125" s="44" t="s">
        <v>22</v>
      </c>
      <c r="C125" s="45">
        <v>1</v>
      </c>
      <c r="D125" s="46">
        <v>45</v>
      </c>
      <c r="E125" s="13">
        <v>1</v>
      </c>
      <c r="F125" s="47">
        <f t="shared" si="6"/>
        <v>1.35</v>
      </c>
      <c r="G125" s="48">
        <f t="shared" si="7"/>
        <v>53.099999999999994</v>
      </c>
      <c r="H125" s="48">
        <f>SUM(G121:G125)</f>
        <v>670.3</v>
      </c>
      <c r="I125" s="13"/>
      <c r="J125" s="14"/>
    </row>
    <row r="126" spans="1:10" ht="15" customHeight="1">
      <c r="A126" s="21" t="s">
        <v>102</v>
      </c>
      <c r="B126" s="33" t="s">
        <v>15</v>
      </c>
      <c r="C126" s="34">
        <v>1</v>
      </c>
      <c r="D126" s="35">
        <v>137</v>
      </c>
      <c r="E126" s="2">
        <v>1</v>
      </c>
      <c r="F126" s="36">
        <f t="shared" si="6"/>
        <v>1.35</v>
      </c>
      <c r="G126" s="37">
        <f t="shared" si="7"/>
        <v>158.89999999999998</v>
      </c>
      <c r="H126" s="2"/>
      <c r="I126" s="2"/>
      <c r="J126" s="3"/>
    </row>
    <row r="127" spans="1:10" ht="15" customHeight="1" thickBot="1">
      <c r="A127" s="24" t="s">
        <v>102</v>
      </c>
      <c r="B127" s="38" t="s">
        <v>16</v>
      </c>
      <c r="C127" s="39">
        <v>1</v>
      </c>
      <c r="D127" s="40">
        <v>137</v>
      </c>
      <c r="E127" s="5">
        <v>1</v>
      </c>
      <c r="F127" s="41">
        <f t="shared" si="6"/>
        <v>1.35</v>
      </c>
      <c r="G127" s="42">
        <f t="shared" si="7"/>
        <v>158.89999999999998</v>
      </c>
      <c r="H127" s="42">
        <f>SUM(G126:G127)</f>
        <v>317.79999999999995</v>
      </c>
      <c r="I127" s="5"/>
      <c r="J127" s="6"/>
    </row>
    <row r="128" spans="1:10" ht="15" customHeight="1">
      <c r="A128" s="26" t="s">
        <v>130</v>
      </c>
      <c r="B128" s="27" t="s">
        <v>13</v>
      </c>
      <c r="C128" s="28">
        <v>0</v>
      </c>
      <c r="D128" s="29">
        <v>0</v>
      </c>
      <c r="E128" s="10"/>
      <c r="F128" s="30">
        <f t="shared" si="6"/>
        <v>0</v>
      </c>
      <c r="G128" s="31">
        <f t="shared" si="7"/>
        <v>0</v>
      </c>
      <c r="H128" s="10"/>
      <c r="I128" s="10"/>
      <c r="J128" s="32"/>
    </row>
    <row r="129" spans="1:10" ht="15.75" thickBot="1">
      <c r="A129" s="24"/>
      <c r="B129" s="5"/>
      <c r="C129" s="5"/>
      <c r="D129" s="25">
        <f>SUM(D3:D128)</f>
        <v>17313.5</v>
      </c>
      <c r="E129" s="25">
        <f>SUM(E3:E128)</f>
        <v>152.7</v>
      </c>
      <c r="F129" s="25">
        <f>SUM(F3:F128)</f>
        <v>206.14499999999975</v>
      </c>
      <c r="G129" s="25">
        <f>SUM(G3:G128)</f>
        <v>20041.670000000002</v>
      </c>
      <c r="H129" s="25">
        <f>SUM(H3:H128)</f>
        <v>20041.669999999995</v>
      </c>
      <c r="I129" s="5"/>
      <c r="J129" s="6"/>
    </row>
  </sheetData>
  <sheetProtection/>
  <autoFilter ref="A2:H129">
    <sortState ref="A3:H129">
      <sortCondition sortBy="value" ref="A3:A12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2015-04-19T06:08:00Z</dcterms:modified>
  <cp:category/>
  <cp:version/>
  <cp:contentType/>
  <cp:contentStatus/>
</cp:coreProperties>
</file>