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<sst xmlns="http://schemas.openxmlformats.org/spreadsheetml/2006/main" count="45" uniqueCount="45">
  <si>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valensa</t>
  </si>
  <si>
    <t>gvidon</t>
  </si>
  <si>
    <t>Aleksandri</t>
  </si>
  <si>
    <t>Kimberly</t>
  </si>
  <si>
    <t>Снегурка 915</t>
  </si>
  <si>
    <t>ПРИСТРОЙ</t>
  </si>
  <si>
    <t>Пар в ряду</t>
  </si>
  <si>
    <t>раскидка</t>
  </si>
  <si>
    <t>юлялена</t>
  </si>
  <si>
    <t>mamatimura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</si>
  <si>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</si>
  <si>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</si>
  <si>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</si>
  <si>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</si>
  <si>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</si>
  <si>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</si>
  <si>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Tolstyi</t>
  </si>
  <si>
    <t>Элен_а</t>
  </si>
  <si>
    <t>Рубинштейн</t>
  </si>
  <si>
    <t>weltkind</t>
  </si>
  <si>
    <t>Алюсик</t>
  </si>
  <si>
    <t>Twins</t>
  </si>
  <si>
    <t>Анастасия1985</t>
  </si>
  <si>
    <t>kuleshova</t>
  </si>
  <si>
    <t>вериса</t>
  </si>
  <si>
    <t>migalka</t>
  </si>
  <si>
    <t>cviridova</t>
  </si>
  <si>
    <t>Натали82</t>
  </si>
  <si>
    <t>TRL-2675</t>
  </si>
  <si>
    <t>Lenochk@</t>
  </si>
  <si>
    <t>Lenashk@</t>
  </si>
  <si>
    <t>Fotiniya</t>
  </si>
  <si>
    <t>Ковырнатор</t>
  </si>
  <si>
    <t>makitra</t>
  </si>
  <si>
    <t>Людмила Кл</t>
  </si>
  <si>
    <t>Елена Л.</t>
  </si>
  <si>
    <t>trie</t>
  </si>
  <si>
    <t>T-510</t>
  </si>
  <si>
    <t>О_Леся</t>
  </si>
  <si>
    <t>Елена Белова</t>
  </si>
  <si>
    <t>Ирина1312</t>
  </si>
  <si>
    <t>Ник</t>
  </si>
  <si>
    <t>Сумма</t>
  </si>
  <si>
    <t>Сумма с ОРГ</t>
  </si>
  <si>
    <t>Раскидка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</si>
</sst>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4" fillId="11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textRotation="90" wrapText="1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0</xdr:rowOff>
    </xdr:from>
    <xdr:to>
      <xdr:col>10</xdr:col>
      <xdr:colOff>666750</xdr:colOff>
      <xdr:row>0</xdr:row>
      <xdr:rowOff>438150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12</xdr:col>
      <xdr:colOff>9525</xdr:colOff>
      <xdr:row>0</xdr:row>
      <xdr:rowOff>485775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0</xdr:row>
      <xdr:rowOff>9525</xdr:rowOff>
    </xdr:from>
    <xdr:to>
      <xdr:col>12</xdr:col>
      <xdr:colOff>657225</xdr:colOff>
      <xdr:row>0</xdr:row>
      <xdr:rowOff>704850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95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666750</xdr:colOff>
      <xdr:row>0</xdr:row>
      <xdr:rowOff>704850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9525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0</xdr:row>
      <xdr:rowOff>0</xdr:rowOff>
    </xdr:from>
    <xdr:to>
      <xdr:col>14</xdr:col>
      <xdr:colOff>752475</xdr:colOff>
      <xdr:row>0</xdr:row>
      <xdr:rowOff>447675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96400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0</xdr:rowOff>
    </xdr:from>
    <xdr:to>
      <xdr:col>15</xdr:col>
      <xdr:colOff>657225</xdr:colOff>
      <xdr:row>0</xdr:row>
      <xdr:rowOff>466725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53625" y="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0</xdr:rowOff>
    </xdr:from>
    <xdr:to>
      <xdr:col>16</xdr:col>
      <xdr:colOff>666750</xdr:colOff>
      <xdr:row>0</xdr:row>
      <xdr:rowOff>428625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96575" y="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0</xdr:row>
      <xdr:rowOff>0</xdr:rowOff>
    </xdr:from>
    <xdr:to>
      <xdr:col>17</xdr:col>
      <xdr:colOff>590550</xdr:colOff>
      <xdr:row>0</xdr:row>
      <xdr:rowOff>409575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53800" y="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0</xdr:row>
      <xdr:rowOff>19050</xdr:rowOff>
    </xdr:from>
    <xdr:to>
      <xdr:col>18</xdr:col>
      <xdr:colOff>657225</xdr:colOff>
      <xdr:row>0</xdr:row>
      <xdr:rowOff>466725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58650" y="190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19</xdr:col>
      <xdr:colOff>666750</xdr:colOff>
      <xdr:row>0</xdr:row>
      <xdr:rowOff>466725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25400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0</xdr:rowOff>
    </xdr:from>
    <xdr:to>
      <xdr:col>20</xdr:col>
      <xdr:colOff>657225</xdr:colOff>
      <xdr:row>0</xdr:row>
      <xdr:rowOff>457200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39775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0</xdr:rowOff>
    </xdr:from>
    <xdr:to>
      <xdr:col>21</xdr:col>
      <xdr:colOff>657225</xdr:colOff>
      <xdr:row>0</xdr:row>
      <xdr:rowOff>457200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135100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0</xdr:row>
      <xdr:rowOff>28575</xdr:rowOff>
    </xdr:from>
    <xdr:to>
      <xdr:col>22</xdr:col>
      <xdr:colOff>657225</xdr:colOff>
      <xdr:row>0</xdr:row>
      <xdr:rowOff>438150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897100" y="285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0</xdr:row>
      <xdr:rowOff>0</xdr:rowOff>
    </xdr:from>
    <xdr:to>
      <xdr:col>23</xdr:col>
      <xdr:colOff>657225</xdr:colOff>
      <xdr:row>0</xdr:row>
      <xdr:rowOff>447675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535275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0</xdr:row>
      <xdr:rowOff>9525</xdr:rowOff>
    </xdr:from>
    <xdr:to>
      <xdr:col>24</xdr:col>
      <xdr:colOff>609600</xdr:colOff>
      <xdr:row>0</xdr:row>
      <xdr:rowOff>409575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249650" y="9525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0</xdr:rowOff>
    </xdr:from>
    <xdr:to>
      <xdr:col>25</xdr:col>
      <xdr:colOff>638175</xdr:colOff>
      <xdr:row>0</xdr:row>
      <xdr:rowOff>923925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964025" y="0"/>
          <a:ext cx="571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0</xdr:row>
      <xdr:rowOff>9525</xdr:rowOff>
    </xdr:from>
    <xdr:to>
      <xdr:col>26</xdr:col>
      <xdr:colOff>638175</xdr:colOff>
      <xdr:row>0</xdr:row>
      <xdr:rowOff>428625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640300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0</xdr:row>
      <xdr:rowOff>9525</xdr:rowOff>
    </xdr:from>
    <xdr:to>
      <xdr:col>27</xdr:col>
      <xdr:colOff>647700</xdr:colOff>
      <xdr:row>0</xdr:row>
      <xdr:rowOff>457200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307050" y="952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0</xdr:row>
      <xdr:rowOff>9525</xdr:rowOff>
    </xdr:from>
    <xdr:to>
      <xdr:col>28</xdr:col>
      <xdr:colOff>628650</xdr:colOff>
      <xdr:row>0</xdr:row>
      <xdr:rowOff>419100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40475" y="95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0</xdr:row>
      <xdr:rowOff>0</xdr:rowOff>
    </xdr:from>
    <xdr:to>
      <xdr:col>29</xdr:col>
      <xdr:colOff>685800</xdr:colOff>
      <xdr:row>0</xdr:row>
      <xdr:rowOff>476250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688175" y="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66675</xdr:colOff>
      <xdr:row>0</xdr:row>
      <xdr:rowOff>19050</xdr:rowOff>
    </xdr:from>
    <xdr:to>
      <xdr:col>30</xdr:col>
      <xdr:colOff>666750</xdr:colOff>
      <xdr:row>0</xdr:row>
      <xdr:rowOff>752475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440650" y="1905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76200</xdr:colOff>
      <xdr:row>0</xdr:row>
      <xdr:rowOff>9525</xdr:rowOff>
    </xdr:from>
    <xdr:to>
      <xdr:col>31</xdr:col>
      <xdr:colOff>666750</xdr:colOff>
      <xdr:row>0</xdr:row>
      <xdr:rowOff>428625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145500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workbookViewId="0" topLeftCell="A1">
      <pane xSplit="10" ySplit="1" topLeftCell="K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16.00390625" style="19" bestFit="1" customWidth="1"/>
    <col min="2" max="2" width="7.25390625" style="19" customWidth="1"/>
    <col min="3" max="3" width="5.75390625" style="19" customWidth="1"/>
    <col min="4" max="4" width="6.875" style="19" customWidth="1"/>
    <col min="5" max="5" width="7.375" style="19" customWidth="1"/>
    <col min="6" max="6" width="7.125" style="19" customWidth="1"/>
    <col min="7" max="7" width="7.75390625" style="19" customWidth="1"/>
    <col min="8" max="9" width="6.875" style="19" customWidth="1"/>
    <col min="10" max="10" width="11.75390625" style="19" customWidth="1"/>
    <col min="11" max="11" width="9.125" style="19" customWidth="1"/>
    <col min="12" max="12" width="9.375" style="19" customWidth="1"/>
    <col min="13" max="14" width="9.125" style="19" customWidth="1"/>
    <col min="15" max="15" width="10.125" style="19" customWidth="1"/>
    <col min="16" max="16384" width="9.125" style="19" customWidth="1"/>
  </cols>
  <sheetData>
    <row r="1" spans="1:39" ht="89.25" customHeight="1">
      <c r="A1" s="1" t="s">
        <v>41</v>
      </c>
      <c r="B1" s="2" t="s">
        <v>42</v>
      </c>
      <c r="C1" s="2" t="s">
        <v>43</v>
      </c>
      <c r="D1" s="3" t="s">
        <v>44</v>
      </c>
      <c r="E1" s="3" t="s">
        <v>10</v>
      </c>
      <c r="F1" s="3" t="s">
        <v>11</v>
      </c>
      <c r="G1" s="3" t="s">
        <v>12</v>
      </c>
      <c r="H1" s="3" t="s">
        <v>13</v>
      </c>
      <c r="I1" s="3"/>
      <c r="J1" s="4" t="s">
        <v>14</v>
      </c>
      <c r="K1" s="3" t="s">
        <v>37</v>
      </c>
      <c r="L1" s="3" t="s">
        <v>28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21"/>
    </row>
    <row r="2" spans="1:39" ht="15">
      <c r="A2" s="5" t="s">
        <v>15</v>
      </c>
      <c r="B2" s="5"/>
      <c r="C2" s="5"/>
      <c r="D2" s="6"/>
      <c r="E2" s="6"/>
      <c r="F2" s="6"/>
      <c r="G2" s="6"/>
      <c r="H2" s="5"/>
      <c r="I2" s="6"/>
      <c r="J2" s="7"/>
      <c r="K2" s="8">
        <v>250</v>
      </c>
      <c r="L2" s="8">
        <v>650</v>
      </c>
      <c r="M2" s="8">
        <v>650</v>
      </c>
      <c r="N2" s="8">
        <v>650</v>
      </c>
      <c r="O2" s="8">
        <v>250</v>
      </c>
      <c r="P2" s="8">
        <v>250</v>
      </c>
      <c r="Q2" s="8">
        <v>250</v>
      </c>
      <c r="R2" s="8">
        <v>250</v>
      </c>
      <c r="S2" s="8">
        <v>250</v>
      </c>
      <c r="T2" s="8">
        <v>350</v>
      </c>
      <c r="U2" s="8">
        <v>350</v>
      </c>
      <c r="V2" s="8">
        <v>350</v>
      </c>
      <c r="W2" s="8">
        <v>350</v>
      </c>
      <c r="X2" s="8">
        <v>450</v>
      </c>
      <c r="Y2" s="8">
        <v>450</v>
      </c>
      <c r="Z2" s="8">
        <v>450</v>
      </c>
      <c r="AA2" s="8">
        <v>450</v>
      </c>
      <c r="AB2" s="8">
        <v>550</v>
      </c>
      <c r="AC2" s="8">
        <v>550</v>
      </c>
      <c r="AD2" s="8">
        <v>550</v>
      </c>
      <c r="AE2" s="8">
        <v>650</v>
      </c>
      <c r="AF2" s="8">
        <v>750</v>
      </c>
      <c r="AG2" s="8"/>
      <c r="AH2" s="8"/>
      <c r="AI2" s="8"/>
      <c r="AJ2" s="8"/>
      <c r="AK2" s="8"/>
      <c r="AL2" s="8"/>
      <c r="AM2" s="8"/>
    </row>
    <row r="3" spans="1:39" ht="14.25">
      <c r="A3" s="9" t="s">
        <v>2</v>
      </c>
      <c r="B3" s="9">
        <f aca="true" t="shared" si="0" ref="B3:B37">SUMIF($K3:$AT3,"&lt;&gt;",$K$2:$AT$2)</f>
        <v>750</v>
      </c>
      <c r="C3" s="9">
        <f aca="true" t="shared" si="1" ref="C3:C32">B3*1.15</f>
        <v>862.4999999999999</v>
      </c>
      <c r="D3" s="10"/>
      <c r="E3" s="10">
        <f aca="true" t="shared" si="2" ref="E3:E37">C3+D3</f>
        <v>862.4999999999999</v>
      </c>
      <c r="F3" s="10"/>
      <c r="G3" s="9">
        <v>863</v>
      </c>
      <c r="H3" s="9">
        <f>1044.65/36</f>
        <v>29.01805555555556</v>
      </c>
      <c r="I3" s="10"/>
      <c r="J3" s="11">
        <f aca="true" t="shared" si="3" ref="J3:J37">E3-F3-G3+H3</f>
        <v>28.518055555555446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>
        <v>37</v>
      </c>
      <c r="AG3" s="9"/>
      <c r="AH3" s="9"/>
      <c r="AI3" s="9"/>
      <c r="AJ3" s="9"/>
      <c r="AK3" s="9"/>
      <c r="AL3" s="9"/>
      <c r="AM3" s="9"/>
    </row>
    <row r="4" spans="1:39" ht="14.25">
      <c r="A4" s="9" t="s">
        <v>26</v>
      </c>
      <c r="B4" s="9">
        <f t="shared" si="0"/>
        <v>250</v>
      </c>
      <c r="C4" s="9">
        <f t="shared" si="1"/>
        <v>287.5</v>
      </c>
      <c r="D4" s="10"/>
      <c r="E4" s="10">
        <f t="shared" si="2"/>
        <v>287.5</v>
      </c>
      <c r="F4" s="10"/>
      <c r="G4" s="9">
        <v>287.5</v>
      </c>
      <c r="H4" s="9">
        <f aca="true" t="shared" si="4" ref="H4:H30">1044.65/36</f>
        <v>29.01805555555556</v>
      </c>
      <c r="I4" s="10"/>
      <c r="J4" s="11">
        <f t="shared" si="3"/>
        <v>29.01805555555556</v>
      </c>
      <c r="K4" s="9">
        <v>40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4.25">
      <c r="A5" s="9" t="s">
        <v>31</v>
      </c>
      <c r="B5" s="9">
        <f t="shared" si="0"/>
        <v>650</v>
      </c>
      <c r="C5" s="9">
        <f t="shared" si="1"/>
        <v>747.4999999999999</v>
      </c>
      <c r="D5" s="10">
        <f>650/7</f>
        <v>92.85714285714286</v>
      </c>
      <c r="E5" s="10">
        <f t="shared" si="2"/>
        <v>840.3571428571428</v>
      </c>
      <c r="F5" s="10"/>
      <c r="G5" s="9">
        <v>840.36</v>
      </c>
      <c r="H5" s="9"/>
      <c r="I5" s="10"/>
      <c r="J5" s="11">
        <f t="shared" si="3"/>
        <v>-0.0028571428572377044</v>
      </c>
      <c r="K5" s="9"/>
      <c r="L5" s="20">
        <v>38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13.5" customHeight="1">
      <c r="A6" s="9" t="s">
        <v>1</v>
      </c>
      <c r="B6" s="9">
        <f t="shared" si="0"/>
        <v>900</v>
      </c>
      <c r="C6" s="9">
        <f t="shared" si="1"/>
        <v>1035</v>
      </c>
      <c r="D6" s="10">
        <f>650/7</f>
        <v>92.85714285714286</v>
      </c>
      <c r="E6" s="10">
        <f t="shared" si="2"/>
        <v>1127.857142857143</v>
      </c>
      <c r="F6" s="10"/>
      <c r="G6" s="9">
        <v>1127.86</v>
      </c>
      <c r="H6" s="9">
        <f>1044.65/36</f>
        <v>29.01805555555556</v>
      </c>
      <c r="I6" s="10"/>
      <c r="J6" s="11">
        <f t="shared" si="3"/>
        <v>29.01519841269855</v>
      </c>
      <c r="K6" s="17">
        <v>38</v>
      </c>
      <c r="L6" s="20">
        <v>38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14.25">
      <c r="A7" s="9" t="s">
        <v>3</v>
      </c>
      <c r="B7" s="9">
        <f t="shared" si="0"/>
        <v>250</v>
      </c>
      <c r="C7" s="9">
        <f t="shared" si="1"/>
        <v>287.5</v>
      </c>
      <c r="D7" s="10"/>
      <c r="E7" s="10">
        <f t="shared" si="2"/>
        <v>287.5</v>
      </c>
      <c r="F7" s="10">
        <v>-49</v>
      </c>
      <c r="G7" s="9"/>
      <c r="H7" s="9">
        <f t="shared" si="4"/>
        <v>29.01805555555556</v>
      </c>
      <c r="I7" s="10"/>
      <c r="J7" s="11">
        <f t="shared" si="3"/>
        <v>365.5180555555556</v>
      </c>
      <c r="K7" s="9">
        <v>36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4.25">
      <c r="A8" s="9" t="s">
        <v>23</v>
      </c>
      <c r="B8" s="9">
        <f t="shared" si="0"/>
        <v>600</v>
      </c>
      <c r="C8" s="9">
        <f t="shared" si="1"/>
        <v>690</v>
      </c>
      <c r="D8" s="10"/>
      <c r="E8" s="10">
        <f t="shared" si="2"/>
        <v>690</v>
      </c>
      <c r="F8" s="10"/>
      <c r="G8" s="9">
        <v>690</v>
      </c>
      <c r="H8" s="9">
        <f>1044.65/36*2</f>
        <v>58.03611111111112</v>
      </c>
      <c r="I8" s="10"/>
      <c r="J8" s="11">
        <f t="shared" si="3"/>
        <v>58.03611111111112</v>
      </c>
      <c r="K8" s="9"/>
      <c r="L8" s="9"/>
      <c r="M8" s="9"/>
      <c r="N8" s="9"/>
      <c r="O8" s="9"/>
      <c r="P8" s="9"/>
      <c r="Q8" s="9">
        <v>39</v>
      </c>
      <c r="R8" s="9"/>
      <c r="S8" s="9"/>
      <c r="T8" s="9"/>
      <c r="U8" s="9"/>
      <c r="V8" s="9">
        <v>40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ht="14.25">
      <c r="A9" s="9" t="s">
        <v>30</v>
      </c>
      <c r="B9" s="9">
        <f t="shared" si="0"/>
        <v>650</v>
      </c>
      <c r="C9" s="9">
        <f t="shared" si="1"/>
        <v>747.4999999999999</v>
      </c>
      <c r="D9" s="10">
        <f>650/7</f>
        <v>92.85714285714286</v>
      </c>
      <c r="E9" s="10">
        <f t="shared" si="2"/>
        <v>840.3571428571428</v>
      </c>
      <c r="F9" s="10"/>
      <c r="G9" s="9">
        <v>841</v>
      </c>
      <c r="H9" s="9"/>
      <c r="I9" s="10"/>
      <c r="J9" s="11">
        <f t="shared" si="3"/>
        <v>-0.6428571428572241</v>
      </c>
      <c r="K9" s="9"/>
      <c r="L9" s="20">
        <v>37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ht="14.25">
      <c r="A10" s="9" t="s">
        <v>29</v>
      </c>
      <c r="B10" s="9">
        <f t="shared" si="0"/>
        <v>650</v>
      </c>
      <c r="C10" s="9">
        <f t="shared" si="1"/>
        <v>747.4999999999999</v>
      </c>
      <c r="D10" s="10">
        <f>650/7</f>
        <v>92.85714285714286</v>
      </c>
      <c r="E10" s="10">
        <f t="shared" si="2"/>
        <v>840.3571428571428</v>
      </c>
      <c r="F10" s="10"/>
      <c r="G10" s="9">
        <v>841</v>
      </c>
      <c r="H10" s="9"/>
      <c r="I10" s="10"/>
      <c r="J10" s="11">
        <f t="shared" si="3"/>
        <v>-0.6428571428572241</v>
      </c>
      <c r="K10" s="9"/>
      <c r="L10" s="20">
        <v>35</v>
      </c>
      <c r="M10" s="9"/>
      <c r="N10" s="9"/>
      <c r="O10" s="9"/>
      <c r="P10" s="17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ht="14.25">
      <c r="A11" s="9" t="s">
        <v>33</v>
      </c>
      <c r="B11" s="9">
        <f t="shared" si="0"/>
        <v>800</v>
      </c>
      <c r="C11" s="9">
        <f t="shared" si="1"/>
        <v>919.9999999999999</v>
      </c>
      <c r="D11" s="10"/>
      <c r="E11" s="10">
        <f t="shared" si="2"/>
        <v>919.9999999999999</v>
      </c>
      <c r="F11" s="10"/>
      <c r="G11" s="9">
        <v>920</v>
      </c>
      <c r="H11" s="9">
        <f>1044.65/36</f>
        <v>29.01805555555556</v>
      </c>
      <c r="I11" s="10"/>
      <c r="J11" s="11">
        <f t="shared" si="3"/>
        <v>29.018055555555446</v>
      </c>
      <c r="K11" s="9"/>
      <c r="L11" s="9"/>
      <c r="M11" s="9"/>
      <c r="N11" s="9"/>
      <c r="O11" s="9"/>
      <c r="P11" s="9"/>
      <c r="Q11" s="9"/>
      <c r="R11" s="9"/>
      <c r="S11" s="18"/>
      <c r="T11" s="9">
        <v>38</v>
      </c>
      <c r="U11" s="9"/>
      <c r="V11" s="9"/>
      <c r="W11" s="9"/>
      <c r="X11" s="20">
        <v>38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3.5" customHeight="1">
      <c r="A12" s="9" t="s">
        <v>9</v>
      </c>
      <c r="B12" s="9">
        <f t="shared" si="0"/>
        <v>250</v>
      </c>
      <c r="C12" s="9">
        <f t="shared" si="1"/>
        <v>287.5</v>
      </c>
      <c r="D12" s="10"/>
      <c r="E12" s="10">
        <f t="shared" si="2"/>
        <v>287.5</v>
      </c>
      <c r="F12" s="10"/>
      <c r="G12" s="9">
        <v>300</v>
      </c>
      <c r="H12" s="9">
        <f t="shared" si="4"/>
        <v>29.01805555555556</v>
      </c>
      <c r="I12" s="10"/>
      <c r="J12" s="11">
        <f t="shared" si="3"/>
        <v>16.51805555555556</v>
      </c>
      <c r="K12" s="9">
        <v>37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4.25">
      <c r="A13" s="9" t="s">
        <v>25</v>
      </c>
      <c r="B13" s="9">
        <f t="shared" si="0"/>
        <v>250</v>
      </c>
      <c r="C13" s="9">
        <f t="shared" si="1"/>
        <v>287.5</v>
      </c>
      <c r="D13" s="10"/>
      <c r="E13" s="10">
        <f t="shared" si="2"/>
        <v>287.5</v>
      </c>
      <c r="F13" s="10"/>
      <c r="G13" s="9">
        <v>287.5</v>
      </c>
      <c r="H13" s="9">
        <f t="shared" si="4"/>
        <v>29.01805555555556</v>
      </c>
      <c r="I13" s="10"/>
      <c r="J13" s="11">
        <f t="shared" si="3"/>
        <v>29.01805555555556</v>
      </c>
      <c r="K13" s="9">
        <v>39</v>
      </c>
      <c r="L13" s="9"/>
      <c r="M13" s="9"/>
      <c r="N13" s="2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14.25">
      <c r="A14" s="9" t="s">
        <v>16</v>
      </c>
      <c r="B14" s="9">
        <f t="shared" si="0"/>
        <v>250</v>
      </c>
      <c r="C14" s="9">
        <f t="shared" si="1"/>
        <v>287.5</v>
      </c>
      <c r="D14" s="10"/>
      <c r="E14" s="10">
        <f t="shared" si="2"/>
        <v>287.5</v>
      </c>
      <c r="F14" s="10"/>
      <c r="G14" s="9">
        <v>287.5</v>
      </c>
      <c r="H14" s="9">
        <f t="shared" si="4"/>
        <v>29.01805555555556</v>
      </c>
      <c r="I14" s="10"/>
      <c r="J14" s="11">
        <f t="shared" si="3"/>
        <v>29.01805555555556</v>
      </c>
      <c r="K14" s="9">
        <v>37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14.25">
      <c r="A15" s="9" t="s">
        <v>36</v>
      </c>
      <c r="B15" s="9">
        <f t="shared" si="0"/>
        <v>250</v>
      </c>
      <c r="C15" s="9">
        <f>B15*1.1</f>
        <v>275</v>
      </c>
      <c r="D15" s="10"/>
      <c r="E15" s="10">
        <f t="shared" si="2"/>
        <v>275</v>
      </c>
      <c r="F15" s="22"/>
      <c r="G15" s="9">
        <v>287.5</v>
      </c>
      <c r="H15" s="9">
        <f t="shared" si="4"/>
        <v>29.01805555555556</v>
      </c>
      <c r="I15" s="10"/>
      <c r="J15" s="11">
        <f t="shared" si="3"/>
        <v>16.51805555555556</v>
      </c>
      <c r="K15" s="9"/>
      <c r="L15" s="9"/>
      <c r="M15" s="9"/>
      <c r="N15" s="9"/>
      <c r="O15" s="9"/>
      <c r="P15" s="9">
        <v>39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4.25">
      <c r="A16" s="9" t="s">
        <v>21</v>
      </c>
      <c r="B16" s="9">
        <f t="shared" si="0"/>
        <v>650</v>
      </c>
      <c r="C16" s="9">
        <f t="shared" si="1"/>
        <v>747.4999999999999</v>
      </c>
      <c r="D16" s="10"/>
      <c r="E16" s="10">
        <f t="shared" si="2"/>
        <v>747.4999999999999</v>
      </c>
      <c r="F16" s="10"/>
      <c r="G16" s="9">
        <v>748</v>
      </c>
      <c r="H16" s="9">
        <f t="shared" si="4"/>
        <v>29.01805555555556</v>
      </c>
      <c r="I16" s="10"/>
      <c r="J16" s="11">
        <f t="shared" si="3"/>
        <v>28.518055555555446</v>
      </c>
      <c r="K16" s="9"/>
      <c r="L16" s="9"/>
      <c r="M16" s="9"/>
      <c r="N16" s="9">
        <v>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 ht="14.25">
      <c r="A17" s="9" t="s">
        <v>0</v>
      </c>
      <c r="B17" s="9">
        <f t="shared" si="0"/>
        <v>350</v>
      </c>
      <c r="C17" s="9">
        <f t="shared" si="1"/>
        <v>402.49999999999994</v>
      </c>
      <c r="D17" s="22"/>
      <c r="E17" s="10">
        <f t="shared" si="2"/>
        <v>402.49999999999994</v>
      </c>
      <c r="F17" s="10"/>
      <c r="G17" s="9">
        <v>403</v>
      </c>
      <c r="H17" s="9">
        <f t="shared" si="4"/>
        <v>29.01805555555556</v>
      </c>
      <c r="I17" s="10"/>
      <c r="J17" s="11">
        <f t="shared" si="3"/>
        <v>28.518055555555502</v>
      </c>
      <c r="K17" s="9"/>
      <c r="L17" s="9"/>
      <c r="M17" s="9"/>
      <c r="N17" s="17"/>
      <c r="O17" s="9"/>
      <c r="P17" s="9"/>
      <c r="Q17" s="9"/>
      <c r="R17" s="9"/>
      <c r="S17" s="9"/>
      <c r="T17" s="18"/>
      <c r="U17" s="9">
        <v>39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4.25">
      <c r="A18" s="9" t="s">
        <v>19</v>
      </c>
      <c r="B18" s="9">
        <f t="shared" si="0"/>
        <v>250</v>
      </c>
      <c r="C18" s="9">
        <f t="shared" si="1"/>
        <v>287.5</v>
      </c>
      <c r="D18" s="10"/>
      <c r="E18" s="10">
        <f t="shared" si="2"/>
        <v>287.5</v>
      </c>
      <c r="F18" s="10"/>
      <c r="G18" s="9">
        <v>300</v>
      </c>
      <c r="H18" s="9">
        <f t="shared" si="4"/>
        <v>29.01805555555556</v>
      </c>
      <c r="I18" s="10"/>
      <c r="J18" s="11">
        <f t="shared" si="3"/>
        <v>16.51805555555556</v>
      </c>
      <c r="K18" s="9"/>
      <c r="L18" s="9"/>
      <c r="M18" s="17"/>
      <c r="N18" s="9"/>
      <c r="O18" s="9"/>
      <c r="P18" s="9"/>
      <c r="Q18" s="9"/>
      <c r="R18" s="9">
        <v>39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14.25">
      <c r="A19" s="9" t="s">
        <v>20</v>
      </c>
      <c r="B19" s="9">
        <f t="shared" si="0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>
        <v>32</v>
      </c>
      <c r="H19" s="9">
        <f t="shared" si="4"/>
        <v>29.01805555555556</v>
      </c>
      <c r="I19" s="10"/>
      <c r="J19" s="11">
        <f t="shared" si="3"/>
        <v>284.5180555555556</v>
      </c>
      <c r="K19" s="9">
        <v>39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4.25">
      <c r="A20" s="9" t="s">
        <v>22</v>
      </c>
      <c r="B20" s="9">
        <f t="shared" si="0"/>
        <v>450</v>
      </c>
      <c r="C20" s="9">
        <f t="shared" si="1"/>
        <v>517.5</v>
      </c>
      <c r="D20" s="10"/>
      <c r="E20" s="10">
        <f t="shared" si="2"/>
        <v>517.5</v>
      </c>
      <c r="F20" s="10"/>
      <c r="G20" s="9">
        <v>517.5</v>
      </c>
      <c r="H20" s="9">
        <f t="shared" si="4"/>
        <v>29.01805555555556</v>
      </c>
      <c r="I20" s="10"/>
      <c r="J20" s="11">
        <f t="shared" si="3"/>
        <v>29.01805555555556</v>
      </c>
      <c r="K20" s="9"/>
      <c r="L20" s="9"/>
      <c r="M20" s="9"/>
      <c r="N20" s="9"/>
      <c r="O20" s="9"/>
      <c r="P20" s="17"/>
      <c r="Q20" s="9"/>
      <c r="R20" s="9"/>
      <c r="S20" s="9"/>
      <c r="T20" s="9"/>
      <c r="U20" s="9"/>
      <c r="V20" s="9"/>
      <c r="W20" s="9"/>
      <c r="X20" s="9"/>
      <c r="Y20" s="9"/>
      <c r="Z20" s="9">
        <v>38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4.25">
      <c r="A21" s="9" t="s">
        <v>24</v>
      </c>
      <c r="B21" s="9">
        <f t="shared" si="0"/>
        <v>650</v>
      </c>
      <c r="C21" s="9">
        <f t="shared" si="1"/>
        <v>747.4999999999999</v>
      </c>
      <c r="D21" s="10">
        <f>650/7</f>
        <v>92.85714285714286</v>
      </c>
      <c r="E21" s="10">
        <f t="shared" si="2"/>
        <v>840.3571428571428</v>
      </c>
      <c r="F21" s="10"/>
      <c r="G21" s="9">
        <v>841</v>
      </c>
      <c r="H21" s="9"/>
      <c r="I21" s="10"/>
      <c r="J21" s="11">
        <f t="shared" si="3"/>
        <v>-0.6428571428572241</v>
      </c>
      <c r="K21" s="9"/>
      <c r="L21" s="20">
        <v>39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4.25">
      <c r="A22" s="9" t="s">
        <v>39</v>
      </c>
      <c r="B22" s="9">
        <f t="shared" si="0"/>
        <v>250</v>
      </c>
      <c r="C22" s="9">
        <f t="shared" si="1"/>
        <v>287.5</v>
      </c>
      <c r="D22" s="10"/>
      <c r="E22" s="10">
        <f t="shared" si="2"/>
        <v>287.5</v>
      </c>
      <c r="F22" s="10"/>
      <c r="G22" s="9">
        <v>287.5</v>
      </c>
      <c r="H22" s="9">
        <f t="shared" si="4"/>
        <v>29.01805555555556</v>
      </c>
      <c r="I22" s="10"/>
      <c r="J22" s="11">
        <f t="shared" si="3"/>
        <v>29.01805555555556</v>
      </c>
      <c r="K22" s="9"/>
      <c r="L22" s="9"/>
      <c r="M22" s="9"/>
      <c r="N22" s="9"/>
      <c r="O22" s="9"/>
      <c r="P22" s="9"/>
      <c r="Q22" s="9"/>
      <c r="R22" s="9"/>
      <c r="S22" s="9">
        <v>37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ht="14.25">
      <c r="A23" s="9" t="s">
        <v>35</v>
      </c>
      <c r="B23" s="9">
        <f t="shared" si="0"/>
        <v>1100</v>
      </c>
      <c r="C23" s="9">
        <f t="shared" si="1"/>
        <v>1265</v>
      </c>
      <c r="D23" s="10"/>
      <c r="E23" s="10">
        <f t="shared" si="2"/>
        <v>1265</v>
      </c>
      <c r="F23" s="10"/>
      <c r="G23" s="9">
        <v>1265</v>
      </c>
      <c r="H23" s="9">
        <f>1044.65/36*2</f>
        <v>58.03611111111112</v>
      </c>
      <c r="I23" s="10"/>
      <c r="J23" s="11">
        <f t="shared" si="3"/>
        <v>58.03611111111112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38</v>
      </c>
      <c r="AC23" s="9"/>
      <c r="AD23" s="9">
        <v>38</v>
      </c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14.25">
      <c r="A24" s="9" t="s">
        <v>40</v>
      </c>
      <c r="B24" s="9">
        <f t="shared" si="0"/>
        <v>350</v>
      </c>
      <c r="C24" s="9">
        <f t="shared" si="1"/>
        <v>402.49999999999994</v>
      </c>
      <c r="D24" s="10"/>
      <c r="E24" s="10">
        <f t="shared" si="2"/>
        <v>402.49999999999994</v>
      </c>
      <c r="F24" s="10">
        <v>-32</v>
      </c>
      <c r="G24" s="9">
        <v>480</v>
      </c>
      <c r="H24" s="9">
        <f t="shared" si="4"/>
        <v>29.01805555555556</v>
      </c>
      <c r="I24" s="10"/>
      <c r="J24" s="11">
        <f t="shared" si="3"/>
        <v>-16.481944444444498</v>
      </c>
      <c r="K24" s="9"/>
      <c r="L24" s="9"/>
      <c r="M24" s="9"/>
      <c r="N24" s="9"/>
      <c r="O24" s="9"/>
      <c r="P24" s="9"/>
      <c r="Q24" s="9"/>
      <c r="R24" s="9"/>
      <c r="S24" s="17"/>
      <c r="T24" s="9"/>
      <c r="U24" s="9"/>
      <c r="V24" s="9"/>
      <c r="W24" s="9">
        <v>37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4.25">
      <c r="A25" s="9" t="s">
        <v>32</v>
      </c>
      <c r="B25" s="9">
        <f t="shared" si="0"/>
        <v>250</v>
      </c>
      <c r="C25" s="9">
        <f t="shared" si="1"/>
        <v>287.5</v>
      </c>
      <c r="D25" s="10"/>
      <c r="E25" s="10">
        <f t="shared" si="2"/>
        <v>287.5</v>
      </c>
      <c r="F25" s="10">
        <v>2</v>
      </c>
      <c r="G25" s="9">
        <v>285.5</v>
      </c>
      <c r="H25" s="9">
        <f t="shared" si="4"/>
        <v>29.01805555555556</v>
      </c>
      <c r="I25" s="10"/>
      <c r="J25" s="11">
        <f t="shared" si="3"/>
        <v>29.01805555555556</v>
      </c>
      <c r="K25" s="9"/>
      <c r="L25" s="9"/>
      <c r="M25" s="9"/>
      <c r="N25" s="9"/>
      <c r="O25" s="9">
        <v>38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4.25">
      <c r="A26" s="9" t="s">
        <v>34</v>
      </c>
      <c r="B26" s="9">
        <f t="shared" si="0"/>
        <v>450</v>
      </c>
      <c r="C26" s="9">
        <f t="shared" si="1"/>
        <v>517.5</v>
      </c>
      <c r="D26" s="17"/>
      <c r="E26" s="10">
        <f t="shared" si="2"/>
        <v>517.5</v>
      </c>
      <c r="F26" s="10"/>
      <c r="G26" s="9">
        <v>518</v>
      </c>
      <c r="H26" s="9">
        <f t="shared" si="4"/>
        <v>29.01805555555556</v>
      </c>
      <c r="I26" s="10"/>
      <c r="J26" s="11">
        <f t="shared" si="3"/>
        <v>28.51805555555556</v>
      </c>
      <c r="K26" s="9"/>
      <c r="L26" s="9"/>
      <c r="M26" s="9"/>
      <c r="N26" s="9"/>
      <c r="O26" s="9"/>
      <c r="P26" s="9"/>
      <c r="Q26" s="9"/>
      <c r="R26" s="9"/>
      <c r="S26" s="9"/>
      <c r="T26" s="17"/>
      <c r="U26" s="9"/>
      <c r="V26" s="9"/>
      <c r="W26" s="9"/>
      <c r="X26" s="9"/>
      <c r="Y26" s="9"/>
      <c r="Z26" s="9"/>
      <c r="AA26" s="9">
        <v>39</v>
      </c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4.25">
      <c r="A27" s="9" t="s">
        <v>27</v>
      </c>
      <c r="B27" s="9">
        <f t="shared" si="0"/>
        <v>700</v>
      </c>
      <c r="C27" s="9">
        <f t="shared" si="1"/>
        <v>804.9999999999999</v>
      </c>
      <c r="D27" s="10"/>
      <c r="E27" s="10">
        <f t="shared" si="2"/>
        <v>804.9999999999999</v>
      </c>
      <c r="F27" s="10"/>
      <c r="G27" s="9">
        <v>805</v>
      </c>
      <c r="H27" s="9">
        <f>1044.65/36*2</f>
        <v>58.03611111111112</v>
      </c>
      <c r="I27" s="10"/>
      <c r="J27" s="11">
        <f t="shared" si="3"/>
        <v>58.036111111111005</v>
      </c>
      <c r="K27" s="9">
        <v>40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>
        <v>40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4.25">
      <c r="A28" s="9" t="s">
        <v>38</v>
      </c>
      <c r="B28" s="9">
        <f t="shared" si="0"/>
        <v>900</v>
      </c>
      <c r="C28" s="9">
        <f t="shared" si="1"/>
        <v>1035</v>
      </c>
      <c r="D28" s="10">
        <f>650/7</f>
        <v>92.85714285714286</v>
      </c>
      <c r="E28" s="10">
        <f t="shared" si="2"/>
        <v>1127.857142857143</v>
      </c>
      <c r="F28" s="10"/>
      <c r="G28" s="9">
        <v>1128</v>
      </c>
      <c r="H28" s="9">
        <f>1044.65/36</f>
        <v>29.01805555555556</v>
      </c>
      <c r="I28" s="10"/>
      <c r="J28" s="11">
        <f t="shared" si="3"/>
        <v>28.87519841269845</v>
      </c>
      <c r="K28" s="9">
        <v>38</v>
      </c>
      <c r="L28" s="20">
        <v>37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4.25">
      <c r="A29" s="9" t="s">
        <v>18</v>
      </c>
      <c r="B29" s="9">
        <f t="shared" si="0"/>
        <v>350</v>
      </c>
      <c r="C29" s="9">
        <f t="shared" si="1"/>
        <v>402.49999999999994</v>
      </c>
      <c r="D29" s="10"/>
      <c r="E29" s="10">
        <f t="shared" si="2"/>
        <v>402.49999999999994</v>
      </c>
      <c r="F29" s="10"/>
      <c r="G29" s="9">
        <v>403</v>
      </c>
      <c r="H29" s="9">
        <f t="shared" si="4"/>
        <v>29.01805555555556</v>
      </c>
      <c r="I29" s="10"/>
      <c r="J29" s="11">
        <f t="shared" si="3"/>
        <v>28.518055555555502</v>
      </c>
      <c r="K29" s="9"/>
      <c r="L29" s="9"/>
      <c r="M29" s="9"/>
      <c r="N29" s="9"/>
      <c r="O29" s="9"/>
      <c r="P29" s="9"/>
      <c r="Q29" s="9"/>
      <c r="R29" s="9"/>
      <c r="S29" s="9"/>
      <c r="T29" s="9">
        <v>39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4.25">
      <c r="A30" s="9" t="s">
        <v>4</v>
      </c>
      <c r="B30" s="9">
        <f t="shared" si="0"/>
        <v>650</v>
      </c>
      <c r="C30" s="9">
        <f t="shared" si="1"/>
        <v>747.4999999999999</v>
      </c>
      <c r="D30" s="10"/>
      <c r="E30" s="10">
        <f t="shared" si="2"/>
        <v>747.4999999999999</v>
      </c>
      <c r="F30" s="10">
        <v>518</v>
      </c>
      <c r="G30" s="9">
        <v>230</v>
      </c>
      <c r="H30" s="9">
        <f t="shared" si="4"/>
        <v>29.01805555555556</v>
      </c>
      <c r="I30" s="10"/>
      <c r="J30" s="11">
        <f t="shared" si="3"/>
        <v>28.518055555555446</v>
      </c>
      <c r="K30" s="9"/>
      <c r="L30" s="9"/>
      <c r="M30" s="9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4.25">
      <c r="A31" s="9" t="s">
        <v>17</v>
      </c>
      <c r="B31" s="9">
        <f t="shared" si="0"/>
        <v>1200</v>
      </c>
      <c r="C31" s="9">
        <f t="shared" si="1"/>
        <v>1380</v>
      </c>
      <c r="D31" s="10"/>
      <c r="E31" s="10">
        <f t="shared" si="2"/>
        <v>1380</v>
      </c>
      <c r="F31" s="10"/>
      <c r="G31" s="9">
        <v>1380</v>
      </c>
      <c r="H31" s="9">
        <f>1044.65/36*2</f>
        <v>58.03611111111112</v>
      </c>
      <c r="I31" s="10"/>
      <c r="J31" s="11">
        <f t="shared" si="3"/>
        <v>58.03611111111112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>
        <v>38</v>
      </c>
      <c r="AD31" s="9"/>
      <c r="AE31" s="9">
        <v>38</v>
      </c>
      <c r="AF31" s="9"/>
      <c r="AG31" s="9"/>
      <c r="AH31" s="9"/>
      <c r="AI31" s="9"/>
      <c r="AJ31" s="9"/>
      <c r="AK31" s="9"/>
      <c r="AL31" s="9"/>
      <c r="AM31" s="9"/>
    </row>
    <row r="32" spans="1:39" ht="14.25">
      <c r="A32" s="9" t="s">
        <v>8</v>
      </c>
      <c r="B32" s="9">
        <f t="shared" si="0"/>
        <v>650</v>
      </c>
      <c r="C32" s="9">
        <f t="shared" si="1"/>
        <v>747.4999999999999</v>
      </c>
      <c r="D32" s="10">
        <f>650/7</f>
        <v>92.85714285714286</v>
      </c>
      <c r="E32" s="10">
        <f t="shared" si="2"/>
        <v>840.3571428571428</v>
      </c>
      <c r="F32" s="10"/>
      <c r="G32" s="9">
        <v>840.36</v>
      </c>
      <c r="H32" s="9"/>
      <c r="I32" s="10"/>
      <c r="J32" s="11">
        <f t="shared" si="3"/>
        <v>-0.0028571428572377044</v>
      </c>
      <c r="K32" s="9"/>
      <c r="L32" s="20">
        <v>40</v>
      </c>
      <c r="M32" s="9"/>
      <c r="N32" s="9"/>
      <c r="O32" s="9"/>
      <c r="P32" s="23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4.25">
      <c r="A33" s="9"/>
      <c r="B33" s="9">
        <f t="shared" si="0"/>
        <v>0</v>
      </c>
      <c r="C33" s="9">
        <f>B33*1.15</f>
        <v>0</v>
      </c>
      <c r="D33" s="10"/>
      <c r="E33" s="10">
        <f t="shared" si="2"/>
        <v>0</v>
      </c>
      <c r="F33" s="10"/>
      <c r="G33" s="9"/>
      <c r="H33" s="9"/>
      <c r="I33" s="10"/>
      <c r="J33" s="11">
        <f t="shared" si="3"/>
        <v>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4.25">
      <c r="A34" s="9"/>
      <c r="B34" s="9">
        <f t="shared" si="0"/>
        <v>0</v>
      </c>
      <c r="C34" s="9">
        <f>B34*1.15</f>
        <v>0</v>
      </c>
      <c r="D34" s="10"/>
      <c r="E34" s="10">
        <f t="shared" si="2"/>
        <v>0</v>
      </c>
      <c r="F34" s="10"/>
      <c r="G34" s="9"/>
      <c r="H34" s="9"/>
      <c r="I34" s="10"/>
      <c r="J34" s="11">
        <f t="shared" si="3"/>
        <v>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4.25">
      <c r="A35" s="9"/>
      <c r="B35" s="9">
        <f t="shared" si="0"/>
        <v>0</v>
      </c>
      <c r="C35" s="9">
        <f>B35*1.15</f>
        <v>0</v>
      </c>
      <c r="D35" s="10"/>
      <c r="E35" s="10">
        <f t="shared" si="2"/>
        <v>0</v>
      </c>
      <c r="F35" s="10"/>
      <c r="G35" s="9"/>
      <c r="H35" s="9"/>
      <c r="I35" s="10"/>
      <c r="J35" s="11">
        <f t="shared" si="3"/>
        <v>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4.25">
      <c r="A36" s="9"/>
      <c r="B36" s="9">
        <f t="shared" si="0"/>
        <v>0</v>
      </c>
      <c r="C36" s="9">
        <f>B36*1.15</f>
        <v>0</v>
      </c>
      <c r="D36" s="10"/>
      <c r="E36" s="10">
        <f t="shared" si="2"/>
        <v>0</v>
      </c>
      <c r="F36" s="10"/>
      <c r="G36" s="9"/>
      <c r="H36" s="9"/>
      <c r="I36" s="10"/>
      <c r="J36" s="11">
        <f t="shared" si="3"/>
        <v>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5">
      <c r="A37" s="13" t="s">
        <v>5</v>
      </c>
      <c r="B37" s="13">
        <f t="shared" si="0"/>
        <v>900</v>
      </c>
      <c r="C37" s="13">
        <f>B37*1.15</f>
        <v>1035</v>
      </c>
      <c r="D37" s="14"/>
      <c r="E37" s="14">
        <f t="shared" si="2"/>
        <v>1035</v>
      </c>
      <c r="F37" s="14"/>
      <c r="G37" s="13"/>
      <c r="H37" s="9">
        <f>1044.65/36*6</f>
        <v>174.10833333333335</v>
      </c>
      <c r="I37" s="14"/>
      <c r="J37" s="15">
        <f t="shared" si="3"/>
        <v>1209.1083333333333</v>
      </c>
      <c r="K37" s="13">
        <v>41</v>
      </c>
      <c r="L37" s="24">
        <v>36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15">
      <c r="A38" s="9" t="s">
        <v>6</v>
      </c>
      <c r="B38" s="9"/>
      <c r="C38" s="9"/>
      <c r="D38" s="10"/>
      <c r="E38" s="10"/>
      <c r="F38" s="10"/>
      <c r="G38" s="10"/>
      <c r="H38" s="9"/>
      <c r="I38" s="10"/>
      <c r="J38" s="11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ht="14.25">
      <c r="A39" s="9" t="s">
        <v>7</v>
      </c>
      <c r="B39" s="9"/>
      <c r="C39" s="9"/>
      <c r="D39" s="9"/>
      <c r="E39" s="9"/>
      <c r="F39" s="9"/>
      <c r="G39" s="9"/>
      <c r="H39" s="9"/>
      <c r="I39" s="9"/>
      <c r="J39" s="9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2012-07-01T02:57:31Z</dcterms:modified>
  <cp:category/>
  <cp:version/>
  <cp:contentType/>
  <cp:contentStatus/>
</cp:coreProperties>
</file>