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05" windowHeight="11640" activeTab="0"/>
  </bookViews>
  <sheets>
    <sheet name="55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<sst xmlns="http://schemas.openxmlformats.org/spreadsheetml/2006/main" count="65" uniqueCount="62">
  <si>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irinik</t>
  </si>
  <si>
    <t>trie</t>
  </si>
  <si>
    <t>МЫШУЛЯ</t>
  </si>
  <si>
    <t>Оксна</t>
  </si>
  <si>
    <t>Ольга1978</t>
  </si>
  <si>
    <t>Олька К</t>
  </si>
  <si>
    <t>к.н.</t>
  </si>
  <si>
    <t>лурали</t>
  </si>
  <si>
    <t>АсенокС</t>
  </si>
  <si>
    <t>Энн</t>
  </si>
  <si>
    <t>сумка</t>
  </si>
  <si>
    <t>Реутов</t>
  </si>
  <si>
    <t>Грейс_7</t>
  </si>
  <si>
    <t>ПРИСТРОЙ</t>
  </si>
  <si>
    <t>Пар в ряду</t>
  </si>
  <si>
    <t>раскидка</t>
  </si>
  <si>
    <t>Ник</t>
  </si>
  <si>
    <t>Сумма</t>
  </si>
  <si>
    <t>Сумма с ОРГ</t>
  </si>
  <si>
    <t>Раскидка</t>
  </si>
  <si>
    <t>К оплате</t>
  </si>
  <si>
    <t>С депозита</t>
  </si>
  <si>
    <t>Оплачено</t>
  </si>
  <si>
    <t>трансп.</t>
  </si>
  <si>
    <t>Баланс (+ должны нам, - должны мы)</t>
  </si>
  <si>
    <t>ЦЕНА</t>
  </si>
  <si>
    <t>KITI24</t>
  </si>
  <si>
    <t>МИХАЛЁНА</t>
  </si>
  <si>
    <t>ptizi3</t>
  </si>
  <si>
    <t>108-8</t>
  </si>
  <si>
    <t>India</t>
  </si>
  <si>
    <t>Olgana</t>
  </si>
  <si>
    <t>T-434</t>
  </si>
  <si>
    <t>ТИ*шуля</t>
  </si>
  <si>
    <t>Olga_Ch</t>
  </si>
  <si>
    <t>T-534</t>
  </si>
  <si>
    <t>МИНИ</t>
  </si>
  <si>
    <t>СЮНЯ999</t>
  </si>
  <si>
    <t>Marfa</t>
  </si>
  <si>
    <t>LARICON</t>
  </si>
  <si>
    <t>5880d</t>
  </si>
  <si>
    <t>44, 44</t>
  </si>
  <si>
    <t>Ruth</t>
  </si>
  <si>
    <t>45, 46</t>
  </si>
  <si>
    <t>44, 45</t>
  </si>
  <si>
    <t>Sама по Sебе</t>
  </si>
  <si>
    <t>КотБ</t>
  </si>
  <si>
    <t>LesL</t>
  </si>
  <si>
    <t>макарено</t>
  </si>
  <si>
    <t>Ёжик_В_Тумане_90</t>
  </si>
  <si>
    <t>Юляя</t>
  </si>
  <si>
    <t>nuittendre</t>
  </si>
  <si>
    <t>maitika</t>
  </si>
  <si>
    <t>alisa4ka</t>
  </si>
  <si>
    <t>...&amp;Сашенька&amp;...</t>
  </si>
  <si>
    <t>Алиева Анастасия 2010</t>
  </si>
  <si>
    <t>40, 40</t>
  </si>
  <si>
    <t>L@n@ b!ond!</t>
  </si>
  <si>
    <t>КАРАСУЧАНОЧКА</t>
  </si>
  <si>
    <t>avis rara</t>
  </si>
  <si>
    <t>evlalia</t>
  </si>
  <si>
    <t>Маришка+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</si>
</sst>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4">
    <font>
      <sz val="10"/>
      <name val="Arial Cyr"/>
      <family val="0"/>
    </font>
    <font>
      <sz val="8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36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15" borderId="7" applyNumberFormat="0" applyAlignment="0" applyProtection="0"/>
    <xf numFmtId="0" fontId="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textRotation="90" wrapText="1"/>
    </xf>
    <xf numFmtId="0" fontId="2" fillId="0" borderId="11" xfId="0" applyFont="1" applyFill="1" applyBorder="1" applyAlignment="1">
      <alignment horizontal="left" textRotation="90" wrapText="1"/>
    </xf>
    <xf numFmtId="0" fontId="2" fillId="0" borderId="12" xfId="0" applyFont="1" applyFill="1" applyBorder="1" applyAlignment="1">
      <alignment horizontal="left" textRotation="90"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left" textRotation="90" wrapText="1"/>
    </xf>
    <xf numFmtId="0" fontId="2" fillId="0" borderId="13" xfId="0" applyFont="1" applyFill="1" applyBorder="1" applyAlignment="1">
      <alignment horizontal="left" textRotation="90" wrapText="1"/>
    </xf>
    <xf numFmtId="0" fontId="4" fillId="0" borderId="10" xfId="0" applyFont="1" applyFill="1" applyBorder="1" applyAlignment="1">
      <alignment horizontal="left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10</xdr:col>
      <xdr:colOff>0</xdr:colOff>
      <xdr:row>0</xdr:row>
      <xdr:rowOff>495300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685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0</xdr:row>
      <xdr:rowOff>0</xdr:rowOff>
    </xdr:from>
    <xdr:to>
      <xdr:col>10</xdr:col>
      <xdr:colOff>666750</xdr:colOff>
      <xdr:row>0</xdr:row>
      <xdr:rowOff>790575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67575" y="0"/>
          <a:ext cx="647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0</xdr:row>
      <xdr:rowOff>19050</xdr:rowOff>
    </xdr:from>
    <xdr:to>
      <xdr:col>11</xdr:col>
      <xdr:colOff>628650</xdr:colOff>
      <xdr:row>0</xdr:row>
      <xdr:rowOff>457200</xdr:rowOff>
    </xdr:to>
    <xdr:pic>
      <xdr:nvPicPr>
        <xdr:cNvPr id="3" name="Picture 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3375" y="19050"/>
          <a:ext cx="609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0</xdr:row>
      <xdr:rowOff>0</xdr:rowOff>
    </xdr:from>
    <xdr:to>
      <xdr:col>12</xdr:col>
      <xdr:colOff>685800</xdr:colOff>
      <xdr:row>0</xdr:row>
      <xdr:rowOff>466725</xdr:rowOff>
    </xdr:to>
    <xdr:pic>
      <xdr:nvPicPr>
        <xdr:cNvPr id="4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39175" y="0"/>
          <a:ext cx="666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0</xdr:row>
      <xdr:rowOff>0</xdr:rowOff>
    </xdr:from>
    <xdr:to>
      <xdr:col>13</xdr:col>
      <xdr:colOff>657225</xdr:colOff>
      <xdr:row>0</xdr:row>
      <xdr:rowOff>457200</xdr:rowOff>
    </xdr:to>
    <xdr:pic>
      <xdr:nvPicPr>
        <xdr:cNvPr id="5" name="Picture 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334500" y="0"/>
          <a:ext cx="628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workbookViewId="0" topLeftCell="A1">
      <pane xSplit="9" ySplit="2" topLeftCell="J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21.75390625" style="0" customWidth="1"/>
    <col min="2" max="2" width="7.25390625" style="0" customWidth="1"/>
    <col min="3" max="3" width="8.375" style="0" customWidth="1"/>
    <col min="4" max="4" width="6.875" style="0" customWidth="1"/>
    <col min="5" max="5" width="7.375" style="0" customWidth="1"/>
    <col min="6" max="6" width="7.125" style="0" customWidth="1"/>
    <col min="7" max="7" width="8.75390625" style="0" customWidth="1"/>
    <col min="8" max="8" width="6.875" style="0" customWidth="1"/>
    <col min="9" max="9" width="11.75390625" style="0" customWidth="1"/>
  </cols>
  <sheetData>
    <row r="1" spans="1:18" ht="89.25" customHeight="1">
      <c r="A1" s="1" t="s">
        <v>16</v>
      </c>
      <c r="B1" s="2" t="s">
        <v>17</v>
      </c>
      <c r="C1" s="2" t="s">
        <v>18</v>
      </c>
      <c r="D1" s="3" t="s">
        <v>19</v>
      </c>
      <c r="E1" s="3" t="s">
        <v>20</v>
      </c>
      <c r="F1" s="3" t="s">
        <v>21</v>
      </c>
      <c r="G1" s="3" t="s">
        <v>22</v>
      </c>
      <c r="H1" s="3" t="s">
        <v>23</v>
      </c>
      <c r="I1" s="4" t="s">
        <v>24</v>
      </c>
      <c r="J1" s="20">
        <v>709</v>
      </c>
      <c r="K1" s="20" t="s">
        <v>29</v>
      </c>
      <c r="L1" s="20" t="s">
        <v>32</v>
      </c>
      <c r="M1" s="20" t="s">
        <v>35</v>
      </c>
      <c r="N1" s="20" t="s">
        <v>40</v>
      </c>
      <c r="O1" s="19" t="s">
        <v>10</v>
      </c>
      <c r="P1" s="19" t="s">
        <v>10</v>
      </c>
      <c r="Q1" s="19" t="s">
        <v>10</v>
      </c>
      <c r="R1" s="21" t="s">
        <v>10</v>
      </c>
    </row>
    <row r="2" spans="1:18" ht="15">
      <c r="A2" s="5" t="s">
        <v>25</v>
      </c>
      <c r="B2" s="5"/>
      <c r="C2" s="5"/>
      <c r="D2" s="6"/>
      <c r="E2" s="6"/>
      <c r="F2" s="6"/>
      <c r="G2" s="6"/>
      <c r="H2" s="5"/>
      <c r="I2" s="7"/>
      <c r="J2" s="8">
        <v>250</v>
      </c>
      <c r="K2" s="8">
        <v>250</v>
      </c>
      <c r="L2" s="8">
        <v>350</v>
      </c>
      <c r="M2" s="8">
        <v>350</v>
      </c>
      <c r="N2" s="8">
        <v>750</v>
      </c>
      <c r="O2" s="8">
        <v>250</v>
      </c>
      <c r="P2" s="8">
        <v>250</v>
      </c>
      <c r="Q2" s="8">
        <v>250</v>
      </c>
      <c r="R2" s="8">
        <v>250</v>
      </c>
    </row>
    <row r="3" spans="1:18" ht="14.25">
      <c r="A3" s="9" t="s">
        <v>54</v>
      </c>
      <c r="B3" s="9">
        <f aca="true" t="shared" si="0" ref="B3:B14">SUMIF($J3:$Y3,"&lt;&gt;",$J$2:$Y$2)</f>
        <v>350</v>
      </c>
      <c r="C3" s="9">
        <f aca="true" t="shared" si="1" ref="C3:C48">B3*1.15</f>
        <v>402.49999999999994</v>
      </c>
      <c r="D3" s="10"/>
      <c r="E3" s="10">
        <f aca="true" t="shared" si="2" ref="E3:E48">C3+D3</f>
        <v>402.49999999999994</v>
      </c>
      <c r="F3" s="10"/>
      <c r="G3" s="9">
        <v>405</v>
      </c>
      <c r="H3" s="9"/>
      <c r="I3" s="11">
        <f aca="true" t="shared" si="3" ref="I3:I48">E3-F3-G3+H3</f>
        <v>-2.500000000000057</v>
      </c>
      <c r="J3" s="9"/>
      <c r="K3" s="9"/>
      <c r="L3" s="9"/>
      <c r="M3" s="9">
        <v>40</v>
      </c>
      <c r="N3" s="9"/>
      <c r="O3" s="9"/>
      <c r="P3" s="9"/>
      <c r="Q3" s="9"/>
      <c r="R3" s="9"/>
    </row>
    <row r="4" spans="1:18" ht="14.25">
      <c r="A4" s="9" t="s">
        <v>53</v>
      </c>
      <c r="B4" s="9">
        <f t="shared" si="0"/>
        <v>1000</v>
      </c>
      <c r="C4" s="9">
        <f t="shared" si="1"/>
        <v>1150</v>
      </c>
      <c r="D4" s="10"/>
      <c r="E4" s="10">
        <f t="shared" si="2"/>
        <v>1150</v>
      </c>
      <c r="F4" s="10"/>
      <c r="G4" s="9">
        <v>1150</v>
      </c>
      <c r="H4" s="9"/>
      <c r="I4" s="11">
        <f t="shared" si="3"/>
        <v>0</v>
      </c>
      <c r="J4" s="9"/>
      <c r="K4" s="9"/>
      <c r="L4" s="9"/>
      <c r="M4" s="9"/>
      <c r="N4" s="9"/>
      <c r="O4" s="9">
        <v>1</v>
      </c>
      <c r="P4" s="9">
        <v>1</v>
      </c>
      <c r="Q4" s="9">
        <v>1</v>
      </c>
      <c r="R4" s="9">
        <v>1</v>
      </c>
    </row>
    <row r="5" spans="1:18" ht="14.25">
      <c r="A5" s="9" t="s">
        <v>59</v>
      </c>
      <c r="B5" s="9">
        <f t="shared" si="0"/>
        <v>250</v>
      </c>
      <c r="C5" s="9">
        <f t="shared" si="1"/>
        <v>287.5</v>
      </c>
      <c r="D5" s="10"/>
      <c r="E5" s="10">
        <f t="shared" si="2"/>
        <v>287.5</v>
      </c>
      <c r="F5" s="10"/>
      <c r="G5" s="9">
        <v>403</v>
      </c>
      <c r="H5" s="9"/>
      <c r="I5" s="11">
        <f t="shared" si="3"/>
        <v>-115.5</v>
      </c>
      <c r="J5" s="9"/>
      <c r="K5" s="9">
        <v>38</v>
      </c>
      <c r="L5" s="9"/>
      <c r="M5" s="9"/>
      <c r="N5" s="9"/>
      <c r="O5" s="9"/>
      <c r="P5" s="9"/>
      <c r="Q5" s="9"/>
      <c r="R5" s="9"/>
    </row>
    <row r="6" spans="1:18" ht="14.25">
      <c r="A6" s="9" t="s">
        <v>60</v>
      </c>
      <c r="B6" s="9">
        <f t="shared" si="0"/>
        <v>250</v>
      </c>
      <c r="C6" s="9">
        <f t="shared" si="1"/>
        <v>287.5</v>
      </c>
      <c r="D6" s="10"/>
      <c r="E6" s="10">
        <f t="shared" si="2"/>
        <v>287.5</v>
      </c>
      <c r="F6" s="10"/>
      <c r="G6" s="9">
        <v>287.5</v>
      </c>
      <c r="H6" s="9"/>
      <c r="I6" s="11">
        <f t="shared" si="3"/>
        <v>0</v>
      </c>
      <c r="J6" s="9">
        <v>36</v>
      </c>
      <c r="K6" s="9"/>
      <c r="L6" s="9"/>
      <c r="M6" s="9"/>
      <c r="N6" s="9"/>
      <c r="O6" s="9"/>
      <c r="P6" s="9"/>
      <c r="Q6" s="9"/>
      <c r="R6" s="9"/>
    </row>
    <row r="7" spans="1:18" ht="14.25">
      <c r="A7" s="9" t="s">
        <v>30</v>
      </c>
      <c r="B7" s="9">
        <f t="shared" si="0"/>
        <v>250</v>
      </c>
      <c r="C7" s="9">
        <f t="shared" si="1"/>
        <v>287.5</v>
      </c>
      <c r="D7" s="10"/>
      <c r="E7" s="10">
        <f t="shared" si="2"/>
        <v>287.5</v>
      </c>
      <c r="F7" s="10"/>
      <c r="G7" s="9">
        <v>287.5</v>
      </c>
      <c r="H7" s="9"/>
      <c r="I7" s="11">
        <f t="shared" si="3"/>
        <v>0</v>
      </c>
      <c r="J7" s="9"/>
      <c r="K7" s="9">
        <v>38</v>
      </c>
      <c r="L7" s="9"/>
      <c r="M7" s="9"/>
      <c r="N7" s="9"/>
      <c r="O7" s="9"/>
      <c r="P7" s="9"/>
      <c r="Q7" s="9"/>
      <c r="R7" s="9"/>
    </row>
    <row r="8" spans="1:18" ht="14.25">
      <c r="A8" s="9" t="s">
        <v>0</v>
      </c>
      <c r="B8" s="9">
        <f t="shared" si="0"/>
        <v>250</v>
      </c>
      <c r="C8" s="9">
        <f t="shared" si="1"/>
        <v>287.5</v>
      </c>
      <c r="D8" s="10"/>
      <c r="E8" s="10">
        <f t="shared" si="2"/>
        <v>287.5</v>
      </c>
      <c r="F8" s="10"/>
      <c r="G8" s="9">
        <v>287.5</v>
      </c>
      <c r="H8" s="9"/>
      <c r="I8" s="11">
        <f t="shared" si="3"/>
        <v>0</v>
      </c>
      <c r="J8" s="9"/>
      <c r="K8" s="9"/>
      <c r="L8" s="9"/>
      <c r="M8" s="9"/>
      <c r="N8" s="9"/>
      <c r="O8" s="9">
        <v>1</v>
      </c>
      <c r="P8" s="9"/>
      <c r="Q8" s="9"/>
      <c r="R8" s="9"/>
    </row>
    <row r="9" spans="1:18" ht="14.25">
      <c r="A9" s="9" t="s">
        <v>26</v>
      </c>
      <c r="B9" s="9">
        <f t="shared" si="0"/>
        <v>250</v>
      </c>
      <c r="C9" s="9">
        <f t="shared" si="1"/>
        <v>287.5</v>
      </c>
      <c r="D9" s="10"/>
      <c r="E9" s="10">
        <f t="shared" si="2"/>
        <v>287.5</v>
      </c>
      <c r="F9" s="10"/>
      <c r="G9" s="9"/>
      <c r="H9" s="9"/>
      <c r="I9" s="11">
        <f t="shared" si="3"/>
        <v>287.5</v>
      </c>
      <c r="J9" s="9">
        <v>39</v>
      </c>
      <c r="K9" s="9"/>
      <c r="L9" s="9"/>
      <c r="M9" s="9"/>
      <c r="N9" s="9"/>
      <c r="O9" s="9"/>
      <c r="P9" s="9"/>
      <c r="Q9" s="9"/>
      <c r="R9" s="9"/>
    </row>
    <row r="10" spans="1:18" ht="14.25">
      <c r="A10" s="9" t="s">
        <v>57</v>
      </c>
      <c r="B10" s="9">
        <f t="shared" si="0"/>
        <v>500</v>
      </c>
      <c r="C10" s="9">
        <f t="shared" si="1"/>
        <v>575</v>
      </c>
      <c r="D10" s="10"/>
      <c r="E10" s="10">
        <f t="shared" si="2"/>
        <v>575</v>
      </c>
      <c r="F10" s="10"/>
      <c r="G10" s="9">
        <v>575</v>
      </c>
      <c r="H10" s="9"/>
      <c r="I10" s="11">
        <f t="shared" si="3"/>
        <v>0</v>
      </c>
      <c r="J10" s="9"/>
      <c r="K10" s="9"/>
      <c r="L10" s="9"/>
      <c r="M10" s="9"/>
      <c r="N10" s="9"/>
      <c r="O10" s="18">
        <v>1</v>
      </c>
      <c r="P10" s="9">
        <v>1</v>
      </c>
      <c r="Q10" s="9"/>
      <c r="R10" s="9"/>
    </row>
    <row r="11" spans="1:18" ht="14.25">
      <c r="A11" s="9" t="s">
        <v>39</v>
      </c>
      <c r="B11" s="9">
        <f t="shared" si="0"/>
        <v>350</v>
      </c>
      <c r="C11" s="9">
        <f t="shared" si="1"/>
        <v>402.49999999999994</v>
      </c>
      <c r="D11" s="10"/>
      <c r="E11" s="10">
        <f t="shared" si="2"/>
        <v>402.49999999999994</v>
      </c>
      <c r="F11" s="10"/>
      <c r="G11" s="9"/>
      <c r="H11" s="9"/>
      <c r="I11" s="11">
        <f t="shared" si="3"/>
        <v>402.49999999999994</v>
      </c>
      <c r="J11" s="9"/>
      <c r="K11" s="9"/>
      <c r="L11" s="9"/>
      <c r="M11" s="9">
        <v>40</v>
      </c>
      <c r="N11" s="9"/>
      <c r="O11" s="9"/>
      <c r="P11" s="9"/>
      <c r="Q11" s="9"/>
      <c r="R11" s="9"/>
    </row>
    <row r="12" spans="1:18" ht="14.25">
      <c r="A12" s="9" t="s">
        <v>47</v>
      </c>
      <c r="B12" s="9">
        <f t="shared" si="0"/>
        <v>250</v>
      </c>
      <c r="C12" s="9">
        <f t="shared" si="1"/>
        <v>287.5</v>
      </c>
      <c r="D12" s="10"/>
      <c r="E12" s="10">
        <f t="shared" si="2"/>
        <v>287.5</v>
      </c>
      <c r="F12" s="10"/>
      <c r="G12" s="9">
        <v>287.5</v>
      </c>
      <c r="H12" s="9"/>
      <c r="I12" s="11">
        <f t="shared" si="3"/>
        <v>0</v>
      </c>
      <c r="J12" s="9"/>
      <c r="K12" s="9"/>
      <c r="L12" s="9"/>
      <c r="M12" s="9"/>
      <c r="N12" s="9"/>
      <c r="O12" s="9">
        <v>1</v>
      </c>
      <c r="P12" s="9"/>
      <c r="Q12" s="9"/>
      <c r="R12" s="9"/>
    </row>
    <row r="13" spans="1:18" ht="14.25">
      <c r="A13" s="9" t="s">
        <v>52</v>
      </c>
      <c r="B13" s="9">
        <f t="shared" si="0"/>
        <v>250</v>
      </c>
      <c r="C13" s="9">
        <f t="shared" si="1"/>
        <v>287.5</v>
      </c>
      <c r="D13" s="10"/>
      <c r="E13" s="10">
        <f t="shared" si="2"/>
        <v>287.5</v>
      </c>
      <c r="F13" s="10"/>
      <c r="G13" s="9">
        <v>575</v>
      </c>
      <c r="H13" s="9"/>
      <c r="I13" s="11">
        <f t="shared" si="3"/>
        <v>-287.5</v>
      </c>
      <c r="J13" s="9"/>
      <c r="K13" s="9"/>
      <c r="L13" s="9"/>
      <c r="M13" s="9"/>
      <c r="N13" s="9"/>
      <c r="O13" s="9">
        <v>1</v>
      </c>
      <c r="P13" s="9"/>
      <c r="Q13" s="9"/>
      <c r="R13" s="9"/>
    </row>
    <row r="14" spans="1:18" ht="14.25">
      <c r="A14" s="9" t="s">
        <v>38</v>
      </c>
      <c r="B14" s="9">
        <f t="shared" si="0"/>
        <v>350</v>
      </c>
      <c r="C14" s="9">
        <f t="shared" si="1"/>
        <v>402.49999999999994</v>
      </c>
      <c r="D14" s="10"/>
      <c r="E14" s="10">
        <f t="shared" si="2"/>
        <v>402.49999999999994</v>
      </c>
      <c r="F14" s="10"/>
      <c r="G14" s="9"/>
      <c r="H14" s="9"/>
      <c r="I14" s="11">
        <f t="shared" si="3"/>
        <v>402.49999999999994</v>
      </c>
      <c r="J14" s="9"/>
      <c r="K14" s="9"/>
      <c r="L14" s="9"/>
      <c r="M14" s="9">
        <v>38</v>
      </c>
      <c r="N14" s="9"/>
      <c r="O14" s="9"/>
      <c r="P14" s="9"/>
      <c r="Q14" s="9"/>
      <c r="R14" s="9"/>
    </row>
    <row r="15" spans="1:18" ht="14.25">
      <c r="A15" s="9" t="s">
        <v>51</v>
      </c>
      <c r="B15" s="9">
        <f>SUMIF($J15:$Y15,"&lt;&gt;",$J$2:$Y$2)+250</f>
        <v>500</v>
      </c>
      <c r="C15" s="9">
        <f t="shared" si="1"/>
        <v>575</v>
      </c>
      <c r="D15" s="10"/>
      <c r="E15" s="10">
        <f t="shared" si="2"/>
        <v>575</v>
      </c>
      <c r="F15" s="10"/>
      <c r="G15" s="9"/>
      <c r="H15" s="9"/>
      <c r="I15" s="11">
        <f t="shared" si="3"/>
        <v>575</v>
      </c>
      <c r="J15" s="9"/>
      <c r="K15" s="9">
        <v>36.37</v>
      </c>
      <c r="L15" s="9"/>
      <c r="M15" s="9"/>
      <c r="N15" s="9"/>
      <c r="O15" s="9"/>
      <c r="P15" s="9"/>
      <c r="Q15" s="9"/>
      <c r="R15" s="9"/>
    </row>
    <row r="16" spans="1:18" ht="14.25">
      <c r="A16" s="9" t="s">
        <v>34</v>
      </c>
      <c r="B16" s="9">
        <f>SUMIF($J16:$Y16,"&lt;&gt;",$J$2:$Y$2)</f>
        <v>350</v>
      </c>
      <c r="C16" s="9">
        <f t="shared" si="1"/>
        <v>402.49999999999994</v>
      </c>
      <c r="D16" s="10"/>
      <c r="E16" s="10">
        <f t="shared" si="2"/>
        <v>402.49999999999994</v>
      </c>
      <c r="F16" s="10"/>
      <c r="G16" s="9">
        <v>402.5</v>
      </c>
      <c r="H16" s="9"/>
      <c r="I16" s="11">
        <f t="shared" si="3"/>
        <v>-5.684341886080802E-14</v>
      </c>
      <c r="J16" s="9"/>
      <c r="K16" s="9"/>
      <c r="L16" s="17">
        <v>37</v>
      </c>
      <c r="M16" s="9"/>
      <c r="N16" s="9"/>
      <c r="O16" s="9"/>
      <c r="P16" s="9"/>
      <c r="Q16" s="9"/>
      <c r="R16" s="9"/>
    </row>
    <row r="17" spans="1:18" ht="14.25">
      <c r="A17" s="9" t="s">
        <v>31</v>
      </c>
      <c r="B17" s="9">
        <f>SUMIF($J17:$Y17,"&lt;&gt;",$J$2:$Y$2)</f>
        <v>600</v>
      </c>
      <c r="C17" s="9">
        <f t="shared" si="1"/>
        <v>690</v>
      </c>
      <c r="D17" s="10"/>
      <c r="E17" s="10">
        <f t="shared" si="2"/>
        <v>690</v>
      </c>
      <c r="F17" s="10"/>
      <c r="G17" s="9">
        <v>690</v>
      </c>
      <c r="H17" s="9"/>
      <c r="I17" s="11">
        <f t="shared" si="3"/>
        <v>0</v>
      </c>
      <c r="J17" s="9"/>
      <c r="K17" s="9">
        <v>40</v>
      </c>
      <c r="L17" s="9"/>
      <c r="M17" s="18">
        <v>39</v>
      </c>
      <c r="N17" s="9"/>
      <c r="O17" s="9"/>
      <c r="P17" s="9"/>
      <c r="Q17" s="9"/>
      <c r="R17" s="9"/>
    </row>
    <row r="18" spans="1:18" ht="14.25">
      <c r="A18" s="9" t="s">
        <v>28</v>
      </c>
      <c r="B18" s="9">
        <f>SUMIF($J18:$Y18,"&lt;&gt;",$J$2:$Y$2)</f>
        <v>250</v>
      </c>
      <c r="C18" s="9">
        <f t="shared" si="1"/>
        <v>287.5</v>
      </c>
      <c r="D18" s="10"/>
      <c r="E18" s="10">
        <f t="shared" si="2"/>
        <v>287.5</v>
      </c>
      <c r="F18" s="10"/>
      <c r="G18" s="9"/>
      <c r="H18" s="9"/>
      <c r="I18" s="11">
        <f t="shared" si="3"/>
        <v>287.5</v>
      </c>
      <c r="J18" s="9">
        <v>39</v>
      </c>
      <c r="K18" s="9"/>
      <c r="L18" s="18"/>
      <c r="M18" s="9"/>
      <c r="N18" s="9"/>
      <c r="O18" s="17"/>
      <c r="P18" s="9"/>
      <c r="Q18" s="9"/>
      <c r="R18" s="9"/>
    </row>
    <row r="19" spans="1:18" ht="14.25">
      <c r="A19" s="9" t="s">
        <v>42</v>
      </c>
      <c r="B19" s="9">
        <f>SUMIF($J19:$Y19,"&lt;&gt;",$J$2:$Y$2)+750</f>
        <v>1500</v>
      </c>
      <c r="C19" s="9">
        <f t="shared" si="1"/>
        <v>1724.9999999999998</v>
      </c>
      <c r="D19" s="10"/>
      <c r="E19" s="10">
        <f t="shared" si="2"/>
        <v>1724.9999999999998</v>
      </c>
      <c r="F19" s="10"/>
      <c r="G19" s="9">
        <v>1725</v>
      </c>
      <c r="H19" s="9"/>
      <c r="I19" s="11">
        <f t="shared" si="3"/>
        <v>-2.2737367544323206E-13</v>
      </c>
      <c r="J19" s="9"/>
      <c r="K19" s="9"/>
      <c r="L19" s="9"/>
      <c r="M19" s="9"/>
      <c r="N19" s="9" t="s">
        <v>43</v>
      </c>
      <c r="O19" s="9"/>
      <c r="P19" s="9"/>
      <c r="Q19" s="9"/>
      <c r="R19" s="9"/>
    </row>
    <row r="20" spans="1:18" ht="14.25">
      <c r="A20" s="9" t="s">
        <v>45</v>
      </c>
      <c r="B20" s="9">
        <f aca="true" t="shared" si="4" ref="B20:B34">SUMIF($J20:$Y20,"&lt;&gt;",$J$2:$Y$2)</f>
        <v>350</v>
      </c>
      <c r="C20" s="9">
        <f t="shared" si="1"/>
        <v>402.49999999999994</v>
      </c>
      <c r="D20" s="10"/>
      <c r="E20" s="10">
        <f t="shared" si="2"/>
        <v>402.49999999999994</v>
      </c>
      <c r="F20" s="10"/>
      <c r="G20" s="9">
        <v>402.5</v>
      </c>
      <c r="H20" s="9"/>
      <c r="I20" s="11">
        <f t="shared" si="3"/>
        <v>-5.684341886080802E-14</v>
      </c>
      <c r="J20" s="9"/>
      <c r="K20" s="9"/>
      <c r="L20" s="9">
        <v>36</v>
      </c>
      <c r="M20" s="9"/>
      <c r="N20" s="9"/>
      <c r="O20" s="18"/>
      <c r="P20" s="9"/>
      <c r="Q20" s="9"/>
      <c r="R20" s="9"/>
    </row>
    <row r="21" spans="1:18" ht="14.25">
      <c r="A21" s="9" t="s">
        <v>1</v>
      </c>
      <c r="B21" s="9">
        <f t="shared" si="4"/>
        <v>350</v>
      </c>
      <c r="C21" s="9">
        <f t="shared" si="1"/>
        <v>402.49999999999994</v>
      </c>
      <c r="D21" s="10"/>
      <c r="E21" s="10">
        <f t="shared" si="2"/>
        <v>402.49999999999994</v>
      </c>
      <c r="F21" s="10">
        <v>121</v>
      </c>
      <c r="G21" s="9">
        <v>281.5</v>
      </c>
      <c r="H21" s="9"/>
      <c r="I21" s="11">
        <f t="shared" si="3"/>
        <v>-5.684341886080802E-14</v>
      </c>
      <c r="J21" s="9"/>
      <c r="K21" s="9"/>
      <c r="L21" s="9">
        <v>39</v>
      </c>
      <c r="M21" s="9"/>
      <c r="N21" s="9"/>
      <c r="O21" s="9"/>
      <c r="P21" s="9"/>
      <c r="Q21" s="9"/>
      <c r="R21" s="9"/>
    </row>
    <row r="22" spans="1:18" ht="14.25">
      <c r="A22" s="9" t="s">
        <v>55</v>
      </c>
      <c r="B22" s="9">
        <f t="shared" si="4"/>
        <v>250</v>
      </c>
      <c r="C22" s="9">
        <f t="shared" si="1"/>
        <v>287.5</v>
      </c>
      <c r="D22" s="10"/>
      <c r="E22" s="10">
        <f t="shared" si="2"/>
        <v>287.5</v>
      </c>
      <c r="F22" s="10"/>
      <c r="G22" s="9">
        <v>290</v>
      </c>
      <c r="H22" s="9"/>
      <c r="I22" s="11">
        <f t="shared" si="3"/>
        <v>-2.5</v>
      </c>
      <c r="J22" s="9"/>
      <c r="K22" s="9"/>
      <c r="L22" s="9"/>
      <c r="M22" s="9"/>
      <c r="N22" s="9"/>
      <c r="O22" s="9">
        <v>1</v>
      </c>
      <c r="P22" s="9"/>
      <c r="Q22" s="9"/>
      <c r="R22" s="9"/>
    </row>
    <row r="23" spans="1:18" ht="14.25">
      <c r="A23" s="9" t="s">
        <v>8</v>
      </c>
      <c r="B23" s="9">
        <f t="shared" si="4"/>
        <v>350</v>
      </c>
      <c r="C23" s="9">
        <f t="shared" si="1"/>
        <v>402.49999999999994</v>
      </c>
      <c r="D23" s="10"/>
      <c r="E23" s="10">
        <f t="shared" si="2"/>
        <v>402.49999999999994</v>
      </c>
      <c r="F23" s="10"/>
      <c r="G23" s="9">
        <v>403</v>
      </c>
      <c r="H23" s="9"/>
      <c r="I23" s="11">
        <f t="shared" si="3"/>
        <v>-0.5000000000000568</v>
      </c>
      <c r="J23" s="9"/>
      <c r="K23" s="9"/>
      <c r="L23" s="9"/>
      <c r="M23" s="9">
        <v>39</v>
      </c>
      <c r="N23" s="9"/>
      <c r="O23" s="9"/>
      <c r="P23" s="9"/>
      <c r="Q23" s="9"/>
      <c r="R23" s="9"/>
    </row>
    <row r="24" spans="1:18" ht="14.25">
      <c r="A24" s="9" t="s">
        <v>12</v>
      </c>
      <c r="B24" s="9">
        <f t="shared" si="4"/>
        <v>250</v>
      </c>
      <c r="C24" s="9">
        <f t="shared" si="1"/>
        <v>287.5</v>
      </c>
      <c r="D24" s="10"/>
      <c r="E24" s="10">
        <f t="shared" si="2"/>
        <v>287.5</v>
      </c>
      <c r="F24" s="10"/>
      <c r="G24" s="9"/>
      <c r="H24" s="9"/>
      <c r="I24" s="11">
        <f t="shared" si="3"/>
        <v>287.5</v>
      </c>
      <c r="J24" s="9">
        <v>38</v>
      </c>
      <c r="K24" s="9"/>
      <c r="L24" s="9"/>
      <c r="M24" s="9"/>
      <c r="N24" s="9"/>
      <c r="O24" s="9"/>
      <c r="P24" s="9"/>
      <c r="Q24" s="9"/>
      <c r="R24" s="9"/>
    </row>
    <row r="25" spans="1:18" ht="14.25">
      <c r="A25" s="9" t="s">
        <v>49</v>
      </c>
      <c r="B25" s="9">
        <f t="shared" si="4"/>
        <v>250</v>
      </c>
      <c r="C25" s="9">
        <f t="shared" si="1"/>
        <v>287.5</v>
      </c>
      <c r="D25" s="10"/>
      <c r="E25" s="10">
        <f t="shared" si="2"/>
        <v>287.5</v>
      </c>
      <c r="F25" s="10"/>
      <c r="G25" s="9">
        <v>287.5</v>
      </c>
      <c r="H25" s="9"/>
      <c r="I25" s="11">
        <f t="shared" si="3"/>
        <v>0</v>
      </c>
      <c r="J25" s="9">
        <v>38</v>
      </c>
      <c r="K25" s="9"/>
      <c r="L25" s="9"/>
      <c r="M25" s="9"/>
      <c r="N25" s="9"/>
      <c r="O25" s="9"/>
      <c r="P25" s="9"/>
      <c r="Q25" s="9"/>
      <c r="R25" s="9"/>
    </row>
    <row r="26" spans="1:18" ht="14.25">
      <c r="A26" s="9" t="s">
        <v>6</v>
      </c>
      <c r="B26" s="9">
        <f t="shared" si="4"/>
        <v>350</v>
      </c>
      <c r="C26" s="9">
        <f t="shared" si="1"/>
        <v>402.49999999999994</v>
      </c>
      <c r="D26" s="10"/>
      <c r="E26" s="10">
        <f t="shared" si="2"/>
        <v>402.49999999999994</v>
      </c>
      <c r="F26" s="10"/>
      <c r="G26" s="9">
        <v>402.5</v>
      </c>
      <c r="H26" s="9"/>
      <c r="I26" s="11">
        <f t="shared" si="3"/>
        <v>-5.684341886080802E-14</v>
      </c>
      <c r="J26" s="9"/>
      <c r="K26" s="9"/>
      <c r="L26" s="9"/>
      <c r="M26" s="9">
        <v>36</v>
      </c>
      <c r="N26" s="9"/>
      <c r="O26" s="9"/>
      <c r="P26" s="9"/>
      <c r="Q26" s="9"/>
      <c r="R26" s="9"/>
    </row>
    <row r="27" spans="1:18" ht="14.25">
      <c r="A27" s="9" t="s">
        <v>58</v>
      </c>
      <c r="B27" s="9">
        <f t="shared" si="4"/>
        <v>250</v>
      </c>
      <c r="C27" s="9">
        <f t="shared" si="1"/>
        <v>287.5</v>
      </c>
      <c r="D27" s="10"/>
      <c r="E27" s="10">
        <f t="shared" si="2"/>
        <v>287.5</v>
      </c>
      <c r="F27" s="10"/>
      <c r="G27" s="9">
        <v>400</v>
      </c>
      <c r="H27" s="9"/>
      <c r="I27" s="11">
        <f t="shared" si="3"/>
        <v>-112.5</v>
      </c>
      <c r="J27" s="9"/>
      <c r="K27" s="9"/>
      <c r="L27" s="9"/>
      <c r="M27" s="9"/>
      <c r="N27" s="9"/>
      <c r="O27" s="9">
        <v>1</v>
      </c>
      <c r="P27" s="9"/>
      <c r="Q27" s="9"/>
      <c r="R27" s="9"/>
    </row>
    <row r="28" spans="1:18" ht="14.25">
      <c r="A28" s="9" t="s">
        <v>46</v>
      </c>
      <c r="B28" s="9">
        <f t="shared" si="4"/>
        <v>350</v>
      </c>
      <c r="C28" s="9">
        <f t="shared" si="1"/>
        <v>402.49999999999994</v>
      </c>
      <c r="D28" s="10"/>
      <c r="E28" s="10">
        <f t="shared" si="2"/>
        <v>402.49999999999994</v>
      </c>
      <c r="F28" s="10">
        <v>136</v>
      </c>
      <c r="G28" s="9">
        <v>300</v>
      </c>
      <c r="H28" s="9"/>
      <c r="I28" s="11">
        <f t="shared" si="3"/>
        <v>-33.50000000000006</v>
      </c>
      <c r="J28" s="9"/>
      <c r="K28" s="9"/>
      <c r="L28" s="9">
        <v>38</v>
      </c>
      <c r="M28" s="9"/>
      <c r="N28" s="9"/>
      <c r="O28" s="9"/>
      <c r="P28" s="9"/>
      <c r="Q28" s="9"/>
      <c r="R28" s="9"/>
    </row>
    <row r="29" spans="1:18" ht="14.25">
      <c r="A29" s="9" t="s">
        <v>7</v>
      </c>
      <c r="B29" s="9">
        <f t="shared" si="4"/>
        <v>250</v>
      </c>
      <c r="C29" s="9">
        <f t="shared" si="1"/>
        <v>287.5</v>
      </c>
      <c r="D29" s="10"/>
      <c r="E29" s="10">
        <f t="shared" si="2"/>
        <v>287.5</v>
      </c>
      <c r="F29" s="10"/>
      <c r="G29" s="9">
        <v>287.5</v>
      </c>
      <c r="H29" s="9"/>
      <c r="I29" s="11">
        <f t="shared" si="3"/>
        <v>0</v>
      </c>
      <c r="J29" s="9"/>
      <c r="K29" s="9"/>
      <c r="L29" s="9"/>
      <c r="M29" s="9"/>
      <c r="N29" s="9"/>
      <c r="O29" s="9">
        <v>1</v>
      </c>
      <c r="P29" s="9"/>
      <c r="Q29" s="9"/>
      <c r="R29" s="9"/>
    </row>
    <row r="30" spans="1:18" ht="14.25">
      <c r="A30" s="9" t="s">
        <v>48</v>
      </c>
      <c r="B30" s="9">
        <f t="shared" si="4"/>
        <v>350</v>
      </c>
      <c r="C30" s="9">
        <f t="shared" si="1"/>
        <v>402.49999999999994</v>
      </c>
      <c r="D30" s="10"/>
      <c r="E30" s="10">
        <f t="shared" si="2"/>
        <v>402.49999999999994</v>
      </c>
      <c r="F30" s="10">
        <v>-30</v>
      </c>
      <c r="G30" s="9">
        <v>500</v>
      </c>
      <c r="H30" s="9"/>
      <c r="I30" s="11">
        <f t="shared" si="3"/>
        <v>-67.50000000000006</v>
      </c>
      <c r="J30" s="9"/>
      <c r="K30" s="9"/>
      <c r="L30" s="9">
        <v>41</v>
      </c>
      <c r="M30" s="9"/>
      <c r="N30" s="9"/>
      <c r="O30" s="9"/>
      <c r="P30" s="9"/>
      <c r="Q30" s="9"/>
      <c r="R30" s="9"/>
    </row>
    <row r="31" spans="1:18" ht="14.25">
      <c r="A31" s="9" t="s">
        <v>61</v>
      </c>
      <c r="B31" s="9">
        <f t="shared" si="4"/>
        <v>250</v>
      </c>
      <c r="C31" s="9">
        <f t="shared" si="1"/>
        <v>287.5</v>
      </c>
      <c r="D31" s="10"/>
      <c r="E31" s="10">
        <f t="shared" si="2"/>
        <v>287.5</v>
      </c>
      <c r="F31" s="10">
        <v>-9</v>
      </c>
      <c r="G31" s="9">
        <v>300</v>
      </c>
      <c r="H31" s="9"/>
      <c r="I31" s="11">
        <f t="shared" si="3"/>
        <v>-3.5</v>
      </c>
      <c r="J31" s="9"/>
      <c r="K31" s="9">
        <v>39</v>
      </c>
      <c r="L31" s="9"/>
      <c r="M31" s="9"/>
      <c r="N31" s="9"/>
      <c r="O31" s="9"/>
      <c r="P31" s="9"/>
      <c r="Q31" s="9"/>
      <c r="R31" s="9"/>
    </row>
    <row r="32" spans="1:18" ht="14.25">
      <c r="A32" s="9" t="s">
        <v>36</v>
      </c>
      <c r="B32" s="9">
        <f t="shared" si="4"/>
        <v>350</v>
      </c>
      <c r="C32" s="9">
        <f t="shared" si="1"/>
        <v>402.49999999999994</v>
      </c>
      <c r="D32" s="10"/>
      <c r="E32" s="10">
        <f t="shared" si="2"/>
        <v>402.49999999999994</v>
      </c>
      <c r="F32" s="10"/>
      <c r="G32" s="9"/>
      <c r="H32" s="9"/>
      <c r="I32" s="11">
        <f t="shared" si="3"/>
        <v>402.49999999999994</v>
      </c>
      <c r="J32" s="9"/>
      <c r="K32" s="9"/>
      <c r="L32" s="9"/>
      <c r="M32" s="9">
        <v>37</v>
      </c>
      <c r="N32" s="9"/>
      <c r="O32" s="9"/>
      <c r="P32" s="9"/>
      <c r="Q32" s="9"/>
      <c r="R32" s="9"/>
    </row>
    <row r="33" spans="1:18" ht="14.25">
      <c r="A33" s="9" t="s">
        <v>27</v>
      </c>
      <c r="B33" s="9">
        <f t="shared" si="4"/>
        <v>350</v>
      </c>
      <c r="C33" s="9">
        <f t="shared" si="1"/>
        <v>402.49999999999994</v>
      </c>
      <c r="D33" s="10"/>
      <c r="E33" s="10">
        <f t="shared" si="2"/>
        <v>402.49999999999994</v>
      </c>
      <c r="F33" s="10"/>
      <c r="G33" s="9">
        <v>430</v>
      </c>
      <c r="H33" s="9"/>
      <c r="I33" s="11">
        <f t="shared" si="3"/>
        <v>-27.500000000000057</v>
      </c>
      <c r="J33" s="9"/>
      <c r="K33" s="9"/>
      <c r="L33" s="9"/>
      <c r="M33" s="9">
        <v>38</v>
      </c>
      <c r="N33" s="9"/>
      <c r="O33" s="9"/>
      <c r="P33" s="9"/>
      <c r="Q33" s="9"/>
      <c r="R33" s="9"/>
    </row>
    <row r="34" spans="1:18" ht="14.25">
      <c r="A34" s="9" t="s">
        <v>2</v>
      </c>
      <c r="B34" s="9">
        <f t="shared" si="4"/>
        <v>250</v>
      </c>
      <c r="C34" s="9">
        <f t="shared" si="1"/>
        <v>287.5</v>
      </c>
      <c r="D34" s="10"/>
      <c r="E34" s="10">
        <f t="shared" si="2"/>
        <v>287.5</v>
      </c>
      <c r="F34" s="10"/>
      <c r="G34" s="9"/>
      <c r="H34" s="9"/>
      <c r="I34" s="11">
        <f t="shared" si="3"/>
        <v>287.5</v>
      </c>
      <c r="J34" s="9">
        <v>37</v>
      </c>
      <c r="K34" s="9"/>
      <c r="L34" s="9"/>
      <c r="M34" s="9"/>
      <c r="N34" s="9"/>
      <c r="O34" s="9"/>
      <c r="P34" s="9"/>
      <c r="Q34" s="9"/>
      <c r="R34" s="9"/>
    </row>
    <row r="35" spans="1:18" ht="14.25">
      <c r="A35" s="9" t="s">
        <v>3</v>
      </c>
      <c r="B35" s="9">
        <f>SUMIF($J35:$Y35,"&lt;&gt;",$J$2:$Y$2)+750</f>
        <v>1500</v>
      </c>
      <c r="C35" s="9">
        <f t="shared" si="1"/>
        <v>1724.9999999999998</v>
      </c>
      <c r="D35" s="10"/>
      <c r="E35" s="10">
        <f t="shared" si="2"/>
        <v>1724.9999999999998</v>
      </c>
      <c r="F35" s="10">
        <v>653.9</v>
      </c>
      <c r="G35" s="9">
        <v>1071</v>
      </c>
      <c r="H35" s="9"/>
      <c r="I35" s="11">
        <f t="shared" si="3"/>
        <v>0.09999999999990905</v>
      </c>
      <c r="J35" s="9"/>
      <c r="K35" s="9"/>
      <c r="L35" s="9"/>
      <c r="M35" s="9"/>
      <c r="N35" s="9" t="s">
        <v>41</v>
      </c>
      <c r="O35" s="9"/>
      <c r="P35" s="9"/>
      <c r="Q35" s="9"/>
      <c r="R35" s="9"/>
    </row>
    <row r="36" spans="1:18" ht="14.25">
      <c r="A36" s="9" t="s">
        <v>4</v>
      </c>
      <c r="B36" s="9">
        <f aca="true" t="shared" si="5" ref="B36:B47">SUMIF($J36:$Y36,"&lt;&gt;",$J$2:$Y$2)</f>
        <v>250</v>
      </c>
      <c r="C36" s="9">
        <f t="shared" si="1"/>
        <v>287.5</v>
      </c>
      <c r="D36" s="10"/>
      <c r="E36" s="10">
        <f t="shared" si="2"/>
        <v>287.5</v>
      </c>
      <c r="F36" s="10"/>
      <c r="G36" s="9">
        <v>300</v>
      </c>
      <c r="H36" s="9"/>
      <c r="I36" s="11">
        <f t="shared" si="3"/>
        <v>-12.5</v>
      </c>
      <c r="J36" s="9">
        <v>37</v>
      </c>
      <c r="K36" s="9"/>
      <c r="L36" s="9"/>
      <c r="M36" s="9"/>
      <c r="N36" s="9"/>
      <c r="O36" s="9"/>
      <c r="P36" s="9"/>
      <c r="Q36" s="9"/>
      <c r="R36" s="9"/>
    </row>
    <row r="37" spans="1:18" ht="14.25">
      <c r="A37" s="9" t="s">
        <v>5</v>
      </c>
      <c r="B37" s="9">
        <f t="shared" si="5"/>
        <v>350</v>
      </c>
      <c r="C37" s="9">
        <f t="shared" si="1"/>
        <v>402.49999999999994</v>
      </c>
      <c r="D37" s="10"/>
      <c r="E37" s="10">
        <f t="shared" si="2"/>
        <v>402.49999999999994</v>
      </c>
      <c r="F37" s="10"/>
      <c r="G37" s="9"/>
      <c r="H37" s="9"/>
      <c r="I37" s="11">
        <f t="shared" si="3"/>
        <v>402.49999999999994</v>
      </c>
      <c r="J37" s="9"/>
      <c r="K37" s="9"/>
      <c r="L37" s="9">
        <v>39</v>
      </c>
      <c r="M37" s="9"/>
      <c r="N37" s="9"/>
      <c r="O37" s="9"/>
      <c r="P37" s="9"/>
      <c r="Q37" s="9"/>
      <c r="R37" s="9"/>
    </row>
    <row r="38" spans="1:18" ht="14.25">
      <c r="A38" s="9" t="s">
        <v>11</v>
      </c>
      <c r="B38" s="9">
        <f t="shared" si="5"/>
        <v>250</v>
      </c>
      <c r="C38" s="9">
        <f t="shared" si="1"/>
        <v>287.5</v>
      </c>
      <c r="D38" s="10"/>
      <c r="E38" s="10">
        <f t="shared" si="2"/>
        <v>287.5</v>
      </c>
      <c r="F38" s="10"/>
      <c r="G38" s="9"/>
      <c r="H38" s="9"/>
      <c r="I38" s="11">
        <f t="shared" si="3"/>
        <v>287.5</v>
      </c>
      <c r="J38" s="9">
        <v>41</v>
      </c>
      <c r="K38" s="9"/>
      <c r="L38" s="9"/>
      <c r="M38" s="9"/>
      <c r="N38" s="9"/>
      <c r="O38" s="17"/>
      <c r="P38" s="9"/>
      <c r="Q38" s="9"/>
      <c r="R38" s="9"/>
    </row>
    <row r="39" spans="1:18" ht="14.25">
      <c r="A39" s="9" t="s">
        <v>37</v>
      </c>
      <c r="B39" s="9">
        <f t="shared" si="5"/>
        <v>350</v>
      </c>
      <c r="C39" s="9">
        <f t="shared" si="1"/>
        <v>402.49999999999994</v>
      </c>
      <c r="D39" s="10"/>
      <c r="E39" s="10">
        <f t="shared" si="2"/>
        <v>402.49999999999994</v>
      </c>
      <c r="F39" s="10"/>
      <c r="G39" s="9">
        <v>400</v>
      </c>
      <c r="H39" s="9"/>
      <c r="I39" s="11">
        <f t="shared" si="3"/>
        <v>2.499999999999943</v>
      </c>
      <c r="J39" s="9"/>
      <c r="K39" s="9"/>
      <c r="L39" s="9"/>
      <c r="M39" s="9">
        <v>37</v>
      </c>
      <c r="N39" s="9"/>
      <c r="O39" s="9"/>
      <c r="P39" s="9"/>
      <c r="Q39" s="9"/>
      <c r="R39" s="9"/>
    </row>
    <row r="40" spans="1:18" ht="14.25">
      <c r="A40" s="9" t="s">
        <v>33</v>
      </c>
      <c r="B40" s="9">
        <f t="shared" si="5"/>
        <v>350</v>
      </c>
      <c r="C40" s="9">
        <f t="shared" si="1"/>
        <v>402.49999999999994</v>
      </c>
      <c r="D40" s="10"/>
      <c r="E40" s="10">
        <f t="shared" si="2"/>
        <v>402.49999999999994</v>
      </c>
      <c r="F40" s="10"/>
      <c r="G40" s="9">
        <v>403</v>
      </c>
      <c r="H40" s="9"/>
      <c r="I40" s="11">
        <f t="shared" si="3"/>
        <v>-0.5000000000000568</v>
      </c>
      <c r="J40" s="9"/>
      <c r="K40" s="9"/>
      <c r="L40" s="9">
        <v>37</v>
      </c>
      <c r="M40" s="17"/>
      <c r="N40" s="9"/>
      <c r="O40" s="9"/>
      <c r="P40" s="9"/>
      <c r="Q40" s="9"/>
      <c r="R40" s="9"/>
    </row>
    <row r="41" spans="1:18" ht="14.25">
      <c r="A41" s="9" t="s">
        <v>9</v>
      </c>
      <c r="B41" s="9">
        <f t="shared" si="5"/>
        <v>250</v>
      </c>
      <c r="C41" s="9">
        <f t="shared" si="1"/>
        <v>287.5</v>
      </c>
      <c r="D41" s="10"/>
      <c r="E41" s="10">
        <f t="shared" si="2"/>
        <v>287.5</v>
      </c>
      <c r="F41" s="10"/>
      <c r="G41" s="9">
        <v>288</v>
      </c>
      <c r="H41" s="9"/>
      <c r="I41" s="11">
        <f t="shared" si="3"/>
        <v>-0.5</v>
      </c>
      <c r="J41" s="9">
        <v>40</v>
      </c>
      <c r="K41" s="9"/>
      <c r="L41" s="9"/>
      <c r="M41" s="9"/>
      <c r="N41" s="9"/>
      <c r="O41" s="9"/>
      <c r="P41" s="9"/>
      <c r="Q41" s="9"/>
      <c r="R41" s="9"/>
    </row>
    <row r="42" spans="1:18" ht="14.25">
      <c r="A42" s="9" t="s">
        <v>50</v>
      </c>
      <c r="B42" s="9">
        <f t="shared" si="5"/>
        <v>350</v>
      </c>
      <c r="C42" s="9">
        <f t="shared" si="1"/>
        <v>402.49999999999994</v>
      </c>
      <c r="D42" s="10"/>
      <c r="E42" s="10">
        <f t="shared" si="2"/>
        <v>402.49999999999994</v>
      </c>
      <c r="F42" s="10"/>
      <c r="G42" s="9">
        <v>403</v>
      </c>
      <c r="H42" s="9"/>
      <c r="I42" s="11">
        <f t="shared" si="3"/>
        <v>-0.5000000000000568</v>
      </c>
      <c r="J42" s="9"/>
      <c r="K42" s="9"/>
      <c r="L42" s="9">
        <v>38</v>
      </c>
      <c r="M42" s="9"/>
      <c r="N42" s="9"/>
      <c r="O42" s="9"/>
      <c r="P42" s="9"/>
      <c r="Q42" s="9"/>
      <c r="R42" s="9"/>
    </row>
    <row r="43" spans="1:18" ht="14.25">
      <c r="A43" s="9"/>
      <c r="B43" s="9">
        <f t="shared" si="5"/>
        <v>0</v>
      </c>
      <c r="C43" s="9">
        <f t="shared" si="1"/>
        <v>0</v>
      </c>
      <c r="D43" s="10"/>
      <c r="E43" s="10">
        <f t="shared" si="2"/>
        <v>0</v>
      </c>
      <c r="F43" s="10"/>
      <c r="G43" s="9"/>
      <c r="H43" s="9"/>
      <c r="I43" s="11">
        <f t="shared" si="3"/>
        <v>0</v>
      </c>
      <c r="J43" s="9"/>
      <c r="K43" s="9"/>
      <c r="L43" s="9"/>
      <c r="M43" s="9"/>
      <c r="N43" s="9"/>
      <c r="O43" s="9"/>
      <c r="P43" s="9"/>
      <c r="Q43" s="9"/>
      <c r="R43" s="9"/>
    </row>
    <row r="44" spans="1:18" ht="14.25">
      <c r="A44" s="9"/>
      <c r="B44" s="9">
        <f t="shared" si="5"/>
        <v>0</v>
      </c>
      <c r="C44" s="9">
        <f t="shared" si="1"/>
        <v>0</v>
      </c>
      <c r="D44" s="10"/>
      <c r="E44" s="10">
        <f t="shared" si="2"/>
        <v>0</v>
      </c>
      <c r="F44" s="10"/>
      <c r="G44" s="9"/>
      <c r="H44" s="9"/>
      <c r="I44" s="11">
        <f t="shared" si="3"/>
        <v>0</v>
      </c>
      <c r="J44" s="9"/>
      <c r="K44" s="9"/>
      <c r="L44" s="9"/>
      <c r="M44" s="9"/>
      <c r="N44" s="9"/>
      <c r="O44" s="9"/>
      <c r="P44" s="9"/>
      <c r="Q44" s="9"/>
      <c r="R44" s="9"/>
    </row>
    <row r="45" spans="1:18" ht="14.25">
      <c r="A45" s="9"/>
      <c r="B45" s="9">
        <f t="shared" si="5"/>
        <v>0</v>
      </c>
      <c r="C45" s="9">
        <f t="shared" si="1"/>
        <v>0</v>
      </c>
      <c r="D45" s="10"/>
      <c r="E45" s="10">
        <f t="shared" si="2"/>
        <v>0</v>
      </c>
      <c r="F45" s="10"/>
      <c r="G45" s="9"/>
      <c r="H45" s="9"/>
      <c r="I45" s="11">
        <f t="shared" si="3"/>
        <v>0</v>
      </c>
      <c r="J45" s="9"/>
      <c r="K45" s="9"/>
      <c r="L45" s="9"/>
      <c r="M45" s="9"/>
      <c r="N45" s="9"/>
      <c r="O45" s="9"/>
      <c r="P45" s="9"/>
      <c r="Q45" s="9"/>
      <c r="R45" s="9"/>
    </row>
    <row r="46" spans="1:18" ht="14.25">
      <c r="A46" s="9"/>
      <c r="B46" s="9">
        <f t="shared" si="5"/>
        <v>0</v>
      </c>
      <c r="C46" s="9">
        <f t="shared" si="1"/>
        <v>0</v>
      </c>
      <c r="D46" s="10"/>
      <c r="E46" s="10">
        <f t="shared" si="2"/>
        <v>0</v>
      </c>
      <c r="F46" s="10"/>
      <c r="G46" s="9"/>
      <c r="H46" s="9"/>
      <c r="I46" s="11">
        <f t="shared" si="3"/>
        <v>0</v>
      </c>
      <c r="J46" s="9"/>
      <c r="K46" s="9"/>
      <c r="L46" s="9"/>
      <c r="M46" s="9"/>
      <c r="N46" s="9"/>
      <c r="O46" s="9"/>
      <c r="P46" s="9"/>
      <c r="Q46" s="9"/>
      <c r="R46" s="9"/>
    </row>
    <row r="47" spans="1:18" ht="14.25">
      <c r="A47" s="9"/>
      <c r="B47" s="9">
        <f t="shared" si="5"/>
        <v>0</v>
      </c>
      <c r="C47" s="9">
        <f t="shared" si="1"/>
        <v>0</v>
      </c>
      <c r="D47" s="10"/>
      <c r="E47" s="10">
        <f t="shared" si="2"/>
        <v>0</v>
      </c>
      <c r="F47" s="10"/>
      <c r="G47" s="9"/>
      <c r="H47" s="9"/>
      <c r="I47" s="11">
        <f t="shared" si="3"/>
        <v>0</v>
      </c>
      <c r="J47" s="9"/>
      <c r="K47" s="9"/>
      <c r="L47" s="9"/>
      <c r="M47" s="9"/>
      <c r="N47" s="9"/>
      <c r="O47" s="9"/>
      <c r="P47" s="9"/>
      <c r="Q47" s="9"/>
      <c r="R47" s="9"/>
    </row>
    <row r="48" spans="1:18" ht="15">
      <c r="A48" s="13" t="s">
        <v>13</v>
      </c>
      <c r="B48" s="9">
        <f>SUMIF($J48:$Y48,"&lt;&gt;",$J$2:$Y$2)+350+750</f>
        <v>2800</v>
      </c>
      <c r="C48" s="9">
        <f t="shared" si="1"/>
        <v>3219.9999999999995</v>
      </c>
      <c r="D48" s="14"/>
      <c r="E48" s="14">
        <f t="shared" si="2"/>
        <v>3219.9999999999995</v>
      </c>
      <c r="F48" s="14"/>
      <c r="G48" s="14"/>
      <c r="H48" s="9"/>
      <c r="I48" s="15">
        <f t="shared" si="3"/>
        <v>3219.9999999999995</v>
      </c>
      <c r="J48" s="13">
        <v>40</v>
      </c>
      <c r="K48" s="13"/>
      <c r="L48" s="13" t="s">
        <v>56</v>
      </c>
      <c r="M48" s="13">
        <v>41</v>
      </c>
      <c r="N48" s="13" t="s">
        <v>44</v>
      </c>
      <c r="O48" s="13"/>
      <c r="P48" s="13"/>
      <c r="Q48" s="13"/>
      <c r="R48" s="13"/>
    </row>
    <row r="49" spans="1:18" ht="15">
      <c r="A49" s="9" t="s">
        <v>14</v>
      </c>
      <c r="B49" s="9"/>
      <c r="C49" s="9"/>
      <c r="D49" s="10"/>
      <c r="E49" s="10"/>
      <c r="F49" s="10"/>
      <c r="G49" s="10"/>
      <c r="H49" s="9"/>
      <c r="I49" s="11"/>
      <c r="J49" s="16"/>
      <c r="K49" s="16"/>
      <c r="L49" s="16"/>
      <c r="M49" s="16"/>
      <c r="N49" s="16"/>
      <c r="O49" s="16"/>
      <c r="P49" s="16"/>
      <c r="Q49" s="16"/>
      <c r="R49" s="16"/>
    </row>
    <row r="50" spans="1:18" ht="14.25">
      <c r="A50" s="9" t="s">
        <v>15</v>
      </c>
      <c r="B50" s="9"/>
      <c r="C50" s="9"/>
      <c r="D50" s="9"/>
      <c r="E50" s="9"/>
      <c r="F50" s="9"/>
      <c r="G50" s="9"/>
      <c r="H50" s="9"/>
      <c r="I50" s="9"/>
      <c r="J50" s="12"/>
      <c r="K50" s="12"/>
      <c r="L50" s="12"/>
      <c r="M50" s="12"/>
      <c r="N50" s="12"/>
      <c r="O50" s="12"/>
      <c r="P50" s="12"/>
      <c r="Q50" s="12"/>
      <c r="R50" s="1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</dc:creator>
  <cp:keywords/>
  <dc:description/>
  <cp:lastModifiedBy>Alena</cp:lastModifiedBy>
  <cp:lastPrinted>2012-03-16T13:27:15Z</cp:lastPrinted>
  <dcterms:created xsi:type="dcterms:W3CDTF">2011-05-23T05:32:03Z</dcterms:created>
  <dcterms:modified xsi:type="dcterms:W3CDTF">2012-04-23T14:40:47Z</dcterms:modified>
  <cp:category/>
  <cp:version/>
  <cp:contentType/>
  <cp:contentStatus/>
</cp:coreProperties>
</file>