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75" windowWidth="15600" windowHeight="11760"/>
  </bookViews>
  <sheets>
    <sheet name="Бланк заказа Август 2017" sheetId="1" r:id="rId1"/>
  </sheets>
  <definedNames>
    <definedName name="_xlnm._FilterDatabase" localSheetId="0" hidden="1">'Бланк заказа Август 2017'!$A$1:$R$180</definedName>
    <definedName name="_xlnm.Print_Area" localSheetId="0">'Бланк заказа Август 2017'!$A$3:$R$364</definedName>
  </definedNames>
  <calcPr calcId="125725"/>
</workbook>
</file>

<file path=xl/calcChain.xml><?xml version="1.0" encoding="utf-8"?>
<calcChain xmlns="http://schemas.openxmlformats.org/spreadsheetml/2006/main">
  <c r="P343" i="1"/>
  <c r="R343" s="1"/>
  <c r="P362"/>
  <c r="R362" s="1"/>
  <c r="P361"/>
  <c r="R361" s="1"/>
  <c r="P40"/>
  <c r="R40" s="1"/>
  <c r="P253"/>
  <c r="R253" s="1"/>
  <c r="P354"/>
  <c r="R354" s="1"/>
  <c r="R363" l="1"/>
  <c r="P363"/>
  <c r="P359" s="1"/>
  <c r="P193"/>
  <c r="P251"/>
  <c r="P285"/>
  <c r="R285" s="1"/>
  <c r="P211"/>
  <c r="R211" s="1"/>
  <c r="P212"/>
  <c r="R212" s="1"/>
  <c r="P213"/>
  <c r="R213" s="1"/>
  <c r="P162"/>
  <c r="R162" s="1"/>
  <c r="P290"/>
  <c r="R290" s="1"/>
  <c r="P353"/>
  <c r="R353" s="1"/>
  <c r="P360" l="1"/>
  <c r="P150"/>
  <c r="R150" s="1"/>
  <c r="P135"/>
  <c r="R135" s="1"/>
  <c r="P74"/>
  <c r="R74" s="1"/>
  <c r="P124"/>
  <c r="R124" s="1"/>
  <c r="P125"/>
  <c r="R125" s="1"/>
  <c r="P58"/>
  <c r="R58" s="1"/>
  <c r="P88"/>
  <c r="R88" s="1"/>
  <c r="P116"/>
  <c r="R116" s="1"/>
  <c r="P115"/>
  <c r="R115" s="1"/>
  <c r="P186"/>
  <c r="R193"/>
  <c r="P194"/>
  <c r="R194" s="1"/>
  <c r="P195"/>
  <c r="R195" s="1"/>
  <c r="P196"/>
  <c r="R196" s="1"/>
  <c r="P197"/>
  <c r="R197" s="1"/>
  <c r="P198"/>
  <c r="P199"/>
  <c r="R199" s="1"/>
  <c r="P200"/>
  <c r="R200" s="1"/>
  <c r="P201"/>
  <c r="R201" s="1"/>
  <c r="P202"/>
  <c r="R202" s="1"/>
  <c r="R198" l="1"/>
  <c r="R186"/>
  <c r="P113" l="1"/>
  <c r="R113" s="1"/>
  <c r="P114"/>
  <c r="R114" s="1"/>
  <c r="P141"/>
  <c r="R141" s="1"/>
  <c r="P147"/>
  <c r="R147" s="1"/>
  <c r="P127"/>
  <c r="R127" s="1"/>
  <c r="P128"/>
  <c r="R128" s="1"/>
  <c r="P48"/>
  <c r="R48" s="1"/>
  <c r="P35"/>
  <c r="R35" s="1"/>
  <c r="P36"/>
  <c r="R36" s="1"/>
  <c r="P21"/>
  <c r="R21" s="1"/>
  <c r="P17"/>
  <c r="R17" s="1"/>
  <c r="P279"/>
  <c r="R279" s="1"/>
  <c r="P154"/>
  <c r="R154" s="1"/>
  <c r="P153"/>
  <c r="R153" s="1"/>
  <c r="P151"/>
  <c r="R151" s="1"/>
  <c r="P152"/>
  <c r="R152" s="1"/>
  <c r="P49"/>
  <c r="R49" s="1"/>
  <c r="P47"/>
  <c r="R47" s="1"/>
  <c r="P66"/>
  <c r="R66" s="1"/>
  <c r="P65"/>
  <c r="R65" s="1"/>
  <c r="P134"/>
  <c r="R134" s="1"/>
  <c r="P22"/>
  <c r="R22" s="1"/>
  <c r="P10"/>
  <c r="R10" s="1"/>
  <c r="P61"/>
  <c r="R61" s="1"/>
  <c r="P62"/>
  <c r="R62" s="1"/>
  <c r="P14"/>
  <c r="R14" s="1"/>
  <c r="P15"/>
  <c r="R15" s="1"/>
  <c r="P262" l="1"/>
  <c r="P301"/>
  <c r="P305"/>
  <c r="P300"/>
  <c r="P20"/>
  <c r="R20" s="1"/>
  <c r="P63"/>
  <c r="R63" s="1"/>
  <c r="P64"/>
  <c r="R64" s="1"/>
  <c r="P159"/>
  <c r="R159" s="1"/>
  <c r="P270"/>
  <c r="R270" s="1"/>
  <c r="P158" l="1"/>
  <c r="R158" s="1"/>
  <c r="P142"/>
  <c r="R142" s="1"/>
  <c r="P16"/>
  <c r="R16" s="1"/>
  <c r="P318"/>
  <c r="R318" s="1"/>
  <c r="P18"/>
  <c r="R18" s="1"/>
  <c r="P19"/>
  <c r="R19" s="1"/>
  <c r="P50"/>
  <c r="R50" s="1"/>
  <c r="P51"/>
  <c r="R51" s="1"/>
  <c r="P261"/>
  <c r="R261" s="1"/>
  <c r="P288"/>
  <c r="R288" s="1"/>
  <c r="P289"/>
  <c r="R289" s="1"/>
  <c r="P307"/>
  <c r="R307" s="1"/>
  <c r="P306"/>
  <c r="R306" s="1"/>
  <c r="P256"/>
  <c r="R256" s="1"/>
  <c r="P255"/>
  <c r="R255" s="1"/>
  <c r="P192"/>
  <c r="R192" s="1"/>
  <c r="P191"/>
  <c r="P167"/>
  <c r="R167" s="1"/>
  <c r="P166"/>
  <c r="R166" s="1"/>
  <c r="P325"/>
  <c r="R325" s="1"/>
  <c r="P324"/>
  <c r="R324" s="1"/>
  <c r="P70"/>
  <c r="R70" s="1"/>
  <c r="P352"/>
  <c r="P13"/>
  <c r="R13" s="1"/>
  <c r="P12"/>
  <c r="R12" s="1"/>
  <c r="P11"/>
  <c r="P322"/>
  <c r="R322" s="1"/>
  <c r="P321"/>
  <c r="R321" s="1"/>
  <c r="P138"/>
  <c r="R138" s="1"/>
  <c r="P239"/>
  <c r="P336"/>
  <c r="R336" s="1"/>
  <c r="P335"/>
  <c r="R335" s="1"/>
  <c r="P331"/>
  <c r="R331" s="1"/>
  <c r="P330"/>
  <c r="R330" s="1"/>
  <c r="P329"/>
  <c r="R329" s="1"/>
  <c r="P328"/>
  <c r="R328" s="1"/>
  <c r="P327"/>
  <c r="R327" s="1"/>
  <c r="P326"/>
  <c r="R326" s="1"/>
  <c r="P323"/>
  <c r="R323" s="1"/>
  <c r="P320"/>
  <c r="R320" s="1"/>
  <c r="P319"/>
  <c r="R319" s="1"/>
  <c r="P317"/>
  <c r="R317" s="1"/>
  <c r="P316"/>
  <c r="R316" s="1"/>
  <c r="P315"/>
  <c r="R315" s="1"/>
  <c r="P314"/>
  <c r="R314" s="1"/>
  <c r="P313"/>
  <c r="R313" s="1"/>
  <c r="P312"/>
  <c r="R312" s="1"/>
  <c r="P311"/>
  <c r="R311" s="1"/>
  <c r="P310"/>
  <c r="R310" s="1"/>
  <c r="P309"/>
  <c r="R309" s="1"/>
  <c r="P308"/>
  <c r="R308" s="1"/>
  <c r="R305"/>
  <c r="P304"/>
  <c r="R304" s="1"/>
  <c r="P303"/>
  <c r="R303" s="1"/>
  <c r="R301"/>
  <c r="R300"/>
  <c r="P295"/>
  <c r="R295" s="1"/>
  <c r="P294"/>
  <c r="R294" s="1"/>
  <c r="P293"/>
  <c r="R293" s="1"/>
  <c r="P292"/>
  <c r="R292" s="1"/>
  <c r="P291"/>
  <c r="P346"/>
  <c r="R346" s="1"/>
  <c r="P284"/>
  <c r="P287"/>
  <c r="R287" s="1"/>
  <c r="P286"/>
  <c r="R286" s="1"/>
  <c r="P283"/>
  <c r="R283" s="1"/>
  <c r="P282"/>
  <c r="R282" s="1"/>
  <c r="P281"/>
  <c r="P280"/>
  <c r="R280" s="1"/>
  <c r="P277"/>
  <c r="R277" s="1"/>
  <c r="P276"/>
  <c r="R276" s="1"/>
  <c r="P357"/>
  <c r="R357" s="1"/>
  <c r="P275"/>
  <c r="R275" s="1"/>
  <c r="P274"/>
  <c r="R274" s="1"/>
  <c r="P273"/>
  <c r="R273" s="1"/>
  <c r="P272"/>
  <c r="R272" s="1"/>
  <c r="P271"/>
  <c r="R271" s="1"/>
  <c r="P269"/>
  <c r="R269" s="1"/>
  <c r="P268"/>
  <c r="R268" s="1"/>
  <c r="P267"/>
  <c r="R267" s="1"/>
  <c r="P266"/>
  <c r="R266" s="1"/>
  <c r="R262"/>
  <c r="P260"/>
  <c r="P259"/>
  <c r="R259" s="1"/>
  <c r="P258"/>
  <c r="R258" s="1"/>
  <c r="P257"/>
  <c r="R257" s="1"/>
  <c r="P254"/>
  <c r="R254" s="1"/>
  <c r="P252"/>
  <c r="R252" s="1"/>
  <c r="R251"/>
  <c r="P356"/>
  <c r="P355"/>
  <c r="R355" s="1"/>
  <c r="P250"/>
  <c r="R250" s="1"/>
  <c r="P249"/>
  <c r="R249" s="1"/>
  <c r="P248"/>
  <c r="R248" s="1"/>
  <c r="P246"/>
  <c r="R246" s="1"/>
  <c r="P245"/>
  <c r="R245" s="1"/>
  <c r="P244"/>
  <c r="R244" s="1"/>
  <c r="P243"/>
  <c r="R243" s="1"/>
  <c r="P242"/>
  <c r="R242" s="1"/>
  <c r="P241"/>
  <c r="R241" s="1"/>
  <c r="P240"/>
  <c r="R240" s="1"/>
  <c r="P237"/>
  <c r="R237" s="1"/>
  <c r="P236"/>
  <c r="R236" s="1"/>
  <c r="P235"/>
  <c r="R235" s="1"/>
  <c r="P232"/>
  <c r="R232" s="1"/>
  <c r="P231"/>
  <c r="R231" s="1"/>
  <c r="P230"/>
  <c r="R230" s="1"/>
  <c r="P351"/>
  <c r="R351" s="1"/>
  <c r="P229"/>
  <c r="R229" s="1"/>
  <c r="P228"/>
  <c r="R228" s="1"/>
  <c r="P219"/>
  <c r="R219" s="1"/>
  <c r="P221"/>
  <c r="R221" s="1"/>
  <c r="P220"/>
  <c r="R220" s="1"/>
  <c r="P218"/>
  <c r="P216"/>
  <c r="R216" s="1"/>
  <c r="P215"/>
  <c r="R215" s="1"/>
  <c r="P214"/>
  <c r="P217"/>
  <c r="R217" s="1"/>
  <c r="P210"/>
  <c r="R210" s="1"/>
  <c r="P209"/>
  <c r="R209" s="1"/>
  <c r="P208"/>
  <c r="R208" s="1"/>
  <c r="P207"/>
  <c r="R207" s="1"/>
  <c r="P206"/>
  <c r="R206" s="1"/>
  <c r="P205"/>
  <c r="R205" s="1"/>
  <c r="P204"/>
  <c r="R204" s="1"/>
  <c r="P203"/>
  <c r="P190"/>
  <c r="R190" s="1"/>
  <c r="P189"/>
  <c r="R189" s="1"/>
  <c r="P188"/>
  <c r="P187"/>
  <c r="R187" s="1"/>
  <c r="P334"/>
  <c r="R334" s="1"/>
  <c r="P164"/>
  <c r="R164" s="1"/>
  <c r="P163"/>
  <c r="R163" s="1"/>
  <c r="P333"/>
  <c r="R333" s="1"/>
  <c r="P332"/>
  <c r="R332" s="1"/>
  <c r="P161"/>
  <c r="P160"/>
  <c r="R160" s="1"/>
  <c r="P157"/>
  <c r="R157" s="1"/>
  <c r="P156"/>
  <c r="R156" s="1"/>
  <c r="P155"/>
  <c r="R155" s="1"/>
  <c r="P149"/>
  <c r="R149" s="1"/>
  <c r="P148"/>
  <c r="R148" s="1"/>
  <c r="P146"/>
  <c r="R146" s="1"/>
  <c r="P145"/>
  <c r="R145" s="1"/>
  <c r="P144"/>
  <c r="R144" s="1"/>
  <c r="P143"/>
  <c r="R143" s="1"/>
  <c r="P140"/>
  <c r="R140" s="1"/>
  <c r="P139"/>
  <c r="R139" s="1"/>
  <c r="P137"/>
  <c r="R137" s="1"/>
  <c r="P136"/>
  <c r="P133"/>
  <c r="R133" s="1"/>
  <c r="P132"/>
  <c r="R132" s="1"/>
  <c r="P131"/>
  <c r="R131" s="1"/>
  <c r="P130"/>
  <c r="R130" s="1"/>
  <c r="P129"/>
  <c r="R129" s="1"/>
  <c r="P126"/>
  <c r="R126" s="1"/>
  <c r="P302"/>
  <c r="R302" s="1"/>
  <c r="P123"/>
  <c r="R123" s="1"/>
  <c r="P121"/>
  <c r="R121" s="1"/>
  <c r="P122"/>
  <c r="R122" s="1"/>
  <c r="P120"/>
  <c r="R120" s="1"/>
  <c r="P119"/>
  <c r="R119" s="1"/>
  <c r="P118"/>
  <c r="R118" s="1"/>
  <c r="P117"/>
  <c r="R117" s="1"/>
  <c r="P112"/>
  <c r="R112" s="1"/>
  <c r="P111"/>
  <c r="R111" s="1"/>
  <c r="P299"/>
  <c r="R299" s="1"/>
  <c r="P298"/>
  <c r="R298" s="1"/>
  <c r="P297"/>
  <c r="R297" s="1"/>
  <c r="P296"/>
  <c r="R296" s="1"/>
  <c r="P347"/>
  <c r="R347" s="1"/>
  <c r="P110"/>
  <c r="R110" s="1"/>
  <c r="P109"/>
  <c r="R109" s="1"/>
  <c r="P108"/>
  <c r="R108" s="1"/>
  <c r="P107"/>
  <c r="R107" s="1"/>
  <c r="P106"/>
  <c r="R106" s="1"/>
  <c r="P105"/>
  <c r="R105" s="1"/>
  <c r="P104"/>
  <c r="R104" s="1"/>
  <c r="P103"/>
  <c r="R103" s="1"/>
  <c r="P102"/>
  <c r="R102" s="1"/>
  <c r="P101"/>
  <c r="R101" s="1"/>
  <c r="P100"/>
  <c r="P99"/>
  <c r="R99" s="1"/>
  <c r="P98"/>
  <c r="R98" s="1"/>
  <c r="P97"/>
  <c r="R97" s="1"/>
  <c r="P96"/>
  <c r="R96" s="1"/>
  <c r="P95"/>
  <c r="R95" s="1"/>
  <c r="P278"/>
  <c r="R278" s="1"/>
  <c r="P94"/>
  <c r="R94" s="1"/>
  <c r="P93"/>
  <c r="R93" s="1"/>
  <c r="P92"/>
  <c r="R92" s="1"/>
  <c r="P91"/>
  <c r="R91" s="1"/>
  <c r="P90"/>
  <c r="P89"/>
  <c r="R89" s="1"/>
  <c r="P345"/>
  <c r="R345" s="1"/>
  <c r="P344"/>
  <c r="R344" s="1"/>
  <c r="P265"/>
  <c r="R265" s="1"/>
  <c r="P264"/>
  <c r="R264" s="1"/>
  <c r="P263"/>
  <c r="R263" s="1"/>
  <c r="P87"/>
  <c r="P86"/>
  <c r="R86" s="1"/>
  <c r="P85"/>
  <c r="R85" s="1"/>
  <c r="P84"/>
  <c r="R84" s="1"/>
  <c r="P83"/>
  <c r="R83" s="1"/>
  <c r="P82"/>
  <c r="R82" s="1"/>
  <c r="P81"/>
  <c r="R81" s="1"/>
  <c r="P80"/>
  <c r="R80" s="1"/>
  <c r="P79"/>
  <c r="R79" s="1"/>
  <c r="P78"/>
  <c r="R78" s="1"/>
  <c r="P77"/>
  <c r="R77" s="1"/>
  <c r="P76"/>
  <c r="R76" s="1"/>
  <c r="P75"/>
  <c r="R75" s="1"/>
  <c r="P73"/>
  <c r="R73" s="1"/>
  <c r="P72"/>
  <c r="R72" s="1"/>
  <c r="P71"/>
  <c r="R71" s="1"/>
  <c r="P342"/>
  <c r="R342" s="1"/>
  <c r="P341"/>
  <c r="R341" s="1"/>
  <c r="P340"/>
  <c r="P69"/>
  <c r="R69" s="1"/>
  <c r="P68"/>
  <c r="R68" s="1"/>
  <c r="P67"/>
  <c r="R67" s="1"/>
  <c r="P60"/>
  <c r="R60" s="1"/>
  <c r="P59"/>
  <c r="R59" s="1"/>
  <c r="P57"/>
  <c r="R57" s="1"/>
  <c r="P56"/>
  <c r="R56" s="1"/>
  <c r="P55"/>
  <c r="R55" s="1"/>
  <c r="P54"/>
  <c r="R54" s="1"/>
  <c r="P53"/>
  <c r="R53" s="1"/>
  <c r="P52"/>
  <c r="R52" s="1"/>
  <c r="P46"/>
  <c r="R46" s="1"/>
  <c r="P45"/>
  <c r="R45" s="1"/>
  <c r="P247"/>
  <c r="R247" s="1"/>
  <c r="P44"/>
  <c r="R44" s="1"/>
  <c r="P43"/>
  <c r="R43" s="1"/>
  <c r="P42"/>
  <c r="P41"/>
  <c r="R41" s="1"/>
  <c r="P39"/>
  <c r="R39" s="1"/>
  <c r="P38"/>
  <c r="R38" s="1"/>
  <c r="P37"/>
  <c r="R37" s="1"/>
  <c r="P34"/>
  <c r="R34" s="1"/>
  <c r="P238"/>
  <c r="R238" s="1"/>
  <c r="P33"/>
  <c r="R33" s="1"/>
  <c r="P32"/>
  <c r="R32" s="1"/>
  <c r="P31"/>
  <c r="R31" s="1"/>
  <c r="P234"/>
  <c r="R234" s="1"/>
  <c r="P233"/>
  <c r="P30"/>
  <c r="R30" s="1"/>
  <c r="P29"/>
  <c r="R29" s="1"/>
  <c r="P28"/>
  <c r="P27"/>
  <c r="R27" s="1"/>
  <c r="P26"/>
  <c r="R26" s="1"/>
  <c r="P227"/>
  <c r="R227" s="1"/>
  <c r="P226"/>
  <c r="R226" s="1"/>
  <c r="P225"/>
  <c r="R225" s="1"/>
  <c r="P224"/>
  <c r="R224" s="1"/>
  <c r="P223"/>
  <c r="R223" s="1"/>
  <c r="P222"/>
  <c r="R222" s="1"/>
  <c r="P25"/>
  <c r="R25" s="1"/>
  <c r="P24"/>
  <c r="R24" s="1"/>
  <c r="P23"/>
  <c r="R23" s="1"/>
  <c r="P9"/>
  <c r="R9" s="1"/>
  <c r="P8"/>
  <c r="R8" s="1"/>
  <c r="P7"/>
  <c r="R340" l="1"/>
  <c r="P348"/>
  <c r="R356"/>
  <c r="P358"/>
  <c r="R284"/>
  <c r="P337"/>
  <c r="R281"/>
  <c r="R214"/>
  <c r="R136"/>
  <c r="P168"/>
  <c r="R203"/>
  <c r="R87"/>
  <c r="R11"/>
  <c r="R28"/>
  <c r="R188"/>
  <c r="R7"/>
  <c r="R233"/>
  <c r="R291"/>
  <c r="R218"/>
  <c r="R100"/>
  <c r="R90"/>
  <c r="R260"/>
  <c r="R161"/>
  <c r="R42"/>
  <c r="R239"/>
  <c r="R352"/>
  <c r="R191"/>
  <c r="P339" l="1"/>
  <c r="P338"/>
  <c r="R337"/>
  <c r="R348" s="1"/>
  <c r="R358"/>
  <c r="P350"/>
  <c r="P349"/>
  <c r="P184"/>
  <c r="P185"/>
  <c r="R180"/>
  <c r="E172" s="1"/>
  <c r="G170"/>
  <c r="E177" l="1"/>
  <c r="E174"/>
  <c r="E171"/>
  <c r="E178"/>
  <c r="E175"/>
  <c r="E169"/>
  <c r="R168" s="1"/>
  <c r="R364" s="1"/>
  <c r="E176"/>
  <c r="E170"/>
  <c r="E179"/>
  <c r="E173"/>
  <c r="P364"/>
</calcChain>
</file>

<file path=xl/sharedStrings.xml><?xml version="1.0" encoding="utf-8"?>
<sst xmlns="http://schemas.openxmlformats.org/spreadsheetml/2006/main" count="1124" uniqueCount="305">
  <si>
    <t xml:space="preserve">Модель </t>
  </si>
  <si>
    <t>Цвет</t>
  </si>
  <si>
    <t>Колетта</t>
  </si>
  <si>
    <t>коробка</t>
  </si>
  <si>
    <t>черный</t>
  </si>
  <si>
    <t>д/р</t>
  </si>
  <si>
    <t>Кэрол</t>
  </si>
  <si>
    <t>Нелли</t>
  </si>
  <si>
    <t>белый</t>
  </si>
  <si>
    <t>1/2</t>
  </si>
  <si>
    <t>Агнетта</t>
  </si>
  <si>
    <t>Аина платье ассиметрия</t>
  </si>
  <si>
    <t>лиловый</t>
  </si>
  <si>
    <t>фиолет</t>
  </si>
  <si>
    <t>бирюза</t>
  </si>
  <si>
    <t>Александра</t>
  </si>
  <si>
    <t>белый в черный горошек</t>
  </si>
  <si>
    <t>капучино в черный горошек</t>
  </si>
  <si>
    <t>желтый в черный горох</t>
  </si>
  <si>
    <t>красный в белый горох</t>
  </si>
  <si>
    <t>черный в белый горох</t>
  </si>
  <si>
    <t>3/4</t>
  </si>
  <si>
    <t>Алиса платье</t>
  </si>
  <si>
    <t>к/р</t>
  </si>
  <si>
    <t>сирень</t>
  </si>
  <si>
    <t>темно-серый</t>
  </si>
  <si>
    <t>Амалия</t>
  </si>
  <si>
    <t>Аманда</t>
  </si>
  <si>
    <t>бордо</t>
  </si>
  <si>
    <t>Анастасия юбка</t>
  </si>
  <si>
    <t>гусек</t>
  </si>
  <si>
    <t>горох</t>
  </si>
  <si>
    <t>капучино</t>
  </si>
  <si>
    <t>Анжела сарафан</t>
  </si>
  <si>
    <t>Арлет</t>
  </si>
  <si>
    <t>белый/ белое кружево</t>
  </si>
  <si>
    <t>черный/бел кружево</t>
  </si>
  <si>
    <t>Белла</t>
  </si>
  <si>
    <t>Бианка блуза</t>
  </si>
  <si>
    <t>б/р</t>
  </si>
  <si>
    <t>Бони болеро</t>
  </si>
  <si>
    <t>кружево черное</t>
  </si>
  <si>
    <t>вискоза коричневый</t>
  </si>
  <si>
    <t>вискоза черный</t>
  </si>
  <si>
    <t>Бригитта блуза</t>
  </si>
  <si>
    <t>черный, отделка горох капучино</t>
  </si>
  <si>
    <t>черный, отделка горох черный</t>
  </si>
  <si>
    <t>Брюки классика</t>
  </si>
  <si>
    <t>Ванда брюки</t>
  </si>
  <si>
    <t>серый</t>
  </si>
  <si>
    <t>терракот</t>
  </si>
  <si>
    <t>Велена брюки</t>
  </si>
  <si>
    <t>баклажан</t>
  </si>
  <si>
    <t xml:space="preserve">Вероника </t>
  </si>
  <si>
    <t>Виола</t>
  </si>
  <si>
    <t>Виола II</t>
  </si>
  <si>
    <t>Габриэлла блуза</t>
  </si>
  <si>
    <t>черный в горошек капучино</t>
  </si>
  <si>
    <t>Гелла блузка</t>
  </si>
  <si>
    <t>Грейс</t>
  </si>
  <si>
    <t>Дана майка-топ</t>
  </si>
  <si>
    <t>Джемма</t>
  </si>
  <si>
    <t>Джени жакет</t>
  </si>
  <si>
    <t xml:space="preserve">черный с отделкой </t>
  </si>
  <si>
    <t>3\4</t>
  </si>
  <si>
    <t>Доменика жилет</t>
  </si>
  <si>
    <t>либерти</t>
  </si>
  <si>
    <t>Дорис</t>
  </si>
  <si>
    <t>Елена</t>
  </si>
  <si>
    <t>Жаклин брюки</t>
  </si>
  <si>
    <t>т.зеленый</t>
  </si>
  <si>
    <t>Жанна</t>
  </si>
  <si>
    <t>Зара</t>
  </si>
  <si>
    <t>Зика кардиган (без разм)</t>
  </si>
  <si>
    <t>леопард</t>
  </si>
  <si>
    <t>молоко</t>
  </si>
  <si>
    <t>Зося жилет</t>
  </si>
  <si>
    <t>Ивон</t>
  </si>
  <si>
    <t>Инга</t>
  </si>
  <si>
    <t>Инна</t>
  </si>
  <si>
    <t>ч/б клетка</t>
  </si>
  <si>
    <t>Иоланта</t>
  </si>
  <si>
    <t>Калерия туника</t>
  </si>
  <si>
    <t>коричневый</t>
  </si>
  <si>
    <t>Камилла</t>
  </si>
  <si>
    <t>Карина</t>
  </si>
  <si>
    <t>старый роз</t>
  </si>
  <si>
    <t>Клара</t>
  </si>
  <si>
    <t>Клариса блуза</t>
  </si>
  <si>
    <t>светло-серый</t>
  </si>
  <si>
    <t>Клер блуза</t>
  </si>
  <si>
    <t>Кора</t>
  </si>
  <si>
    <t>Корнелия платье</t>
  </si>
  <si>
    <t>зеленые цветы</t>
  </si>
  <si>
    <t>мелкие цветы</t>
  </si>
  <si>
    <t>Кристи платье</t>
  </si>
  <si>
    <t>красный</t>
  </si>
  <si>
    <t>Кэт топ</t>
  </si>
  <si>
    <t>клетка ч/б</t>
  </si>
  <si>
    <t>брусника</t>
  </si>
  <si>
    <t>темно-зеленый</t>
  </si>
  <si>
    <t>Лаура блуза</t>
  </si>
  <si>
    <t>Леонтия жакет</t>
  </si>
  <si>
    <t xml:space="preserve">Лолита платье </t>
  </si>
  <si>
    <t>Черное кружево/ фиолетовый чехол</t>
  </si>
  <si>
    <t>Леона</t>
  </si>
  <si>
    <t>Лика палантин 1 - до 50; 2 -до 56</t>
  </si>
  <si>
    <t>Линда</t>
  </si>
  <si>
    <t>Лола</t>
  </si>
  <si>
    <t>Лора</t>
  </si>
  <si>
    <t>Лосины с кружевом</t>
  </si>
  <si>
    <t>Лосины без кружева</t>
  </si>
  <si>
    <t>Лосины цветные</t>
  </si>
  <si>
    <t>геометрический рисунок</t>
  </si>
  <si>
    <t>Луиза платье ажурное (без чехла)</t>
  </si>
  <si>
    <t>Марлена платье</t>
  </si>
  <si>
    <t>Марта</t>
  </si>
  <si>
    <t>Мартина блуза</t>
  </si>
  <si>
    <t>Мерлин п/пальто</t>
  </si>
  <si>
    <t>Мила</t>
  </si>
  <si>
    <t>Мишел</t>
  </si>
  <si>
    <t>Надин</t>
  </si>
  <si>
    <t>Ната</t>
  </si>
  <si>
    <t>Ника сарафан-туника</t>
  </si>
  <si>
    <t>Нина блуза</t>
  </si>
  <si>
    <t>капучино однотон</t>
  </si>
  <si>
    <t>Нонна</t>
  </si>
  <si>
    <t>Павла жилет</t>
  </si>
  <si>
    <t>Патриция блуза</t>
  </si>
  <si>
    <t>Регина-туника</t>
  </si>
  <si>
    <t>Рита</t>
  </si>
  <si>
    <t>Роксана</t>
  </si>
  <si>
    <t>белый новый мотив</t>
  </si>
  <si>
    <t>черный с кружевным полотном</t>
  </si>
  <si>
    <t>Рейчел юбка</t>
  </si>
  <si>
    <t>Рута брюки-дудочки</t>
  </si>
  <si>
    <t>Сандра платье ажурное (без чехла)</t>
  </si>
  <si>
    <t>Сати Жилет</t>
  </si>
  <si>
    <t>Серж бадлон</t>
  </si>
  <si>
    <t>Симона платье</t>
  </si>
  <si>
    <t xml:space="preserve">Синтия </t>
  </si>
  <si>
    <t>черная с белым</t>
  </si>
  <si>
    <t>черная с сиреневым</t>
  </si>
  <si>
    <t>черная с золотом</t>
  </si>
  <si>
    <t>черная с маками</t>
  </si>
  <si>
    <t>Софи платье</t>
  </si>
  <si>
    <t>Софи платье с мотивом</t>
  </si>
  <si>
    <t>Стелла</t>
  </si>
  <si>
    <t>Тереза</t>
  </si>
  <si>
    <t>Терра</t>
  </si>
  <si>
    <t>Тесс</t>
  </si>
  <si>
    <t>Фелиция</t>
  </si>
  <si>
    <t>Хелена блуза</t>
  </si>
  <si>
    <t>Штефи брюки</t>
  </si>
  <si>
    <t>Эдда платье</t>
  </si>
  <si>
    <t>масло горох</t>
  </si>
  <si>
    <t>Элен (гольф)</t>
  </si>
  <si>
    <t>Элина</t>
  </si>
  <si>
    <t>Элис</t>
  </si>
  <si>
    <t>Элона блуза</t>
  </si>
  <si>
    <t>плечо беж</t>
  </si>
  <si>
    <t>плечо шоколад</t>
  </si>
  <si>
    <t>Эльза</t>
  </si>
  <si>
    <t>Эмилия бадлон</t>
  </si>
  <si>
    <t>Юбка классика</t>
  </si>
  <si>
    <t>Юлита</t>
  </si>
  <si>
    <t>Юлия</t>
  </si>
  <si>
    <t>Ядвига сарафан</t>
  </si>
  <si>
    <t>жёлтый</t>
  </si>
  <si>
    <t>Алена сарафан</t>
  </si>
  <si>
    <t>Лиза</t>
  </si>
  <si>
    <t>Наташа</t>
  </si>
  <si>
    <t>Соня сарафан</t>
  </si>
  <si>
    <t>Аврора сарафан</t>
  </si>
  <si>
    <t>Альфия</t>
  </si>
  <si>
    <t>без коробок</t>
  </si>
  <si>
    <t>Аннушка</t>
  </si>
  <si>
    <t>ассортимент</t>
  </si>
  <si>
    <t>Бажена</t>
  </si>
  <si>
    <t>воротник горох</t>
  </si>
  <si>
    <t>воротник венеция</t>
  </si>
  <si>
    <t>Бетти</t>
  </si>
  <si>
    <t>крупные цветы</t>
  </si>
  <si>
    <t>Джесика</t>
  </si>
  <si>
    <t>Дина блуза</t>
  </si>
  <si>
    <t>Дорис (хлопок)</t>
  </si>
  <si>
    <t>Марика платье</t>
  </si>
  <si>
    <t>Марина</t>
  </si>
  <si>
    <t>Мона пыльник</t>
  </si>
  <si>
    <t>Мэри туника</t>
  </si>
  <si>
    <t>Ненси</t>
  </si>
  <si>
    <t xml:space="preserve">Паола летн.платье </t>
  </si>
  <si>
    <t>Платье-чехол</t>
  </si>
  <si>
    <t>беж</t>
  </si>
  <si>
    <t>Полина</t>
  </si>
  <si>
    <t>Селена</t>
  </si>
  <si>
    <t>Синди</t>
  </si>
  <si>
    <t>Бланж юбка академик</t>
  </si>
  <si>
    <t>Бланж юбка вискоза</t>
  </si>
  <si>
    <t>Иветта</t>
  </si>
  <si>
    <t>Милена блузка</t>
  </si>
  <si>
    <t>кофе с молоком</t>
  </si>
  <si>
    <t>Пилар жакет</t>
  </si>
  <si>
    <t>Коленз юбка</t>
  </si>
  <si>
    <t>Аина косынка</t>
  </si>
  <si>
    <t>Алекс блуза</t>
  </si>
  <si>
    <t>Юлия старое кружево вискоза</t>
  </si>
  <si>
    <t>Юлия старое кружево хлопок</t>
  </si>
  <si>
    <t>синий</t>
  </si>
  <si>
    <t>Валерия платье</t>
  </si>
  <si>
    <t>Бриджит брюки комбинезон</t>
  </si>
  <si>
    <t>цветы</t>
  </si>
  <si>
    <t>Дл/рук</t>
  </si>
  <si>
    <t>коричневый мотив</t>
  </si>
  <si>
    <t>серый мотив</t>
  </si>
  <si>
    <t>т. красный</t>
  </si>
  <si>
    <t>лиловый мотив</t>
  </si>
  <si>
    <t>Юнона юбка</t>
  </si>
  <si>
    <t>Констанция</t>
  </si>
  <si>
    <t>Маргарита блуза</t>
  </si>
  <si>
    <t>Итого</t>
  </si>
  <si>
    <t>черный с белой отделкой</t>
  </si>
  <si>
    <t>черный с отделкой леопард</t>
  </si>
  <si>
    <t>леопард с черной отделкой</t>
  </si>
  <si>
    <t>Паулина</t>
  </si>
  <si>
    <t>Ангелина</t>
  </si>
  <si>
    <t>малина</t>
  </si>
  <si>
    <t>Ингрид</t>
  </si>
  <si>
    <t>капучино плечо</t>
  </si>
  <si>
    <t>бежевое плечо с коричневым</t>
  </si>
  <si>
    <t>темно-серое плечо</t>
  </si>
  <si>
    <t>Евгения</t>
  </si>
  <si>
    <t>Ангелика</t>
  </si>
  <si>
    <t>Берта кружевная туника</t>
  </si>
  <si>
    <t>Таисия платье</t>
  </si>
  <si>
    <t>Эрин</t>
  </si>
  <si>
    <t>Рута шарф</t>
  </si>
  <si>
    <t>Кол-во</t>
  </si>
  <si>
    <t>Цена</t>
  </si>
  <si>
    <t>Сумма</t>
  </si>
  <si>
    <t>БЕЗ СКИДКИ</t>
  </si>
  <si>
    <t>СКИДКА 3%</t>
  </si>
  <si>
    <t>СКИДКА 5%</t>
  </si>
  <si>
    <t>СКИДКА 7%</t>
  </si>
  <si>
    <t>СКИДКА 8%</t>
  </si>
  <si>
    <t>СКИДКА 10%</t>
  </si>
  <si>
    <t>СКИДКА 15%</t>
  </si>
  <si>
    <t>СКИДКА 20%</t>
  </si>
  <si>
    <t>СКИДКА 25%</t>
  </si>
  <si>
    <t>СКИДКА 9%</t>
  </si>
  <si>
    <t>СКИДКА 12%</t>
  </si>
  <si>
    <t>x</t>
  </si>
  <si>
    <t>№</t>
  </si>
  <si>
    <t>Наш сайт: http://www.ленторг.рф</t>
  </si>
  <si>
    <t>радуга</t>
  </si>
  <si>
    <t xml:space="preserve">Лаура платье </t>
  </si>
  <si>
    <t>ДЕТСКОЕ</t>
  </si>
  <si>
    <t>вискоза баклажан</t>
  </si>
  <si>
    <t>Изольда</t>
  </si>
  <si>
    <t>бело-синий</t>
  </si>
  <si>
    <t>гусек осенний</t>
  </si>
  <si>
    <t>волнообразная полоска</t>
  </si>
  <si>
    <t>Ариэль шапка + шарф (вискоза) размер единый</t>
  </si>
  <si>
    <t>Ариэль шапка + шарф размер единый</t>
  </si>
  <si>
    <t>Снежана</t>
  </si>
  <si>
    <t>"фламинго"</t>
  </si>
  <si>
    <t>Анфиса</t>
  </si>
  <si>
    <t>Эдита</t>
  </si>
  <si>
    <t>Черное кружево/ бежевый чехол</t>
  </si>
  <si>
    <t>полоска</t>
  </si>
  <si>
    <t>Леона 1 (сетка)</t>
  </si>
  <si>
    <t>Каролина</t>
  </si>
  <si>
    <t>Адель</t>
  </si>
  <si>
    <t>Барбара жилет-туника</t>
  </si>
  <si>
    <t>Стефи сарафан</t>
  </si>
  <si>
    <t>Катарина блуза-туника</t>
  </si>
  <si>
    <t>Катарина II блуза-туника</t>
  </si>
  <si>
    <t>набивка полоска</t>
  </si>
  <si>
    <t>набивка крупная полоска</t>
  </si>
  <si>
    <t>Изабель туника</t>
  </si>
  <si>
    <t>Эльвира блуза</t>
  </si>
  <si>
    <t xml:space="preserve">МОДЕЛИ С ДОПОЛНИТЕЛЬНОЙ СКИДКОЙ                  </t>
  </si>
  <si>
    <t>Дженифер  блуза</t>
  </si>
  <si>
    <t>молочный горох по кофейному фону</t>
  </si>
  <si>
    <t>молочный горох по черному  фону</t>
  </si>
  <si>
    <t>молочный горох по кофейному  фону</t>
  </si>
  <si>
    <t>темно-коричневый</t>
  </si>
  <si>
    <t>Элис II</t>
  </si>
  <si>
    <t>Розанна юбка</t>
  </si>
  <si>
    <t>ч/б</t>
  </si>
  <si>
    <t>набивка по белому фону</t>
  </si>
  <si>
    <t>Розанна юбка на подкладке</t>
  </si>
  <si>
    <t>Камелия</t>
  </si>
  <si>
    <t>Сабрина</t>
  </si>
  <si>
    <t>набивка "ромашка"</t>
  </si>
  <si>
    <t>Сюзанна жилет-туника 1 - 50-52; 2 - 54,56</t>
  </si>
  <si>
    <t>"0" - модели или размера нет в наличии!!!</t>
  </si>
  <si>
    <t xml:space="preserve">ВСЕГО К ОПЛАТЕ      </t>
  </si>
  <si>
    <t>Уважаемые коллеги! Для большего удобства, в бланке заказа предусмотрен автоматический подсчет суммы заказа. Вам достаточно проставить напротив выбранной модели необходимое количество в графе "размер" и в таблице автоматически будет подсчитана сумма по выбранной позиции и подведен окончательный итог.</t>
  </si>
  <si>
    <r>
      <t>TM "FRAU STOCH" / ТМ "ФРАУ ШТОХ"  бланк заказа (</t>
    </r>
    <r>
      <rPr>
        <b/>
        <u/>
        <sz val="13"/>
        <rFont val="Times New Roman"/>
        <family val="1"/>
        <charset val="204"/>
      </rPr>
      <t>цена при заказе от 10,000 руб.</t>
    </r>
    <r>
      <rPr>
        <b/>
        <sz val="13"/>
        <rFont val="Times New Roman"/>
        <family val="1"/>
        <charset val="204"/>
      </rPr>
      <t>)</t>
    </r>
  </si>
  <si>
    <t>без коробки</t>
  </si>
  <si>
    <t>АКЦИЯ "ОСЕННЕЕ ПРЕДЛОЖЕНИЕ" (действует до 31.10.2017)</t>
  </si>
  <si>
    <t>Колет платье</t>
  </si>
  <si>
    <t xml:space="preserve">ДЕНЬ ЗНАНИЙ                                                   </t>
  </si>
  <si>
    <t xml:space="preserve">ТОВАР МЕСЯЦА СЕНТЯБРЬ 2017                              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</si>
</sst>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4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b/>
      <sz val="12"/>
      <color theme="0"/>
      <name val="Times New Roman"/>
      <family val="1"/>
      <charset val="204"/>
    </font>
    <font>
      <b/>
      <i/>
      <u/>
      <sz val="12"/>
      <color theme="0"/>
      <name val="Times New Roman"/>
      <family val="1"/>
      <charset val="204"/>
    </font>
    <font>
      <i/>
      <u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9" tint="0.59999389629810485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theme="0" tint="-0.1499984740745262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9" fillId="0" borderId="15" xfId="1" applyFont="1" applyFill="1" applyBorder="1" applyAlignment="1" applyProtection="1">
      <alignment horizontal="center" vertical="center"/>
      <protection hidden="1"/>
    </xf>
    <xf numFmtId="0" fontId="9" fillId="0" borderId="30" xfId="1" applyFont="1" applyFill="1" applyBorder="1" applyAlignment="1" applyProtection="1">
      <alignment horizontal="center" vertical="center"/>
      <protection hidden="1"/>
    </xf>
    <xf numFmtId="0" fontId="6" fillId="0" borderId="20" xfId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9" fillId="0" borderId="5" xfId="1" applyFont="1" applyFill="1" applyBorder="1" applyAlignment="1" applyProtection="1">
      <alignment horizontal="center" vertical="center"/>
      <protection hidden="1"/>
    </xf>
    <xf numFmtId="0" fontId="9" fillId="0" borderId="12" xfId="1" applyFont="1" applyFill="1" applyBorder="1" applyAlignment="1" applyProtection="1">
      <alignment horizontal="center" vertical="center"/>
      <protection hidden="1"/>
    </xf>
    <xf numFmtId="0" fontId="5" fillId="0" borderId="20" xfId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Protection="1">
      <protection locked="0" hidden="1"/>
    </xf>
    <xf numFmtId="0" fontId="3" fillId="0" borderId="0" xfId="0" applyFont="1" applyFill="1" applyProtection="1">
      <protection hidden="1"/>
    </xf>
    <xf numFmtId="0" fontId="6" fillId="0" borderId="9" xfId="1" applyFont="1" applyFill="1" applyBorder="1" applyAlignment="1" applyProtection="1">
      <alignment vertical="center" wrapText="1"/>
      <protection hidden="1"/>
    </xf>
    <xf numFmtId="0" fontId="9" fillId="0" borderId="9" xfId="1" applyFont="1" applyFill="1" applyBorder="1" applyAlignment="1" applyProtection="1">
      <alignment horizontal="center" vertical="center"/>
      <protection hidden="1"/>
    </xf>
    <xf numFmtId="0" fontId="6" fillId="0" borderId="9" xfId="1" applyFont="1" applyFill="1" applyBorder="1" applyAlignment="1" applyProtection="1">
      <alignment horizontal="center" vertical="center" wrapText="1"/>
      <protection hidden="1"/>
    </xf>
    <xf numFmtId="0" fontId="6" fillId="0" borderId="9" xfId="1" applyFont="1" applyFill="1" applyBorder="1" applyAlignment="1" applyProtection="1">
      <alignment horizontal="center" vertical="center"/>
      <protection hidden="1"/>
    </xf>
    <xf numFmtId="0" fontId="6" fillId="0" borderId="10" xfId="1" applyFont="1" applyFill="1" applyBorder="1" applyAlignment="1" applyProtection="1">
      <alignment horizontal="center" vertical="center"/>
      <protection hidden="1"/>
    </xf>
    <xf numFmtId="0" fontId="6" fillId="0" borderId="7" xfId="1" applyFont="1" applyFill="1" applyBorder="1" applyAlignment="1" applyProtection="1">
      <alignment horizontal="center" vertical="center"/>
      <protection hidden="1"/>
    </xf>
    <xf numFmtId="0" fontId="9" fillId="0" borderId="3" xfId="1" applyFont="1" applyFill="1" applyBorder="1" applyAlignment="1" applyProtection="1">
      <alignment horizontal="center" vertical="center" wrapText="1"/>
      <protection hidden="1"/>
    </xf>
    <xf numFmtId="49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Font="1" applyFill="1" applyBorder="1" applyAlignment="1" applyProtection="1">
      <alignment horizontal="center" vertical="center"/>
      <protection locked="0" hidden="1"/>
    </xf>
    <xf numFmtId="0" fontId="9" fillId="0" borderId="4" xfId="1" applyFont="1" applyFill="1" applyBorder="1" applyAlignment="1" applyProtection="1">
      <alignment horizontal="center" vertical="center"/>
      <protection hidden="1"/>
    </xf>
    <xf numFmtId="0" fontId="9" fillId="0" borderId="1" xfId="1" applyFont="1" applyFill="1" applyBorder="1" applyAlignment="1" applyProtection="1">
      <alignment horizontal="center" vertical="center"/>
      <protection hidden="1"/>
    </xf>
    <xf numFmtId="0" fontId="9" fillId="0" borderId="1" xfId="1" applyFont="1" applyFill="1" applyBorder="1" applyAlignment="1" applyProtection="1">
      <alignment horizontal="center" vertical="center" wrapText="1"/>
      <protection hidden="1"/>
    </xf>
    <xf numFmtId="49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Fill="1" applyBorder="1" applyAlignment="1" applyProtection="1">
      <alignment horizontal="center" vertical="center"/>
      <protection locked="0" hidden="1"/>
    </xf>
    <xf numFmtId="0" fontId="9" fillId="0" borderId="6" xfId="1" applyFont="1" applyFill="1" applyBorder="1" applyAlignment="1" applyProtection="1">
      <alignment horizontal="center" vertical="center"/>
      <protection hidden="1"/>
    </xf>
    <xf numFmtId="0" fontId="1" fillId="0" borderId="0" xfId="1" applyFont="1" applyFill="1" applyProtection="1">
      <protection locked="0" hidden="1"/>
    </xf>
    <xf numFmtId="1" fontId="9" fillId="0" borderId="12" xfId="1" applyNumberFormat="1" applyFont="1" applyFill="1" applyBorder="1" applyAlignment="1" applyProtection="1">
      <alignment horizontal="center" vertical="center"/>
      <protection hidden="1"/>
    </xf>
    <xf numFmtId="49" fontId="9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1" xfId="1" applyFont="1" applyFill="1" applyBorder="1" applyAlignment="1" applyProtection="1">
      <alignment horizontal="center" vertical="center" wrapText="1"/>
      <protection locked="0" hidden="1"/>
    </xf>
    <xf numFmtId="16" fontId="9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6" xfId="1" applyFont="1" applyFill="1" applyBorder="1" applyAlignment="1" applyProtection="1">
      <alignment horizontal="center" vertical="center"/>
      <protection locked="0" hidden="1"/>
    </xf>
    <xf numFmtId="0" fontId="9" fillId="0" borderId="6" xfId="1" applyFont="1" applyFill="1" applyBorder="1" applyAlignment="1" applyProtection="1">
      <alignment horizontal="center" vertical="center" wrapText="1"/>
      <protection hidden="1"/>
    </xf>
    <xf numFmtId="1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8" xfId="1" applyFont="1" applyFill="1" applyBorder="1" applyAlignment="1" applyProtection="1">
      <alignment horizontal="center" vertical="center"/>
      <protection hidden="1"/>
    </xf>
    <xf numFmtId="0" fontId="6" fillId="0" borderId="7" xfId="1" applyFont="1" applyFill="1" applyBorder="1" applyAlignment="1" applyProtection="1">
      <alignment vertical="center"/>
      <protection hidden="1"/>
    </xf>
    <xf numFmtId="0" fontId="11" fillId="0" borderId="0" xfId="0" applyFont="1" applyFill="1" applyProtection="1">
      <protection locked="0" hidden="1"/>
    </xf>
    <xf numFmtId="0" fontId="11" fillId="0" borderId="0" xfId="0" applyFont="1" applyFill="1" applyProtection="1">
      <protection hidden="1"/>
    </xf>
    <xf numFmtId="0" fontId="5" fillId="0" borderId="13" xfId="1" applyFont="1" applyFill="1" applyBorder="1" applyAlignment="1" applyProtection="1">
      <alignment vertical="center" wrapText="1"/>
      <protection hidden="1"/>
    </xf>
    <xf numFmtId="0" fontId="4" fillId="0" borderId="13" xfId="1" applyFont="1" applyFill="1" applyBorder="1" applyAlignment="1" applyProtection="1">
      <alignment vertical="center"/>
      <protection hidden="1"/>
    </xf>
    <xf numFmtId="0" fontId="6" fillId="0" borderId="0" xfId="1" applyFont="1" applyFill="1" applyBorder="1" applyAlignment="1" applyProtection="1">
      <alignment vertical="center" wrapText="1"/>
      <protection hidden="1"/>
    </xf>
    <xf numFmtId="0" fontId="6" fillId="0" borderId="0" xfId="1" applyFont="1" applyFill="1" applyBorder="1" applyAlignment="1" applyProtection="1">
      <alignment vertical="center"/>
      <protection hidden="1"/>
    </xf>
    <xf numFmtId="0" fontId="7" fillId="0" borderId="0" xfId="1" applyFont="1" applyFill="1" applyBorder="1" applyAlignment="1" applyProtection="1">
      <alignment vertical="center"/>
      <protection hidden="1"/>
    </xf>
    <xf numFmtId="0" fontId="6" fillId="0" borderId="0" xfId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Border="1" applyAlignment="1" applyProtection="1">
      <alignment vertical="center"/>
      <protection hidden="1"/>
    </xf>
    <xf numFmtId="1" fontId="9" fillId="0" borderId="26" xfId="1" applyNumberFormat="1" applyFont="1" applyFill="1" applyBorder="1" applyAlignment="1" applyProtection="1">
      <alignment horizontal="center" vertical="center" wrapText="1"/>
      <protection hidden="1"/>
    </xf>
    <xf numFmtId="1" fontId="9" fillId="0" borderId="26" xfId="1" applyNumberFormat="1" applyFont="1" applyFill="1" applyBorder="1" applyAlignment="1" applyProtection="1">
      <alignment horizontal="center" vertical="center"/>
      <protection hidden="1"/>
    </xf>
    <xf numFmtId="0" fontId="8" fillId="0" borderId="1" xfId="1" applyFont="1" applyFill="1" applyBorder="1" applyAlignment="1" applyProtection="1">
      <alignment horizontal="center" vertical="center" wrapText="1"/>
      <protection hidden="1"/>
    </xf>
    <xf numFmtId="0" fontId="9" fillId="0" borderId="3" xfId="1" applyFont="1" applyFill="1" applyBorder="1" applyAlignment="1" applyProtection="1">
      <alignment horizontal="center" vertical="center" wrapText="1"/>
      <protection locked="0" hidden="1"/>
    </xf>
    <xf numFmtId="0" fontId="9" fillId="0" borderId="25" xfId="1" applyFont="1" applyFill="1" applyBorder="1" applyAlignment="1" applyProtection="1">
      <alignment horizontal="center" vertical="center" wrapText="1"/>
      <protection hidden="1"/>
    </xf>
    <xf numFmtId="0" fontId="9" fillId="0" borderId="4" xfId="1" applyFont="1" applyFill="1" applyBorder="1" applyAlignment="1" applyProtection="1">
      <alignment horizontal="center" vertical="center" wrapText="1"/>
      <protection hidden="1"/>
    </xf>
    <xf numFmtId="0" fontId="7" fillId="0" borderId="13" xfId="1" applyFont="1" applyFill="1" applyBorder="1" applyAlignment="1" applyProtection="1">
      <alignment vertical="center"/>
      <protection hidden="1"/>
    </xf>
    <xf numFmtId="0" fontId="9" fillId="0" borderId="2" xfId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0" fontId="1" fillId="0" borderId="0" xfId="1" applyFont="1" applyFill="1" applyProtection="1">
      <protection locked="0"/>
    </xf>
    <xf numFmtId="0" fontId="2" fillId="0" borderId="0" xfId="1" applyFont="1" applyFill="1" applyAlignment="1" applyProtection="1">
      <alignment vertical="center" wrapText="1"/>
      <protection locked="0"/>
    </xf>
    <xf numFmtId="0" fontId="2" fillId="0" borderId="0" xfId="1" applyFont="1" applyFill="1" applyAlignment="1" applyProtection="1">
      <alignment vertical="center"/>
      <protection locked="0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0" fontId="19" fillId="0" borderId="0" xfId="1" applyFont="1" applyFill="1" applyBorder="1" applyAlignment="1" applyProtection="1">
      <alignment horizontal="center" vertical="center"/>
      <protection hidden="1"/>
    </xf>
    <xf numFmtId="0" fontId="20" fillId="0" borderId="0" xfId="1" applyFont="1" applyFill="1" applyBorder="1" applyAlignment="1" applyProtection="1">
      <alignment vertical="center"/>
      <protection hidden="1"/>
    </xf>
    <xf numFmtId="0" fontId="9" fillId="0" borderId="31" xfId="1" applyFont="1" applyFill="1" applyBorder="1" applyAlignment="1" applyProtection="1">
      <alignment horizontal="center" vertical="center"/>
      <protection hidden="1"/>
    </xf>
    <xf numFmtId="0" fontId="9" fillId="0" borderId="32" xfId="1" applyFont="1" applyFill="1" applyBorder="1" applyAlignment="1" applyProtection="1">
      <alignment horizontal="center" vertical="center"/>
      <protection hidden="1"/>
    </xf>
    <xf numFmtId="0" fontId="9" fillId="0" borderId="32" xfId="1" applyFont="1" applyFill="1" applyBorder="1" applyAlignment="1" applyProtection="1">
      <alignment horizontal="center" vertical="center" wrapText="1"/>
      <protection hidden="1"/>
    </xf>
    <xf numFmtId="0" fontId="9" fillId="0" borderId="33" xfId="1" applyFont="1" applyFill="1" applyBorder="1" applyAlignment="1" applyProtection="1">
      <alignment horizontal="center" vertical="center"/>
      <protection hidden="1"/>
    </xf>
    <xf numFmtId="0" fontId="9" fillId="0" borderId="34" xfId="1" applyFont="1" applyFill="1" applyBorder="1" applyAlignment="1" applyProtection="1">
      <alignment horizontal="center" vertical="center"/>
      <protection hidden="1"/>
    </xf>
    <xf numFmtId="2" fontId="6" fillId="0" borderId="20" xfId="1" applyNumberFormat="1" applyFont="1" applyFill="1" applyBorder="1" applyAlignment="1" applyProtection="1">
      <alignment horizontal="center" vertical="center"/>
      <protection hidden="1"/>
    </xf>
    <xf numFmtId="0" fontId="9" fillId="0" borderId="3" xfId="1" applyFont="1" applyFill="1" applyBorder="1" applyAlignment="1" applyProtection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32" xfId="1" applyFont="1" applyFill="1" applyBorder="1" applyAlignment="1" applyProtection="1">
      <alignment horizontal="left" vertical="center" wrapText="1"/>
    </xf>
    <xf numFmtId="0" fontId="9" fillId="0" borderId="28" xfId="1" applyFont="1" applyFill="1" applyBorder="1" applyAlignment="1" applyProtection="1">
      <alignment vertical="center" wrapText="1"/>
    </xf>
    <xf numFmtId="0" fontId="9" fillId="0" borderId="27" xfId="1" applyFont="1" applyFill="1" applyBorder="1" applyAlignment="1" applyProtection="1">
      <alignment vertical="center" wrapText="1"/>
    </xf>
    <xf numFmtId="3" fontId="9" fillId="0" borderId="5" xfId="1" applyNumberFormat="1" applyFont="1" applyFill="1" applyBorder="1" applyAlignment="1" applyProtection="1">
      <alignment horizontal="center" vertical="center"/>
      <protection hidden="1"/>
    </xf>
    <xf numFmtId="0" fontId="9" fillId="0" borderId="3" xfId="1" applyFont="1" applyFill="1" applyBorder="1" applyAlignment="1" applyProtection="1">
      <alignment horizontal="center" vertical="center"/>
      <protection hidden="1"/>
    </xf>
    <xf numFmtId="3" fontId="9" fillId="0" borderId="15" xfId="1" applyNumberFormat="1" applyFont="1" applyFill="1" applyBorder="1" applyAlignment="1" applyProtection="1">
      <alignment horizontal="center" vertical="center"/>
      <protection hidden="1"/>
    </xf>
    <xf numFmtId="3" fontId="9" fillId="0" borderId="30" xfId="1" applyNumberFormat="1" applyFont="1" applyFill="1" applyBorder="1" applyAlignment="1" applyProtection="1">
      <alignment horizontal="center" vertical="center"/>
      <protection hidden="1"/>
    </xf>
    <xf numFmtId="0" fontId="16" fillId="0" borderId="13" xfId="1" applyFont="1" applyFill="1" applyBorder="1" applyAlignment="1" applyProtection="1">
      <alignment horizontal="center" vertical="center"/>
      <protection hidden="1"/>
    </xf>
    <xf numFmtId="0" fontId="16" fillId="0" borderId="20" xfId="1" applyFont="1" applyFill="1" applyBorder="1" applyAlignment="1" applyProtection="1">
      <alignment horizontal="center" vertical="center"/>
      <protection hidden="1"/>
    </xf>
    <xf numFmtId="0" fontId="23" fillId="0" borderId="13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6" fillId="0" borderId="10" xfId="1" applyFont="1" applyFill="1" applyBorder="1" applyAlignment="1" applyProtection="1">
      <alignment vertical="center" wrapText="1"/>
      <protection hidden="1"/>
    </xf>
    <xf numFmtId="0" fontId="9" fillId="0" borderId="13" xfId="1" applyFont="1" applyFill="1" applyBorder="1" applyAlignment="1" applyProtection="1">
      <alignment vertical="center"/>
      <protection hidden="1"/>
    </xf>
    <xf numFmtId="0" fontId="14" fillId="0" borderId="18" xfId="1" applyFont="1" applyFill="1" applyBorder="1" applyAlignment="1" applyProtection="1">
      <alignment horizontal="center" wrapText="1"/>
      <protection hidden="1"/>
    </xf>
    <xf numFmtId="0" fontId="14" fillId="0" borderId="19" xfId="1" applyFont="1" applyFill="1" applyBorder="1" applyAlignment="1" applyProtection="1">
      <alignment horizontal="center" wrapText="1"/>
      <protection hidden="1"/>
    </xf>
    <xf numFmtId="0" fontId="9" fillId="0" borderId="32" xfId="1" applyFont="1" applyFill="1" applyBorder="1" applyAlignment="1" applyProtection="1">
      <alignment horizontal="center" vertical="center"/>
      <protection locked="0" hidden="1"/>
    </xf>
    <xf numFmtId="0" fontId="23" fillId="0" borderId="21" xfId="0" applyFont="1" applyFill="1" applyBorder="1" applyAlignment="1" applyProtection="1">
      <alignment horizontal="center"/>
      <protection hidden="1"/>
    </xf>
    <xf numFmtId="0" fontId="13" fillId="0" borderId="21" xfId="0" applyFont="1" applyFill="1" applyBorder="1" applyAlignment="1" applyProtection="1">
      <protection hidden="1"/>
    </xf>
    <xf numFmtId="0" fontId="18" fillId="0" borderId="20" xfId="0" applyFont="1" applyFill="1" applyBorder="1" applyAlignment="1" applyProtection="1">
      <protection hidden="1"/>
    </xf>
    <xf numFmtId="0" fontId="6" fillId="2" borderId="10" xfId="1" applyFont="1" applyFill="1" applyBorder="1" applyAlignment="1" applyProtection="1">
      <alignment horizontal="center" vertical="center"/>
      <protection hidden="1"/>
    </xf>
    <xf numFmtId="0" fontId="6" fillId="2" borderId="11" xfId="1" applyFont="1" applyFill="1" applyBorder="1" applyAlignment="1" applyProtection="1">
      <alignment horizontal="center" vertical="center"/>
      <protection hidden="1"/>
    </xf>
    <xf numFmtId="0" fontId="6" fillId="2" borderId="5" xfId="1" applyFont="1" applyFill="1" applyBorder="1" applyAlignment="1" applyProtection="1">
      <alignment horizontal="center" vertical="center"/>
      <protection hidden="1"/>
    </xf>
    <xf numFmtId="0" fontId="6" fillId="2" borderId="12" xfId="1" applyFont="1" applyFill="1" applyBorder="1" applyAlignment="1" applyProtection="1">
      <alignment horizontal="center" vertical="center"/>
      <protection hidden="1"/>
    </xf>
    <xf numFmtId="0" fontId="6" fillId="2" borderId="14" xfId="1" applyFont="1" applyFill="1" applyBorder="1" applyAlignment="1" applyProtection="1">
      <alignment horizontal="center" vertical="center"/>
      <protection hidden="1"/>
    </xf>
    <xf numFmtId="0" fontId="6" fillId="2" borderId="35" xfId="1" applyFont="1" applyFill="1" applyBorder="1" applyAlignment="1" applyProtection="1">
      <alignment horizontal="center" vertical="center"/>
      <protection hidden="1"/>
    </xf>
    <xf numFmtId="0" fontId="6" fillId="2" borderId="17" xfId="1" applyFont="1" applyFill="1" applyBorder="1" applyAlignment="1" applyProtection="1">
      <alignment horizontal="center" vertical="center"/>
      <protection hidden="1"/>
    </xf>
    <xf numFmtId="0" fontId="6" fillId="2" borderId="7" xfId="1" applyFont="1" applyFill="1" applyBorder="1" applyAlignment="1" applyProtection="1">
      <alignment horizontal="center" vertical="center"/>
      <protection hidden="1"/>
    </xf>
    <xf numFmtId="0" fontId="6" fillId="2" borderId="29" xfId="1" applyFont="1" applyFill="1" applyBorder="1" applyAlignment="1" applyProtection="1">
      <alignment horizontal="center" vertical="center"/>
      <protection hidden="1"/>
    </xf>
    <xf numFmtId="0" fontId="14" fillId="2" borderId="12" xfId="1" applyFont="1" applyFill="1" applyBorder="1" applyAlignment="1" applyProtection="1">
      <alignment horizontal="center" vertical="center"/>
      <protection hidden="1"/>
    </xf>
    <xf numFmtId="0" fontId="24" fillId="2" borderId="10" xfId="1" applyFont="1" applyFill="1" applyBorder="1" applyAlignment="1" applyProtection="1">
      <alignment horizontal="center" vertical="center"/>
      <protection hidden="1"/>
    </xf>
    <xf numFmtId="0" fontId="24" fillId="2" borderId="7" xfId="1" applyFont="1" applyFill="1" applyBorder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vertical="center" wrapText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 wrapText="1"/>
      <protection hidden="1"/>
    </xf>
    <xf numFmtId="49" fontId="9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1" xfId="1" applyFont="1" applyFill="1" applyBorder="1" applyAlignment="1" applyProtection="1">
      <alignment horizontal="center" vertical="center"/>
      <protection locked="0" hidden="1"/>
    </xf>
    <xf numFmtId="0" fontId="9" fillId="3" borderId="6" xfId="1" applyFont="1" applyFill="1" applyBorder="1" applyAlignment="1" applyProtection="1">
      <alignment horizontal="center" vertical="center"/>
      <protection hidden="1"/>
    </xf>
    <xf numFmtId="49" fontId="9" fillId="3" borderId="1" xfId="1" applyNumberFormat="1" applyFont="1" applyFill="1" applyBorder="1" applyAlignment="1" applyProtection="1">
      <alignment horizontal="center" vertical="center"/>
      <protection hidden="1"/>
    </xf>
    <xf numFmtId="16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6" xfId="1" applyFont="1" applyFill="1" applyBorder="1" applyAlignment="1" applyProtection="1">
      <alignment horizontal="center" vertical="center" wrapText="1"/>
      <protection hidden="1"/>
    </xf>
    <xf numFmtId="16" fontId="9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1" xfId="1" applyFont="1" applyFill="1" applyBorder="1" applyAlignment="1" applyProtection="1">
      <alignment horizontal="center" vertical="center" wrapText="1"/>
      <protection locked="0" hidden="1"/>
    </xf>
    <xf numFmtId="0" fontId="6" fillId="0" borderId="17" xfId="1" applyFont="1" applyFill="1" applyBorder="1" applyAlignment="1" applyProtection="1">
      <alignment horizontal="center" vertical="center"/>
      <protection hidden="1"/>
    </xf>
    <xf numFmtId="0" fontId="9" fillId="5" borderId="17" xfId="1" applyFont="1" applyFill="1" applyBorder="1" applyAlignment="1" applyProtection="1">
      <alignment horizontal="center" vertical="center"/>
      <protection hidden="1"/>
    </xf>
    <xf numFmtId="0" fontId="6" fillId="5" borderId="9" xfId="1" applyFont="1" applyFill="1" applyBorder="1" applyAlignment="1" applyProtection="1">
      <alignment vertical="center" wrapText="1"/>
      <protection hidden="1"/>
    </xf>
    <xf numFmtId="0" fontId="9" fillId="5" borderId="9" xfId="1" applyFont="1" applyFill="1" applyBorder="1" applyAlignment="1" applyProtection="1">
      <alignment horizontal="center" vertical="center"/>
      <protection hidden="1"/>
    </xf>
    <xf numFmtId="0" fontId="6" fillId="5" borderId="9" xfId="1" applyFont="1" applyFill="1" applyBorder="1" applyAlignment="1" applyProtection="1">
      <alignment horizontal="center" vertical="center" wrapText="1"/>
      <protection hidden="1"/>
    </xf>
    <xf numFmtId="0" fontId="6" fillId="5" borderId="9" xfId="1" applyFont="1" applyFill="1" applyBorder="1" applyAlignment="1" applyProtection="1">
      <alignment horizontal="center" vertical="center"/>
      <protection hidden="1"/>
    </xf>
    <xf numFmtId="0" fontId="6" fillId="5" borderId="10" xfId="1" applyFont="1" applyFill="1" applyBorder="1" applyAlignment="1" applyProtection="1">
      <alignment horizontal="center" vertical="center"/>
      <protection hidden="1"/>
    </xf>
    <xf numFmtId="0" fontId="6" fillId="5" borderId="7" xfId="1" applyFont="1" applyFill="1" applyBorder="1" applyAlignment="1" applyProtection="1">
      <alignment horizontal="center" vertical="center"/>
      <protection hidden="1"/>
    </xf>
    <xf numFmtId="0" fontId="6" fillId="5" borderId="13" xfId="1" applyFont="1" applyFill="1" applyBorder="1" applyAlignment="1" applyProtection="1">
      <alignment horizontal="center" vertical="center"/>
      <protection hidden="1"/>
    </xf>
    <xf numFmtId="0" fontId="6" fillId="0" borderId="19" xfId="1" applyFont="1" applyFill="1" applyBorder="1" applyAlignment="1" applyProtection="1">
      <alignment horizontal="center" vertical="center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1" fontId="9" fillId="0" borderId="15" xfId="1" applyNumberFormat="1" applyFont="1" applyFill="1" applyBorder="1" applyAlignment="1" applyProtection="1">
      <alignment horizontal="center" vertical="center"/>
      <protection hidden="1"/>
    </xf>
    <xf numFmtId="0" fontId="6" fillId="0" borderId="17" xfId="1" applyFont="1" applyFill="1" applyBorder="1" applyAlignment="1" applyProtection="1">
      <alignment horizontal="center" vertical="center"/>
      <protection hidden="1"/>
    </xf>
    <xf numFmtId="0" fontId="28" fillId="5" borderId="7" xfId="1" applyFont="1" applyFill="1" applyBorder="1" applyAlignment="1" applyProtection="1">
      <alignment horizontal="center" vertical="center"/>
      <protection hidden="1"/>
    </xf>
    <xf numFmtId="0" fontId="6" fillId="0" borderId="17" xfId="1" applyFont="1" applyFill="1" applyBorder="1" applyAlignment="1" applyProtection="1">
      <alignment horizontal="center" vertical="center"/>
      <protection hidden="1"/>
    </xf>
    <xf numFmtId="0" fontId="21" fillId="0" borderId="19" xfId="1" applyFont="1" applyFill="1" applyBorder="1" applyAlignment="1" applyProtection="1">
      <alignment horizontal="center" vertical="center" wrapText="1"/>
      <protection hidden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4" fillId="0" borderId="18" xfId="1" applyFont="1" applyFill="1" applyBorder="1" applyAlignment="1" applyProtection="1">
      <alignment horizontal="center" vertical="center" wrapText="1"/>
      <protection hidden="1"/>
    </xf>
    <xf numFmtId="0" fontId="14" fillId="0" borderId="19" xfId="1" applyFont="1" applyFill="1" applyBorder="1" applyAlignment="1" applyProtection="1">
      <alignment horizontal="center" vertical="center" wrapText="1"/>
      <protection hidden="1"/>
    </xf>
    <xf numFmtId="0" fontId="14" fillId="0" borderId="22" xfId="1" applyFont="1" applyFill="1" applyBorder="1" applyAlignment="1" applyProtection="1">
      <alignment horizontal="center" vertical="center" wrapText="1"/>
      <protection hidden="1"/>
    </xf>
    <xf numFmtId="0" fontId="14" fillId="0" borderId="23" xfId="1" applyFont="1" applyFill="1" applyBorder="1" applyAlignment="1" applyProtection="1">
      <alignment horizontal="center" vertical="center" wrapText="1"/>
      <protection hidden="1"/>
    </xf>
    <xf numFmtId="0" fontId="14" fillId="0" borderId="21" xfId="1" applyFont="1" applyFill="1" applyBorder="1" applyAlignment="1" applyProtection="1">
      <alignment horizontal="center" vertical="center" wrapText="1"/>
      <protection hidden="1"/>
    </xf>
    <xf numFmtId="0" fontId="14" fillId="0" borderId="16" xfId="1" applyFont="1" applyFill="1" applyBorder="1" applyAlignment="1" applyProtection="1">
      <alignment horizontal="center" vertical="center" wrapText="1"/>
      <protection hidden="1"/>
    </xf>
    <xf numFmtId="0" fontId="12" fillId="0" borderId="17" xfId="1" applyFont="1" applyFill="1" applyBorder="1" applyAlignment="1" applyProtection="1">
      <alignment horizontal="center" vertical="center" wrapText="1"/>
      <protection hidden="1"/>
    </xf>
    <xf numFmtId="0" fontId="16" fillId="0" borderId="13" xfId="1" applyFont="1" applyFill="1" applyBorder="1" applyAlignment="1" applyProtection="1">
      <alignment horizontal="center" vertical="center" wrapText="1"/>
      <protection hidden="1"/>
    </xf>
    <xf numFmtId="0" fontId="16" fillId="0" borderId="20" xfId="1" applyFont="1" applyFill="1" applyBorder="1" applyAlignment="1" applyProtection="1">
      <alignment horizontal="center" vertical="center" wrapText="1"/>
      <protection hidden="1"/>
    </xf>
    <xf numFmtId="0" fontId="25" fillId="0" borderId="23" xfId="1" applyFont="1" applyFill="1" applyBorder="1" applyAlignment="1" applyProtection="1">
      <alignment horizontal="center" wrapText="1"/>
      <protection hidden="1"/>
    </xf>
    <xf numFmtId="0" fontId="26" fillId="0" borderId="21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wrapText="1"/>
    </xf>
    <xf numFmtId="0" fontId="14" fillId="0" borderId="17" xfId="1" applyFont="1" applyFill="1" applyBorder="1" applyAlignment="1" applyProtection="1">
      <alignment horizontal="right" vertical="center"/>
      <protection hidden="1"/>
    </xf>
    <xf numFmtId="0" fontId="14" fillId="0" borderId="13" xfId="1" applyFont="1" applyFill="1" applyBorder="1" applyAlignment="1" applyProtection="1">
      <alignment horizontal="right" vertical="center"/>
      <protection hidden="1"/>
    </xf>
    <xf numFmtId="0" fontId="14" fillId="0" borderId="20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center" vertical="center" wrapText="1"/>
      <protection hidden="1"/>
    </xf>
    <xf numFmtId="0" fontId="12" fillId="0" borderId="17" xfId="1" applyFont="1" applyFill="1" applyBorder="1" applyAlignment="1" applyProtection="1">
      <alignment horizontal="right" vertical="center"/>
      <protection hidden="1"/>
    </xf>
    <xf numFmtId="0" fontId="12" fillId="0" borderId="13" xfId="1" applyFont="1" applyFill="1" applyBorder="1" applyAlignment="1" applyProtection="1">
      <alignment horizontal="right" vertical="center"/>
      <protection hidden="1"/>
    </xf>
    <xf numFmtId="0" fontId="6" fillId="0" borderId="10" xfId="1" applyFont="1" applyFill="1" applyBorder="1" applyAlignment="1" applyProtection="1">
      <alignment vertical="center"/>
      <protection hidden="1"/>
    </xf>
    <xf numFmtId="0" fontId="6" fillId="0" borderId="13" xfId="1" applyFont="1" applyFill="1" applyBorder="1" applyAlignment="1" applyProtection="1">
      <alignment vertical="center"/>
      <protection hidden="1"/>
    </xf>
    <xf numFmtId="0" fontId="6" fillId="0" borderId="20" xfId="1" applyFont="1" applyFill="1" applyBorder="1" applyAlignment="1" applyProtection="1">
      <alignment vertical="center"/>
      <protection hidden="1"/>
    </xf>
    <xf numFmtId="0" fontId="2" fillId="0" borderId="24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24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12" fillId="0" borderId="21" xfId="1" applyFont="1" applyFill="1" applyBorder="1" applyAlignment="1" applyProtection="1">
      <alignment horizontal="right" vertical="center"/>
      <protection hidden="1"/>
    </xf>
    <xf numFmtId="0" fontId="6" fillId="0" borderId="17" xfId="1" applyFont="1" applyFill="1" applyBorder="1" applyAlignment="1" applyProtection="1">
      <alignment horizontal="center" vertical="center"/>
      <protection hidden="1"/>
    </xf>
    <xf numFmtId="0" fontId="6" fillId="0" borderId="13" xfId="1" applyFont="1" applyFill="1" applyBorder="1" applyAlignment="1" applyProtection="1">
      <alignment horizontal="center" vertical="center"/>
      <protection hidden="1"/>
    </xf>
    <xf numFmtId="0" fontId="6" fillId="0" borderId="20" xfId="1" applyFont="1" applyFill="1" applyBorder="1" applyAlignment="1" applyProtection="1">
      <alignment horizontal="center" vertical="center"/>
      <protection hidden="1"/>
    </xf>
    <xf numFmtId="0" fontId="6" fillId="0" borderId="10" xfId="1" applyFont="1" applyFill="1" applyBorder="1" applyAlignment="1" applyProtection="1">
      <alignment vertical="center" wrapText="1"/>
      <protection hidden="1"/>
    </xf>
    <xf numFmtId="0" fontId="6" fillId="0" borderId="13" xfId="1" applyFont="1" applyFill="1" applyBorder="1" applyAlignment="1" applyProtection="1">
      <alignment vertical="center" wrapText="1"/>
      <protection hidden="1"/>
    </xf>
    <xf numFmtId="0" fontId="6" fillId="0" borderId="20" xfId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1F0D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364"/>
  <sheetViews>
    <sheetView tabSelected="1" view="pageBreakPreview" zoomScaleNormal="59" zoomScaleSheetLayoutView="100" zoomScalePageLayoutView="55" workbookViewId="0">
      <pane xSplit="18" ySplit="6" topLeftCell="S7" activePane="bottomRight" state="frozen"/>
      <selection pane="topRight" activeCell="S1" sqref="S1"/>
      <selection pane="bottomLeft" activeCell="A7" sqref="A7"/>
      <selection pane="bottomRight" activeCell="A7" sqref="A7"/>
    </sheetView>
  </sheetViews>
  <sheetFormatPr defaultRowHeight="15"/>
  <cols>
    <col min="1" max="1" width="4.5703125" style="52" customWidth="1"/>
    <col min="2" max="2" width="24.7109375" style="53" customWidth="1"/>
    <col min="3" max="3" width="9.5703125" style="52" customWidth="1"/>
    <col min="4" max="4" width="15.140625" style="53" customWidth="1"/>
    <col min="5" max="5" width="8.5703125" style="9" customWidth="1"/>
    <col min="6" max="15" width="4.85546875" style="9" customWidth="1"/>
    <col min="16" max="16" width="7.7109375" style="9" customWidth="1"/>
    <col min="17" max="17" width="8.42578125" style="9" customWidth="1"/>
    <col min="18" max="18" width="12.42578125" style="9" customWidth="1"/>
    <col min="19" max="20" width="9.140625" style="8"/>
    <col min="21" max="16384" width="9.140625" style="9"/>
  </cols>
  <sheetData>
    <row r="1" spans="1:20" ht="42.75" customHeight="1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29" t="s">
        <v>253</v>
      </c>
      <c r="Q1" s="130"/>
      <c r="R1" s="131"/>
    </row>
    <row r="2" spans="1:20" ht="52.5" customHeight="1" thickBot="1">
      <c r="A2" s="141" t="s">
        <v>298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3"/>
    </row>
    <row r="3" spans="1:20" ht="15" customHeight="1">
      <c r="A3" s="132" t="s">
        <v>299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20" ht="15.75" thickBo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7"/>
    </row>
    <row r="5" spans="1:20" ht="18.75" thickBot="1">
      <c r="A5" s="138" t="s">
        <v>296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1:20" ht="16.5" thickBot="1">
      <c r="A6" s="114" t="s">
        <v>252</v>
      </c>
      <c r="B6" s="12" t="s">
        <v>0</v>
      </c>
      <c r="C6" s="11"/>
      <c r="D6" s="12" t="s">
        <v>1</v>
      </c>
      <c r="E6" s="12" t="s">
        <v>212</v>
      </c>
      <c r="F6" s="13">
        <v>42</v>
      </c>
      <c r="G6" s="13">
        <v>44</v>
      </c>
      <c r="H6" s="13">
        <v>46</v>
      </c>
      <c r="I6" s="13">
        <v>48</v>
      </c>
      <c r="J6" s="13">
        <v>50</v>
      </c>
      <c r="K6" s="13">
        <v>52</v>
      </c>
      <c r="L6" s="13">
        <v>54</v>
      </c>
      <c r="M6" s="13">
        <v>56</v>
      </c>
      <c r="N6" s="14">
        <v>58</v>
      </c>
      <c r="O6" s="14">
        <v>60</v>
      </c>
      <c r="P6" s="91" t="s">
        <v>237</v>
      </c>
      <c r="Q6" s="14" t="s">
        <v>238</v>
      </c>
      <c r="R6" s="15" t="s">
        <v>239</v>
      </c>
    </row>
    <row r="7" spans="1:20" s="55" customFormat="1" ht="15.75">
      <c r="A7" s="75">
        <v>1</v>
      </c>
      <c r="B7" s="68" t="s">
        <v>10</v>
      </c>
      <c r="C7" s="75" t="s">
        <v>3</v>
      </c>
      <c r="D7" s="16" t="s">
        <v>8</v>
      </c>
      <c r="E7" s="17" t="s">
        <v>9</v>
      </c>
      <c r="F7" s="75">
        <v>0</v>
      </c>
      <c r="G7" s="18"/>
      <c r="H7" s="18"/>
      <c r="I7" s="18"/>
      <c r="J7" s="18"/>
      <c r="K7" s="18"/>
      <c r="L7" s="18"/>
      <c r="M7" s="75">
        <v>0</v>
      </c>
      <c r="N7" s="75">
        <v>0</v>
      </c>
      <c r="O7" s="19">
        <v>0</v>
      </c>
      <c r="P7" s="92">
        <f>SUM(F7:O7)</f>
        <v>0</v>
      </c>
      <c r="Q7" s="76">
        <v>663</v>
      </c>
      <c r="R7" s="1">
        <f>PRODUCT(P7*Q7)</f>
        <v>0</v>
      </c>
      <c r="S7" s="54"/>
      <c r="T7" s="54"/>
    </row>
    <row r="8" spans="1:20" s="55" customFormat="1" ht="15.75">
      <c r="A8" s="75">
        <v>2</v>
      </c>
      <c r="B8" s="69" t="s">
        <v>10</v>
      </c>
      <c r="C8" s="20" t="s">
        <v>3</v>
      </c>
      <c r="D8" s="21" t="s">
        <v>4</v>
      </c>
      <c r="E8" s="22" t="s">
        <v>9</v>
      </c>
      <c r="F8" s="20">
        <v>0</v>
      </c>
      <c r="G8" s="23"/>
      <c r="H8" s="23"/>
      <c r="I8" s="23"/>
      <c r="J8" s="23"/>
      <c r="K8" s="23"/>
      <c r="L8" s="23"/>
      <c r="M8" s="20">
        <v>0</v>
      </c>
      <c r="N8" s="20">
        <v>0</v>
      </c>
      <c r="O8" s="24">
        <v>0</v>
      </c>
      <c r="P8" s="93">
        <f t="shared" ref="P8:P37" si="0">SUM(F8:O8)</f>
        <v>0</v>
      </c>
      <c r="Q8" s="76">
        <v>663</v>
      </c>
      <c r="R8" s="1">
        <f t="shared" ref="R8:R37" si="1">PRODUCT(P8*Q8)</f>
        <v>0</v>
      </c>
      <c r="S8" s="56"/>
      <c r="T8" s="56"/>
    </row>
    <row r="9" spans="1:20" s="55" customFormat="1" ht="15.75" customHeight="1">
      <c r="A9" s="75">
        <v>3</v>
      </c>
      <c r="B9" s="69" t="s">
        <v>10</v>
      </c>
      <c r="C9" s="20" t="s">
        <v>3</v>
      </c>
      <c r="D9" s="21" t="s">
        <v>99</v>
      </c>
      <c r="E9" s="22" t="s">
        <v>9</v>
      </c>
      <c r="F9" s="20">
        <v>0</v>
      </c>
      <c r="G9" s="20">
        <v>0</v>
      </c>
      <c r="H9" s="23"/>
      <c r="I9" s="23"/>
      <c r="J9" s="20">
        <v>0</v>
      </c>
      <c r="K9" s="23"/>
      <c r="L9" s="23"/>
      <c r="M9" s="20">
        <v>0</v>
      </c>
      <c r="N9" s="20">
        <v>0</v>
      </c>
      <c r="O9" s="24">
        <v>0</v>
      </c>
      <c r="P9" s="93">
        <f t="shared" ref="P9:P10" si="2">SUM(F9:O9)</f>
        <v>0</v>
      </c>
      <c r="Q9" s="76">
        <v>663</v>
      </c>
      <c r="R9" s="1">
        <f t="shared" ref="R9:R10" si="3">PRODUCT(P9*Q9)</f>
        <v>0</v>
      </c>
      <c r="S9" s="57"/>
      <c r="T9" s="57"/>
    </row>
    <row r="10" spans="1:20" s="55" customFormat="1" ht="15.75" customHeight="1">
      <c r="A10" s="75">
        <v>4</v>
      </c>
      <c r="B10" s="103" t="s">
        <v>272</v>
      </c>
      <c r="C10" s="104" t="s">
        <v>3</v>
      </c>
      <c r="D10" s="105" t="s">
        <v>4</v>
      </c>
      <c r="E10" s="106" t="s">
        <v>5</v>
      </c>
      <c r="F10" s="104">
        <v>0</v>
      </c>
      <c r="G10" s="104">
        <v>0</v>
      </c>
      <c r="H10" s="107"/>
      <c r="I10" s="107"/>
      <c r="J10" s="107"/>
      <c r="K10" s="107"/>
      <c r="L10" s="107"/>
      <c r="M10" s="104">
        <v>0</v>
      </c>
      <c r="N10" s="104">
        <v>0</v>
      </c>
      <c r="O10" s="108">
        <v>0</v>
      </c>
      <c r="P10" s="93">
        <f t="shared" si="2"/>
        <v>0</v>
      </c>
      <c r="Q10" s="76">
        <v>655</v>
      </c>
      <c r="R10" s="1">
        <f t="shared" si="3"/>
        <v>0</v>
      </c>
      <c r="S10" s="57"/>
      <c r="T10" s="57"/>
    </row>
    <row r="11" spans="1:20" s="55" customFormat="1" ht="15.75" customHeight="1">
      <c r="A11" s="75">
        <v>5</v>
      </c>
      <c r="B11" s="69" t="s">
        <v>22</v>
      </c>
      <c r="C11" s="20"/>
      <c r="D11" s="21" t="s">
        <v>83</v>
      </c>
      <c r="E11" s="20" t="s">
        <v>23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3"/>
      <c r="L11" s="20">
        <v>0</v>
      </c>
      <c r="M11" s="20">
        <v>0</v>
      </c>
      <c r="N11" s="20">
        <v>0</v>
      </c>
      <c r="O11" s="24">
        <v>0</v>
      </c>
      <c r="P11" s="93">
        <f>SUM(F11:O11)</f>
        <v>0</v>
      </c>
      <c r="Q11" s="76">
        <v>999</v>
      </c>
      <c r="R11" s="1">
        <f>PRODUCT(P11*Q11)</f>
        <v>0</v>
      </c>
      <c r="S11" s="57"/>
      <c r="T11" s="57"/>
    </row>
    <row r="12" spans="1:20" s="55" customFormat="1" ht="15.75" customHeight="1">
      <c r="A12" s="75">
        <v>6</v>
      </c>
      <c r="B12" s="69" t="s">
        <v>22</v>
      </c>
      <c r="C12" s="20"/>
      <c r="D12" s="21" t="s">
        <v>12</v>
      </c>
      <c r="E12" s="27" t="s">
        <v>23</v>
      </c>
      <c r="F12" s="20">
        <v>0</v>
      </c>
      <c r="G12" s="20">
        <v>0</v>
      </c>
      <c r="H12" s="23"/>
      <c r="I12" s="23"/>
      <c r="J12" s="23"/>
      <c r="K12" s="23"/>
      <c r="L12" s="23"/>
      <c r="M12" s="20">
        <v>0</v>
      </c>
      <c r="N12" s="20">
        <v>0</v>
      </c>
      <c r="O12" s="24">
        <v>0</v>
      </c>
      <c r="P12" s="93">
        <f>SUM(F12:O12)</f>
        <v>0</v>
      </c>
      <c r="Q12" s="76">
        <v>999</v>
      </c>
      <c r="R12" s="1">
        <f>PRODUCT(P12*Q12)</f>
        <v>0</v>
      </c>
      <c r="S12" s="57"/>
      <c r="T12" s="57"/>
    </row>
    <row r="13" spans="1:20" s="55" customFormat="1" ht="15.75" customHeight="1">
      <c r="A13" s="75">
        <v>7</v>
      </c>
      <c r="B13" s="69" t="s">
        <v>22</v>
      </c>
      <c r="C13" s="20"/>
      <c r="D13" s="21" t="s">
        <v>24</v>
      </c>
      <c r="E13" s="27" t="s">
        <v>23</v>
      </c>
      <c r="F13" s="20">
        <v>0</v>
      </c>
      <c r="G13" s="20">
        <v>0</v>
      </c>
      <c r="H13" s="23"/>
      <c r="I13" s="23"/>
      <c r="J13" s="23"/>
      <c r="K13" s="23"/>
      <c r="L13" s="23"/>
      <c r="M13" s="20">
        <v>0</v>
      </c>
      <c r="N13" s="20">
        <v>0</v>
      </c>
      <c r="O13" s="24">
        <v>0</v>
      </c>
      <c r="P13" s="93">
        <f>SUM(F13:O13)</f>
        <v>0</v>
      </c>
      <c r="Q13" s="76">
        <v>999</v>
      </c>
      <c r="R13" s="1">
        <f>PRODUCT(P13*Q13)</f>
        <v>0</v>
      </c>
      <c r="S13" s="54"/>
      <c r="T13" s="54"/>
    </row>
    <row r="14" spans="1:20" s="55" customFormat="1" ht="15.75">
      <c r="A14" s="75">
        <v>8</v>
      </c>
      <c r="B14" s="69" t="s">
        <v>29</v>
      </c>
      <c r="C14" s="20"/>
      <c r="D14" s="22" t="s">
        <v>49</v>
      </c>
      <c r="E14" s="27"/>
      <c r="F14" s="20">
        <v>0</v>
      </c>
      <c r="G14" s="20">
        <v>0</v>
      </c>
      <c r="H14" s="23"/>
      <c r="I14" s="23"/>
      <c r="J14" s="23"/>
      <c r="K14" s="23"/>
      <c r="L14" s="23"/>
      <c r="M14" s="20">
        <v>0</v>
      </c>
      <c r="N14" s="20">
        <v>0</v>
      </c>
      <c r="O14" s="24">
        <v>0</v>
      </c>
      <c r="P14" s="93">
        <f>SUM(F14:O14)</f>
        <v>0</v>
      </c>
      <c r="Q14" s="76">
        <v>935</v>
      </c>
      <c r="R14" s="1">
        <f>PRODUCT(P14*Q14)</f>
        <v>0</v>
      </c>
      <c r="S14" s="54"/>
      <c r="T14" s="54"/>
    </row>
    <row r="15" spans="1:20" s="55" customFormat="1" ht="15.75">
      <c r="A15" s="75">
        <v>9</v>
      </c>
      <c r="B15" s="69" t="s">
        <v>29</v>
      </c>
      <c r="C15" s="20"/>
      <c r="D15" s="22" t="s">
        <v>4</v>
      </c>
      <c r="E15" s="27"/>
      <c r="F15" s="20">
        <v>0</v>
      </c>
      <c r="G15" s="20">
        <v>0</v>
      </c>
      <c r="H15" s="23"/>
      <c r="I15" s="23"/>
      <c r="J15" s="23"/>
      <c r="K15" s="23"/>
      <c r="L15" s="23"/>
      <c r="M15" s="20">
        <v>0</v>
      </c>
      <c r="N15" s="20">
        <v>0</v>
      </c>
      <c r="O15" s="24">
        <v>0</v>
      </c>
      <c r="P15" s="93">
        <f>SUM(F15:O15)</f>
        <v>0</v>
      </c>
      <c r="Q15" s="76">
        <v>935.00000000000011</v>
      </c>
      <c r="R15" s="1">
        <f>PRODUCT(P15*Q15)</f>
        <v>0</v>
      </c>
      <c r="S15" s="54"/>
      <c r="T15" s="54"/>
    </row>
    <row r="16" spans="1:20" s="55" customFormat="1" ht="15.75">
      <c r="A16" s="75">
        <v>10</v>
      </c>
      <c r="B16" s="103" t="s">
        <v>266</v>
      </c>
      <c r="C16" s="104" t="s">
        <v>3</v>
      </c>
      <c r="D16" s="106" t="s">
        <v>8</v>
      </c>
      <c r="E16" s="109" t="s">
        <v>23</v>
      </c>
      <c r="F16" s="104">
        <v>0</v>
      </c>
      <c r="G16" s="107"/>
      <c r="H16" s="107"/>
      <c r="I16" s="107"/>
      <c r="J16" s="107"/>
      <c r="K16" s="107"/>
      <c r="L16" s="107"/>
      <c r="M16" s="104">
        <v>0</v>
      </c>
      <c r="N16" s="104">
        <v>0</v>
      </c>
      <c r="O16" s="108">
        <v>0</v>
      </c>
      <c r="P16" s="93">
        <f t="shared" si="0"/>
        <v>0</v>
      </c>
      <c r="Q16" s="76">
        <v>652</v>
      </c>
      <c r="R16" s="1">
        <f t="shared" si="1"/>
        <v>0</v>
      </c>
      <c r="S16" s="54"/>
      <c r="T16" s="54"/>
    </row>
    <row r="17" spans="1:20" s="55" customFormat="1" ht="15.75">
      <c r="A17" s="75">
        <v>11</v>
      </c>
      <c r="B17" s="103" t="s">
        <v>266</v>
      </c>
      <c r="C17" s="104" t="s">
        <v>3</v>
      </c>
      <c r="D17" s="106" t="s">
        <v>4</v>
      </c>
      <c r="E17" s="109" t="s">
        <v>23</v>
      </c>
      <c r="F17" s="104">
        <v>0</v>
      </c>
      <c r="G17" s="107"/>
      <c r="H17" s="107"/>
      <c r="I17" s="107"/>
      <c r="J17" s="107"/>
      <c r="K17" s="107"/>
      <c r="L17" s="107"/>
      <c r="M17" s="104">
        <v>0</v>
      </c>
      <c r="N17" s="104">
        <v>0</v>
      </c>
      <c r="O17" s="108">
        <v>0</v>
      </c>
      <c r="P17" s="93">
        <f t="shared" si="0"/>
        <v>0</v>
      </c>
      <c r="Q17" s="76">
        <v>652</v>
      </c>
      <c r="R17" s="1">
        <f>PRODUCT(P17*Q17)</f>
        <v>0</v>
      </c>
      <c r="S17" s="54"/>
      <c r="T17" s="54"/>
    </row>
    <row r="18" spans="1:20" s="55" customFormat="1" ht="47.25">
      <c r="A18" s="75">
        <v>12</v>
      </c>
      <c r="B18" s="69" t="s">
        <v>262</v>
      </c>
      <c r="C18" s="20"/>
      <c r="D18" s="22" t="s">
        <v>177</v>
      </c>
      <c r="E18" s="27"/>
      <c r="F18" s="20">
        <v>0</v>
      </c>
      <c r="G18" s="20">
        <v>0</v>
      </c>
      <c r="H18" s="20">
        <v>0</v>
      </c>
      <c r="I18" s="20">
        <v>0</v>
      </c>
      <c r="J18" s="23"/>
      <c r="K18" s="20">
        <v>0</v>
      </c>
      <c r="L18" s="20">
        <v>0</v>
      </c>
      <c r="M18" s="20">
        <v>0</v>
      </c>
      <c r="N18" s="20">
        <v>0</v>
      </c>
      <c r="O18" s="24">
        <v>0</v>
      </c>
      <c r="P18" s="93">
        <f t="shared" si="0"/>
        <v>0</v>
      </c>
      <c r="Q18" s="76">
        <v>660</v>
      </c>
      <c r="R18" s="1">
        <f>PRODUCT(P18*Q18)</f>
        <v>0</v>
      </c>
      <c r="S18" s="54"/>
      <c r="T18" s="54"/>
    </row>
    <row r="19" spans="1:20" s="55" customFormat="1" ht="31.5">
      <c r="A19" s="75">
        <v>13</v>
      </c>
      <c r="B19" s="69" t="s">
        <v>263</v>
      </c>
      <c r="C19" s="20"/>
      <c r="D19" s="22" t="s">
        <v>261</v>
      </c>
      <c r="E19" s="27"/>
      <c r="F19" s="20">
        <v>0</v>
      </c>
      <c r="G19" s="20">
        <v>0</v>
      </c>
      <c r="H19" s="20">
        <v>0</v>
      </c>
      <c r="I19" s="20">
        <v>0</v>
      </c>
      <c r="J19" s="23"/>
      <c r="K19" s="20">
        <v>0</v>
      </c>
      <c r="L19" s="20">
        <v>0</v>
      </c>
      <c r="M19" s="20">
        <v>0</v>
      </c>
      <c r="N19" s="20">
        <v>0</v>
      </c>
      <c r="O19" s="24">
        <v>0</v>
      </c>
      <c r="P19" s="93">
        <f t="shared" si="0"/>
        <v>0</v>
      </c>
      <c r="Q19" s="76">
        <v>660</v>
      </c>
      <c r="R19" s="1">
        <f t="shared" si="1"/>
        <v>0</v>
      </c>
      <c r="S19" s="54"/>
      <c r="T19" s="54"/>
    </row>
    <row r="20" spans="1:20" s="55" customFormat="1" ht="31.5">
      <c r="A20" s="75">
        <v>14</v>
      </c>
      <c r="B20" s="69" t="s">
        <v>263</v>
      </c>
      <c r="C20" s="20"/>
      <c r="D20" s="22" t="s">
        <v>265</v>
      </c>
      <c r="E20" s="27"/>
      <c r="F20" s="20">
        <v>0</v>
      </c>
      <c r="G20" s="20">
        <v>0</v>
      </c>
      <c r="H20" s="20">
        <v>0</v>
      </c>
      <c r="I20" s="20">
        <v>0</v>
      </c>
      <c r="J20" s="23"/>
      <c r="K20" s="20">
        <v>0</v>
      </c>
      <c r="L20" s="20">
        <v>0</v>
      </c>
      <c r="M20" s="20">
        <v>0</v>
      </c>
      <c r="N20" s="20">
        <v>0</v>
      </c>
      <c r="O20" s="24">
        <v>0</v>
      </c>
      <c r="P20" s="93">
        <f t="shared" si="0"/>
        <v>0</v>
      </c>
      <c r="Q20" s="76">
        <v>660</v>
      </c>
      <c r="R20" s="1">
        <f t="shared" si="1"/>
        <v>0</v>
      </c>
      <c r="S20" s="54"/>
      <c r="T20" s="54"/>
    </row>
    <row r="21" spans="1:20" s="55" customFormat="1" ht="15.75">
      <c r="A21" s="75">
        <v>15</v>
      </c>
      <c r="B21" s="103" t="s">
        <v>273</v>
      </c>
      <c r="C21" s="104"/>
      <c r="D21" s="106" t="s">
        <v>49</v>
      </c>
      <c r="E21" s="109" t="s">
        <v>39</v>
      </c>
      <c r="F21" s="104">
        <v>0</v>
      </c>
      <c r="G21" s="104">
        <v>0</v>
      </c>
      <c r="H21" s="104">
        <v>0</v>
      </c>
      <c r="I21" s="107"/>
      <c r="J21" s="107"/>
      <c r="K21" s="107"/>
      <c r="L21" s="107"/>
      <c r="M21" s="104">
        <v>0</v>
      </c>
      <c r="N21" s="104">
        <v>0</v>
      </c>
      <c r="O21" s="108">
        <v>0</v>
      </c>
      <c r="P21" s="93">
        <f t="shared" si="0"/>
        <v>0</v>
      </c>
      <c r="Q21" s="76">
        <v>935</v>
      </c>
      <c r="R21" s="1">
        <f>PRODUCT(P21*Q21)</f>
        <v>0</v>
      </c>
      <c r="S21" s="54"/>
      <c r="T21" s="54"/>
    </row>
    <row r="22" spans="1:20" s="55" customFormat="1" ht="15.75">
      <c r="A22" s="75">
        <v>16</v>
      </c>
      <c r="B22" s="103" t="s">
        <v>273</v>
      </c>
      <c r="C22" s="104"/>
      <c r="D22" s="105" t="s">
        <v>4</v>
      </c>
      <c r="E22" s="104" t="s">
        <v>39</v>
      </c>
      <c r="F22" s="104">
        <v>0</v>
      </c>
      <c r="G22" s="104">
        <v>0</v>
      </c>
      <c r="H22" s="104">
        <v>0</v>
      </c>
      <c r="I22" s="107"/>
      <c r="J22" s="107"/>
      <c r="K22" s="107"/>
      <c r="L22" s="107"/>
      <c r="M22" s="104">
        <v>0</v>
      </c>
      <c r="N22" s="105">
        <v>0</v>
      </c>
      <c r="O22" s="108">
        <v>0</v>
      </c>
      <c r="P22" s="93">
        <f>SUM(F22:O22)</f>
        <v>0</v>
      </c>
      <c r="Q22" s="76">
        <v>935</v>
      </c>
      <c r="R22" s="1">
        <f>PRODUCT(P22*Q22)</f>
        <v>0</v>
      </c>
      <c r="S22" s="54"/>
      <c r="T22" s="54"/>
    </row>
    <row r="23" spans="1:20" s="55" customFormat="1" ht="15.75">
      <c r="A23" s="75">
        <v>17</v>
      </c>
      <c r="B23" s="69" t="s">
        <v>37</v>
      </c>
      <c r="C23" s="20" t="s">
        <v>3</v>
      </c>
      <c r="D23" s="21" t="s">
        <v>4</v>
      </c>
      <c r="E23" s="20" t="s">
        <v>5</v>
      </c>
      <c r="F23" s="20">
        <v>0</v>
      </c>
      <c r="G23" s="23"/>
      <c r="H23" s="23"/>
      <c r="I23" s="23"/>
      <c r="J23" s="23"/>
      <c r="K23" s="23"/>
      <c r="L23" s="23"/>
      <c r="M23" s="20">
        <v>0</v>
      </c>
      <c r="N23" s="21">
        <v>0</v>
      </c>
      <c r="O23" s="24">
        <v>0</v>
      </c>
      <c r="P23" s="93">
        <f>SUM(F23:O23)</f>
        <v>0</v>
      </c>
      <c r="Q23" s="76">
        <v>669</v>
      </c>
      <c r="R23" s="1">
        <f>PRODUCT(P23*Q23)</f>
        <v>0</v>
      </c>
      <c r="S23" s="54"/>
      <c r="T23" s="54"/>
    </row>
    <row r="24" spans="1:20" s="55" customFormat="1" ht="15.75">
      <c r="A24" s="75">
        <v>18</v>
      </c>
      <c r="B24" s="69" t="s">
        <v>233</v>
      </c>
      <c r="C24" s="20"/>
      <c r="D24" s="21" t="s">
        <v>4</v>
      </c>
      <c r="E24" s="27" t="s">
        <v>21</v>
      </c>
      <c r="F24" s="20">
        <v>0</v>
      </c>
      <c r="G24" s="20">
        <v>0</v>
      </c>
      <c r="H24" s="23"/>
      <c r="I24" s="23"/>
      <c r="J24" s="23"/>
      <c r="K24" s="23"/>
      <c r="L24" s="23"/>
      <c r="M24" s="23"/>
      <c r="N24" s="21">
        <v>0</v>
      </c>
      <c r="O24" s="24">
        <v>0</v>
      </c>
      <c r="P24" s="93">
        <f t="shared" si="0"/>
        <v>0</v>
      </c>
      <c r="Q24" s="76">
        <v>858.00000000000011</v>
      </c>
      <c r="R24" s="1">
        <f t="shared" si="1"/>
        <v>0</v>
      </c>
      <c r="S24" s="54"/>
      <c r="T24" s="54"/>
    </row>
    <row r="25" spans="1:20" s="55" customFormat="1" ht="15.75">
      <c r="A25" s="75">
        <v>19</v>
      </c>
      <c r="B25" s="69" t="s">
        <v>38</v>
      </c>
      <c r="C25" s="21" t="s">
        <v>3</v>
      </c>
      <c r="D25" s="21" t="s">
        <v>32</v>
      </c>
      <c r="E25" s="21" t="s">
        <v>39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8"/>
      <c r="L25" s="28"/>
      <c r="M25" s="21">
        <v>0</v>
      </c>
      <c r="N25" s="21">
        <v>0</v>
      </c>
      <c r="O25" s="24">
        <v>0</v>
      </c>
      <c r="P25" s="93">
        <f t="shared" si="0"/>
        <v>0</v>
      </c>
      <c r="Q25" s="76">
        <v>600</v>
      </c>
      <c r="R25" s="1">
        <f t="shared" si="1"/>
        <v>0</v>
      </c>
      <c r="S25" s="54"/>
      <c r="T25" s="54"/>
    </row>
    <row r="26" spans="1:20" s="55" customFormat="1" ht="15.75">
      <c r="A26" s="75">
        <v>20</v>
      </c>
      <c r="B26" s="69" t="s">
        <v>47</v>
      </c>
      <c r="C26" s="21"/>
      <c r="D26" s="21" t="s">
        <v>4</v>
      </c>
      <c r="E26" s="21"/>
      <c r="F26" s="21">
        <v>0</v>
      </c>
      <c r="G26" s="21">
        <v>0</v>
      </c>
      <c r="H26" s="28"/>
      <c r="I26" s="28"/>
      <c r="J26" s="28"/>
      <c r="K26" s="28"/>
      <c r="L26" s="28"/>
      <c r="M26" s="28"/>
      <c r="N26" s="21">
        <v>0</v>
      </c>
      <c r="O26" s="24">
        <v>0</v>
      </c>
      <c r="P26" s="93">
        <f t="shared" si="0"/>
        <v>0</v>
      </c>
      <c r="Q26" s="76">
        <v>957</v>
      </c>
      <c r="R26" s="1">
        <f t="shared" si="1"/>
        <v>0</v>
      </c>
      <c r="S26" s="54"/>
      <c r="T26" s="54"/>
    </row>
    <row r="27" spans="1:20" s="55" customFormat="1" ht="15.75">
      <c r="A27" s="75">
        <v>21</v>
      </c>
      <c r="B27" s="69" t="s">
        <v>209</v>
      </c>
      <c r="C27" s="21"/>
      <c r="D27" s="21" t="s">
        <v>214</v>
      </c>
      <c r="E27" s="21" t="s">
        <v>23</v>
      </c>
      <c r="F27" s="21">
        <v>0</v>
      </c>
      <c r="G27" s="21">
        <v>0</v>
      </c>
      <c r="H27" s="21">
        <v>0</v>
      </c>
      <c r="I27" s="28"/>
      <c r="J27" s="28"/>
      <c r="K27" s="21">
        <v>0</v>
      </c>
      <c r="L27" s="21">
        <v>0</v>
      </c>
      <c r="M27" s="21">
        <v>0</v>
      </c>
      <c r="N27" s="21">
        <v>0</v>
      </c>
      <c r="O27" s="24">
        <v>0</v>
      </c>
      <c r="P27" s="93">
        <f t="shared" si="0"/>
        <v>0</v>
      </c>
      <c r="Q27" s="76">
        <v>956</v>
      </c>
      <c r="R27" s="1">
        <f t="shared" si="1"/>
        <v>0</v>
      </c>
      <c r="S27" s="54"/>
      <c r="T27" s="54"/>
    </row>
    <row r="28" spans="1:20" s="55" customFormat="1" ht="31.5">
      <c r="A28" s="75">
        <v>22</v>
      </c>
      <c r="B28" s="69" t="s">
        <v>209</v>
      </c>
      <c r="C28" s="21"/>
      <c r="D28" s="21" t="s">
        <v>213</v>
      </c>
      <c r="E28" s="21" t="s">
        <v>23</v>
      </c>
      <c r="F28" s="21">
        <v>0</v>
      </c>
      <c r="G28" s="21">
        <v>0</v>
      </c>
      <c r="H28" s="28"/>
      <c r="I28" s="28"/>
      <c r="J28" s="28"/>
      <c r="K28" s="28"/>
      <c r="L28" s="28"/>
      <c r="M28" s="28"/>
      <c r="N28" s="21">
        <v>0</v>
      </c>
      <c r="O28" s="24">
        <v>0</v>
      </c>
      <c r="P28" s="93">
        <f t="shared" si="0"/>
        <v>0</v>
      </c>
      <c r="Q28" s="76">
        <v>956</v>
      </c>
      <c r="R28" s="1">
        <f t="shared" si="1"/>
        <v>0</v>
      </c>
      <c r="S28" s="54"/>
      <c r="T28" s="54"/>
    </row>
    <row r="29" spans="1:20" s="55" customFormat="1" ht="31.5">
      <c r="A29" s="75">
        <v>23</v>
      </c>
      <c r="B29" s="69" t="s">
        <v>209</v>
      </c>
      <c r="C29" s="21"/>
      <c r="D29" s="21" t="s">
        <v>216</v>
      </c>
      <c r="E29" s="21" t="s">
        <v>23</v>
      </c>
      <c r="F29" s="21">
        <v>0</v>
      </c>
      <c r="G29" s="21">
        <v>0</v>
      </c>
      <c r="H29" s="21">
        <v>0</v>
      </c>
      <c r="I29" s="28"/>
      <c r="J29" s="28"/>
      <c r="K29" s="21">
        <v>0</v>
      </c>
      <c r="L29" s="21">
        <v>0</v>
      </c>
      <c r="M29" s="21">
        <v>0</v>
      </c>
      <c r="N29" s="21">
        <v>0</v>
      </c>
      <c r="O29" s="24">
        <v>0</v>
      </c>
      <c r="P29" s="93">
        <f t="shared" si="0"/>
        <v>0</v>
      </c>
      <c r="Q29" s="76">
        <v>956</v>
      </c>
      <c r="R29" s="1">
        <f t="shared" si="1"/>
        <v>0</v>
      </c>
      <c r="S29" s="54"/>
      <c r="T29" s="54"/>
    </row>
    <row r="30" spans="1:20" s="55" customFormat="1" ht="15.75">
      <c r="A30" s="75">
        <v>24</v>
      </c>
      <c r="B30" s="69" t="s">
        <v>54</v>
      </c>
      <c r="C30" s="20" t="s">
        <v>3</v>
      </c>
      <c r="D30" s="21" t="s">
        <v>4</v>
      </c>
      <c r="E30" s="20" t="s">
        <v>5</v>
      </c>
      <c r="F30" s="20">
        <v>0</v>
      </c>
      <c r="G30" s="23"/>
      <c r="H30" s="23"/>
      <c r="I30" s="23"/>
      <c r="J30" s="23"/>
      <c r="K30" s="23"/>
      <c r="L30" s="23"/>
      <c r="M30" s="20">
        <v>0</v>
      </c>
      <c r="N30" s="21">
        <v>0</v>
      </c>
      <c r="O30" s="24">
        <v>0</v>
      </c>
      <c r="P30" s="93">
        <f t="shared" si="0"/>
        <v>0</v>
      </c>
      <c r="Q30" s="76">
        <v>663</v>
      </c>
      <c r="R30" s="1">
        <f t="shared" si="1"/>
        <v>0</v>
      </c>
      <c r="S30" s="54"/>
      <c r="T30" s="54"/>
    </row>
    <row r="31" spans="1:20" s="55" customFormat="1" ht="15.75">
      <c r="A31" s="75">
        <v>25</v>
      </c>
      <c r="B31" s="69" t="s">
        <v>58</v>
      </c>
      <c r="C31" s="21" t="s">
        <v>3</v>
      </c>
      <c r="D31" s="21" t="s">
        <v>8</v>
      </c>
      <c r="E31" s="21" t="s">
        <v>5</v>
      </c>
      <c r="F31" s="21">
        <v>0</v>
      </c>
      <c r="G31" s="28"/>
      <c r="H31" s="28"/>
      <c r="I31" s="28"/>
      <c r="J31" s="28"/>
      <c r="K31" s="28"/>
      <c r="L31" s="28"/>
      <c r="M31" s="21">
        <v>0</v>
      </c>
      <c r="N31" s="21">
        <v>0</v>
      </c>
      <c r="O31" s="24">
        <v>0</v>
      </c>
      <c r="P31" s="93">
        <f t="shared" si="0"/>
        <v>0</v>
      </c>
      <c r="Q31" s="76">
        <v>545</v>
      </c>
      <c r="R31" s="1">
        <f t="shared" si="1"/>
        <v>0</v>
      </c>
      <c r="S31" s="54"/>
      <c r="T31" s="54"/>
    </row>
    <row r="32" spans="1:20" s="55" customFormat="1" ht="15.75">
      <c r="A32" s="75">
        <v>26</v>
      </c>
      <c r="B32" s="69" t="s">
        <v>58</v>
      </c>
      <c r="C32" s="21" t="s">
        <v>3</v>
      </c>
      <c r="D32" s="21" t="s">
        <v>4</v>
      </c>
      <c r="E32" s="21" t="s">
        <v>5</v>
      </c>
      <c r="F32" s="21">
        <v>0</v>
      </c>
      <c r="G32" s="28"/>
      <c r="H32" s="28"/>
      <c r="I32" s="28"/>
      <c r="J32" s="28"/>
      <c r="K32" s="28"/>
      <c r="L32" s="21">
        <v>0</v>
      </c>
      <c r="M32" s="21">
        <v>0</v>
      </c>
      <c r="N32" s="21">
        <v>0</v>
      </c>
      <c r="O32" s="24">
        <v>0</v>
      </c>
      <c r="P32" s="93">
        <f t="shared" si="0"/>
        <v>0</v>
      </c>
      <c r="Q32" s="76">
        <v>545</v>
      </c>
      <c r="R32" s="1">
        <f t="shared" si="1"/>
        <v>0</v>
      </c>
      <c r="S32" s="54"/>
      <c r="T32" s="54"/>
    </row>
    <row r="33" spans="1:20" s="55" customFormat="1" ht="15.75">
      <c r="A33" s="75">
        <v>27</v>
      </c>
      <c r="B33" s="69" t="s">
        <v>59</v>
      </c>
      <c r="C33" s="20" t="s">
        <v>3</v>
      </c>
      <c r="D33" s="21" t="s">
        <v>4</v>
      </c>
      <c r="E33" s="20" t="s">
        <v>21</v>
      </c>
      <c r="F33" s="20">
        <v>0</v>
      </c>
      <c r="G33" s="23"/>
      <c r="H33" s="23"/>
      <c r="I33" s="23"/>
      <c r="J33" s="23"/>
      <c r="K33" s="23"/>
      <c r="L33" s="23"/>
      <c r="M33" s="20">
        <v>0</v>
      </c>
      <c r="N33" s="21">
        <v>0</v>
      </c>
      <c r="O33" s="24">
        <v>0</v>
      </c>
      <c r="P33" s="93">
        <f t="shared" si="0"/>
        <v>0</v>
      </c>
      <c r="Q33" s="76">
        <v>696</v>
      </c>
      <c r="R33" s="1">
        <f t="shared" si="1"/>
        <v>0</v>
      </c>
      <c r="S33" s="54"/>
      <c r="T33" s="54"/>
    </row>
    <row r="34" spans="1:20" s="55" customFormat="1" ht="31.5">
      <c r="A34" s="75">
        <v>28</v>
      </c>
      <c r="B34" s="69" t="s">
        <v>62</v>
      </c>
      <c r="C34" s="20"/>
      <c r="D34" s="21" t="s">
        <v>63</v>
      </c>
      <c r="E34" s="29" t="s">
        <v>64</v>
      </c>
      <c r="F34" s="20">
        <v>0</v>
      </c>
      <c r="G34" s="20">
        <v>0</v>
      </c>
      <c r="H34" s="23"/>
      <c r="I34" s="23"/>
      <c r="J34" s="23"/>
      <c r="K34" s="23"/>
      <c r="L34" s="23"/>
      <c r="M34" s="20">
        <v>0</v>
      </c>
      <c r="N34" s="21">
        <v>0</v>
      </c>
      <c r="O34" s="24">
        <v>0</v>
      </c>
      <c r="P34" s="93">
        <f t="shared" si="0"/>
        <v>0</v>
      </c>
      <c r="Q34" s="76">
        <v>1132</v>
      </c>
      <c r="R34" s="1">
        <f t="shared" si="1"/>
        <v>0</v>
      </c>
      <c r="S34" s="54"/>
      <c r="T34" s="54"/>
    </row>
    <row r="35" spans="1:20" s="55" customFormat="1" ht="63">
      <c r="A35" s="75">
        <v>29</v>
      </c>
      <c r="B35" s="103" t="s">
        <v>282</v>
      </c>
      <c r="C35" s="104"/>
      <c r="D35" s="105" t="s">
        <v>283</v>
      </c>
      <c r="E35" s="110" t="s">
        <v>5</v>
      </c>
      <c r="F35" s="104">
        <v>0</v>
      </c>
      <c r="G35" s="104">
        <v>0</v>
      </c>
      <c r="H35" s="104">
        <v>0</v>
      </c>
      <c r="I35" s="107"/>
      <c r="J35" s="107"/>
      <c r="K35" s="104">
        <v>0</v>
      </c>
      <c r="L35" s="107"/>
      <c r="M35" s="107"/>
      <c r="N35" s="105">
        <v>0</v>
      </c>
      <c r="O35" s="108">
        <v>0</v>
      </c>
      <c r="P35" s="93">
        <f t="shared" si="0"/>
        <v>0</v>
      </c>
      <c r="Q35" s="76">
        <v>957</v>
      </c>
      <c r="R35" s="1">
        <f t="shared" si="1"/>
        <v>0</v>
      </c>
      <c r="S35" s="56"/>
      <c r="T35" s="56"/>
    </row>
    <row r="36" spans="1:20" s="55" customFormat="1" ht="47.25">
      <c r="A36" s="75">
        <v>30</v>
      </c>
      <c r="B36" s="103" t="s">
        <v>282</v>
      </c>
      <c r="C36" s="104"/>
      <c r="D36" s="105" t="s">
        <v>284</v>
      </c>
      <c r="E36" s="110" t="s">
        <v>5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7"/>
      <c r="L36" s="107"/>
      <c r="M36" s="107"/>
      <c r="N36" s="105">
        <v>0</v>
      </c>
      <c r="O36" s="108">
        <v>0</v>
      </c>
      <c r="P36" s="93">
        <f t="shared" si="0"/>
        <v>0</v>
      </c>
      <c r="Q36" s="76">
        <v>957</v>
      </c>
      <c r="R36" s="1">
        <f t="shared" si="1"/>
        <v>0</v>
      </c>
      <c r="S36" s="56"/>
      <c r="T36" s="56"/>
    </row>
    <row r="37" spans="1:20" s="55" customFormat="1" ht="15.75">
      <c r="A37" s="75">
        <v>31</v>
      </c>
      <c r="B37" s="69" t="s">
        <v>231</v>
      </c>
      <c r="C37" s="20"/>
      <c r="D37" s="21" t="s">
        <v>83</v>
      </c>
      <c r="E37" s="29" t="s">
        <v>23</v>
      </c>
      <c r="F37" s="20">
        <v>0</v>
      </c>
      <c r="G37" s="20">
        <v>0</v>
      </c>
      <c r="H37" s="23"/>
      <c r="I37" s="23"/>
      <c r="J37" s="23"/>
      <c r="K37" s="23"/>
      <c r="L37" s="23"/>
      <c r="M37" s="20">
        <v>0</v>
      </c>
      <c r="N37" s="21">
        <v>0</v>
      </c>
      <c r="O37" s="24">
        <v>0</v>
      </c>
      <c r="P37" s="93">
        <f t="shared" si="0"/>
        <v>0</v>
      </c>
      <c r="Q37" s="76">
        <v>715</v>
      </c>
      <c r="R37" s="1">
        <f t="shared" si="1"/>
        <v>0</v>
      </c>
      <c r="S37" s="56"/>
      <c r="T37" s="56"/>
    </row>
    <row r="38" spans="1:20" s="55" customFormat="1" ht="15.75">
      <c r="A38" s="75">
        <v>32</v>
      </c>
      <c r="B38" s="69" t="s">
        <v>68</v>
      </c>
      <c r="C38" s="20" t="s">
        <v>3</v>
      </c>
      <c r="D38" s="21" t="s">
        <v>4</v>
      </c>
      <c r="E38" s="20" t="s">
        <v>23</v>
      </c>
      <c r="F38" s="20">
        <v>0</v>
      </c>
      <c r="G38" s="23"/>
      <c r="H38" s="23"/>
      <c r="I38" s="23"/>
      <c r="J38" s="23"/>
      <c r="K38" s="23"/>
      <c r="L38" s="23"/>
      <c r="M38" s="20">
        <v>0</v>
      </c>
      <c r="N38" s="21">
        <v>0</v>
      </c>
      <c r="O38" s="24">
        <v>0</v>
      </c>
      <c r="P38" s="93">
        <f>SUM(F38:O38)</f>
        <v>0</v>
      </c>
      <c r="Q38" s="76">
        <v>567</v>
      </c>
      <c r="R38" s="1">
        <f>PRODUCT(P38*Q38)</f>
        <v>0</v>
      </c>
      <c r="S38" s="56"/>
      <c r="T38" s="56"/>
    </row>
    <row r="39" spans="1:20" s="55" customFormat="1" ht="15.75">
      <c r="A39" s="75">
        <v>33</v>
      </c>
      <c r="B39" s="69" t="s">
        <v>69</v>
      </c>
      <c r="C39" s="20"/>
      <c r="D39" s="21" t="s">
        <v>49</v>
      </c>
      <c r="E39" s="20"/>
      <c r="F39" s="20">
        <v>0</v>
      </c>
      <c r="G39" s="20">
        <v>0</v>
      </c>
      <c r="H39" s="23"/>
      <c r="I39" s="23"/>
      <c r="J39" s="23"/>
      <c r="K39" s="23"/>
      <c r="L39" s="23"/>
      <c r="M39" s="23"/>
      <c r="N39" s="21">
        <v>0</v>
      </c>
      <c r="O39" s="24">
        <v>0</v>
      </c>
      <c r="P39" s="93">
        <f>SUM(F39:O39)</f>
        <v>0</v>
      </c>
      <c r="Q39" s="76">
        <v>799</v>
      </c>
      <c r="R39" s="1">
        <f>PRODUCT(P39*Q39)</f>
        <v>0</v>
      </c>
      <c r="S39" s="56"/>
      <c r="T39" s="56"/>
    </row>
    <row r="40" spans="1:20" s="55" customFormat="1" ht="15.75">
      <c r="A40" s="75">
        <v>34</v>
      </c>
      <c r="B40" s="69" t="s">
        <v>69</v>
      </c>
      <c r="C40" s="20"/>
      <c r="D40" s="21" t="s">
        <v>4</v>
      </c>
      <c r="E40" s="20"/>
      <c r="F40" s="20">
        <v>0</v>
      </c>
      <c r="G40" s="20">
        <v>0</v>
      </c>
      <c r="H40" s="23"/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0</v>
      </c>
      <c r="O40" s="24">
        <v>0</v>
      </c>
      <c r="P40" s="93">
        <f>SUM(F40:O40)</f>
        <v>0</v>
      </c>
      <c r="Q40" s="76">
        <v>799</v>
      </c>
      <c r="R40" s="1">
        <f>PRODUCT(P40*Q40)</f>
        <v>0</v>
      </c>
      <c r="S40" s="54"/>
      <c r="T40" s="54"/>
    </row>
    <row r="41" spans="1:20" s="55" customFormat="1" ht="15.75">
      <c r="A41" s="75">
        <v>35</v>
      </c>
      <c r="B41" s="69" t="s">
        <v>69</v>
      </c>
      <c r="C41" s="20"/>
      <c r="D41" s="21" t="s">
        <v>70</v>
      </c>
      <c r="E41" s="20"/>
      <c r="F41" s="20">
        <v>0</v>
      </c>
      <c r="G41" s="20">
        <v>0</v>
      </c>
      <c r="H41" s="23"/>
      <c r="I41" s="23"/>
      <c r="J41" s="23"/>
      <c r="K41" s="23"/>
      <c r="L41" s="23"/>
      <c r="M41" s="23"/>
      <c r="N41" s="21">
        <v>0</v>
      </c>
      <c r="O41" s="24">
        <v>0</v>
      </c>
      <c r="P41" s="93">
        <f>SUM(F41:O41)</f>
        <v>0</v>
      </c>
      <c r="Q41" s="76">
        <v>799</v>
      </c>
      <c r="R41" s="1">
        <f>PRODUCT(P41*Q41)</f>
        <v>0</v>
      </c>
      <c r="S41" s="54"/>
      <c r="T41" s="54"/>
    </row>
    <row r="42" spans="1:20" s="55" customFormat="1" ht="15.75">
      <c r="A42" s="75">
        <v>36</v>
      </c>
      <c r="B42" s="69" t="s">
        <v>72</v>
      </c>
      <c r="C42" s="20" t="s">
        <v>3</v>
      </c>
      <c r="D42" s="21" t="s">
        <v>4</v>
      </c>
      <c r="E42" s="20" t="s">
        <v>5</v>
      </c>
      <c r="F42" s="20">
        <v>0</v>
      </c>
      <c r="G42" s="23"/>
      <c r="H42" s="23"/>
      <c r="I42" s="23"/>
      <c r="J42" s="23"/>
      <c r="K42" s="23"/>
      <c r="L42" s="23"/>
      <c r="M42" s="20">
        <v>0</v>
      </c>
      <c r="N42" s="21">
        <v>0</v>
      </c>
      <c r="O42" s="24">
        <v>0</v>
      </c>
      <c r="P42" s="93">
        <f>SUM(F42:O42)</f>
        <v>0</v>
      </c>
      <c r="Q42" s="76">
        <v>735</v>
      </c>
      <c r="R42" s="1">
        <f>PRODUCT(P42*Q42)</f>
        <v>0</v>
      </c>
      <c r="S42" s="54"/>
      <c r="T42" s="54"/>
    </row>
    <row r="43" spans="1:20" s="55" customFormat="1" ht="15.75" customHeight="1">
      <c r="A43" s="75">
        <v>37</v>
      </c>
      <c r="B43" s="69" t="s">
        <v>73</v>
      </c>
      <c r="C43" s="21"/>
      <c r="D43" s="21" t="s">
        <v>74</v>
      </c>
      <c r="E43" s="21"/>
      <c r="F43" s="28"/>
      <c r="G43" s="28"/>
      <c r="H43" s="28"/>
      <c r="I43" s="28"/>
      <c r="J43" s="28"/>
      <c r="K43" s="28"/>
      <c r="L43" s="28"/>
      <c r="M43" s="28"/>
      <c r="N43" s="28"/>
      <c r="O43" s="30"/>
      <c r="P43" s="93">
        <f t="shared" ref="P43:P92" si="4">SUM(F43:O43)</f>
        <v>0</v>
      </c>
      <c r="Q43" s="76">
        <v>1101</v>
      </c>
      <c r="R43" s="1">
        <f t="shared" ref="R43:R92" si="5">PRODUCT(P43*Q43)</f>
        <v>0</v>
      </c>
      <c r="S43" s="54"/>
      <c r="T43" s="54"/>
    </row>
    <row r="44" spans="1:20" s="55" customFormat="1" ht="15.75" customHeight="1">
      <c r="A44" s="75">
        <v>38</v>
      </c>
      <c r="B44" s="69" t="s">
        <v>73</v>
      </c>
      <c r="C44" s="21"/>
      <c r="D44" s="21" t="s">
        <v>75</v>
      </c>
      <c r="E44" s="21"/>
      <c r="F44" s="28"/>
      <c r="G44" s="28"/>
      <c r="H44" s="28"/>
      <c r="I44" s="28"/>
      <c r="J44" s="28"/>
      <c r="K44" s="28"/>
      <c r="L44" s="28"/>
      <c r="M44" s="28"/>
      <c r="N44" s="28"/>
      <c r="O44" s="30"/>
      <c r="P44" s="93">
        <f t="shared" si="4"/>
        <v>0</v>
      </c>
      <c r="Q44" s="76">
        <v>1101</v>
      </c>
      <c r="R44" s="1">
        <f t="shared" si="5"/>
        <v>0</v>
      </c>
      <c r="S44" s="54"/>
      <c r="T44" s="54"/>
    </row>
    <row r="45" spans="1:20" s="55" customFormat="1" ht="15.75">
      <c r="A45" s="75">
        <v>39</v>
      </c>
      <c r="B45" s="69" t="s">
        <v>77</v>
      </c>
      <c r="C45" s="20" t="s">
        <v>3</v>
      </c>
      <c r="D45" s="21" t="s">
        <v>8</v>
      </c>
      <c r="E45" s="20" t="s">
        <v>39</v>
      </c>
      <c r="F45" s="20">
        <v>0</v>
      </c>
      <c r="G45" s="23"/>
      <c r="H45" s="23"/>
      <c r="I45" s="23"/>
      <c r="J45" s="23"/>
      <c r="K45" s="23"/>
      <c r="L45" s="23"/>
      <c r="M45" s="20">
        <v>0</v>
      </c>
      <c r="N45" s="21">
        <v>0</v>
      </c>
      <c r="O45" s="24">
        <v>0</v>
      </c>
      <c r="P45" s="93">
        <f t="shared" si="4"/>
        <v>0</v>
      </c>
      <c r="Q45" s="76">
        <v>546</v>
      </c>
      <c r="R45" s="1">
        <f t="shared" si="5"/>
        <v>0</v>
      </c>
      <c r="S45" s="54"/>
      <c r="T45" s="54"/>
    </row>
    <row r="46" spans="1:20" s="55" customFormat="1" ht="15.75">
      <c r="A46" s="75">
        <v>40</v>
      </c>
      <c r="B46" s="69" t="s">
        <v>77</v>
      </c>
      <c r="C46" s="20" t="s">
        <v>3</v>
      </c>
      <c r="D46" s="21" t="s">
        <v>4</v>
      </c>
      <c r="E46" s="20" t="s">
        <v>39</v>
      </c>
      <c r="F46" s="20">
        <v>0</v>
      </c>
      <c r="G46" s="23"/>
      <c r="H46" s="23"/>
      <c r="I46" s="23"/>
      <c r="J46" s="23"/>
      <c r="K46" s="23"/>
      <c r="L46" s="23"/>
      <c r="M46" s="20">
        <v>0</v>
      </c>
      <c r="N46" s="21">
        <v>0</v>
      </c>
      <c r="O46" s="24">
        <v>0</v>
      </c>
      <c r="P46" s="93">
        <f t="shared" si="4"/>
        <v>0</v>
      </c>
      <c r="Q46" s="76">
        <v>546</v>
      </c>
      <c r="R46" s="1">
        <f t="shared" si="5"/>
        <v>0</v>
      </c>
      <c r="S46" s="54"/>
      <c r="T46" s="54"/>
    </row>
    <row r="47" spans="1:20" s="55" customFormat="1" ht="47.25">
      <c r="A47" s="75">
        <v>41</v>
      </c>
      <c r="B47" s="103" t="s">
        <v>279</v>
      </c>
      <c r="C47" s="104"/>
      <c r="D47" s="105" t="s">
        <v>278</v>
      </c>
      <c r="E47" s="104" t="s">
        <v>5</v>
      </c>
      <c r="F47" s="104">
        <v>0</v>
      </c>
      <c r="G47" s="104">
        <v>0</v>
      </c>
      <c r="H47" s="107"/>
      <c r="I47" s="107"/>
      <c r="J47" s="107"/>
      <c r="K47" s="107"/>
      <c r="L47" s="107"/>
      <c r="M47" s="104">
        <v>0</v>
      </c>
      <c r="N47" s="105">
        <v>0</v>
      </c>
      <c r="O47" s="108">
        <v>0</v>
      </c>
      <c r="P47" s="93">
        <f t="shared" ref="P47" si="6">SUM(F47:O47)</f>
        <v>0</v>
      </c>
      <c r="Q47" s="76">
        <v>1001</v>
      </c>
      <c r="R47" s="1">
        <f t="shared" ref="R47" si="7">PRODUCT(P47*Q47)</f>
        <v>0</v>
      </c>
      <c r="S47" s="54"/>
      <c r="T47" s="54"/>
    </row>
    <row r="48" spans="1:20" s="55" customFormat="1" ht="63">
      <c r="A48" s="75">
        <v>42</v>
      </c>
      <c r="B48" s="103" t="s">
        <v>279</v>
      </c>
      <c r="C48" s="104"/>
      <c r="D48" s="105" t="s">
        <v>285</v>
      </c>
      <c r="E48" s="104" t="s">
        <v>5</v>
      </c>
      <c r="F48" s="104">
        <v>0</v>
      </c>
      <c r="G48" s="104">
        <v>0</v>
      </c>
      <c r="H48" s="107"/>
      <c r="I48" s="107"/>
      <c r="J48" s="104">
        <v>0</v>
      </c>
      <c r="K48" s="104">
        <v>0</v>
      </c>
      <c r="L48" s="107"/>
      <c r="M48" s="104">
        <v>0</v>
      </c>
      <c r="N48" s="105">
        <v>0</v>
      </c>
      <c r="O48" s="108">
        <v>0</v>
      </c>
      <c r="P48" s="93">
        <f t="shared" si="4"/>
        <v>0</v>
      </c>
      <c r="Q48" s="76">
        <v>1001</v>
      </c>
      <c r="R48" s="1">
        <f t="shared" si="5"/>
        <v>0</v>
      </c>
      <c r="S48" s="54"/>
      <c r="T48" s="54"/>
    </row>
    <row r="49" spans="1:20" s="55" customFormat="1" ht="47.25">
      <c r="A49" s="75">
        <v>43</v>
      </c>
      <c r="B49" s="103" t="s">
        <v>279</v>
      </c>
      <c r="C49" s="104"/>
      <c r="D49" s="105" t="s">
        <v>284</v>
      </c>
      <c r="E49" s="104" t="s">
        <v>5</v>
      </c>
      <c r="F49" s="104">
        <v>0</v>
      </c>
      <c r="G49" s="104">
        <v>0</v>
      </c>
      <c r="H49" s="107"/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5">
        <v>0</v>
      </c>
      <c r="O49" s="108">
        <v>0</v>
      </c>
      <c r="P49" s="93">
        <f t="shared" ref="P49" si="8">SUM(F49:O49)</f>
        <v>0</v>
      </c>
      <c r="Q49" s="76">
        <v>1001</v>
      </c>
      <c r="R49" s="1">
        <f t="shared" ref="R49" si="9">PRODUCT(P49*Q49)</f>
        <v>0</v>
      </c>
      <c r="S49" s="54"/>
      <c r="T49" s="54"/>
    </row>
    <row r="50" spans="1:20" s="55" customFormat="1" ht="15.75">
      <c r="A50" s="75">
        <v>44</v>
      </c>
      <c r="B50" s="103" t="s">
        <v>258</v>
      </c>
      <c r="C50" s="104"/>
      <c r="D50" s="105" t="s">
        <v>259</v>
      </c>
      <c r="E50" s="104" t="s">
        <v>5</v>
      </c>
      <c r="F50" s="104">
        <v>0</v>
      </c>
      <c r="G50" s="104">
        <v>0</v>
      </c>
      <c r="H50" s="107"/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5">
        <v>0</v>
      </c>
      <c r="O50" s="108">
        <v>0</v>
      </c>
      <c r="P50" s="93">
        <f t="shared" si="4"/>
        <v>0</v>
      </c>
      <c r="Q50" s="76">
        <v>1001</v>
      </c>
      <c r="R50" s="1">
        <f t="shared" si="5"/>
        <v>0</v>
      </c>
      <c r="S50" s="54"/>
      <c r="T50" s="54"/>
    </row>
    <row r="51" spans="1:20" s="55" customFormat="1" ht="15.75">
      <c r="A51" s="75">
        <v>45</v>
      </c>
      <c r="B51" s="103" t="s">
        <v>258</v>
      </c>
      <c r="C51" s="104"/>
      <c r="D51" s="105" t="s">
        <v>260</v>
      </c>
      <c r="E51" s="104" t="s">
        <v>5</v>
      </c>
      <c r="F51" s="104">
        <v>0</v>
      </c>
      <c r="G51" s="104">
        <v>0</v>
      </c>
      <c r="H51" s="107"/>
      <c r="I51" s="107"/>
      <c r="J51" s="107"/>
      <c r="K51" s="107"/>
      <c r="L51" s="104">
        <v>0</v>
      </c>
      <c r="M51" s="104">
        <v>0</v>
      </c>
      <c r="N51" s="105">
        <v>0</v>
      </c>
      <c r="O51" s="108">
        <v>0</v>
      </c>
      <c r="P51" s="93">
        <f t="shared" si="4"/>
        <v>0</v>
      </c>
      <c r="Q51" s="76">
        <v>1001</v>
      </c>
      <c r="R51" s="1">
        <f t="shared" si="5"/>
        <v>0</v>
      </c>
      <c r="S51" s="54"/>
      <c r="T51" s="54"/>
    </row>
    <row r="52" spans="1:20" s="55" customFormat="1" ht="15.75">
      <c r="A52" s="75">
        <v>46</v>
      </c>
      <c r="B52" s="69" t="s">
        <v>78</v>
      </c>
      <c r="C52" s="20" t="s">
        <v>3</v>
      </c>
      <c r="D52" s="21" t="s">
        <v>8</v>
      </c>
      <c r="E52" s="20" t="s">
        <v>23</v>
      </c>
      <c r="F52" s="20">
        <v>0</v>
      </c>
      <c r="G52" s="23"/>
      <c r="H52" s="23"/>
      <c r="I52" s="23"/>
      <c r="J52" s="23"/>
      <c r="K52" s="23"/>
      <c r="L52" s="23"/>
      <c r="M52" s="20">
        <v>0</v>
      </c>
      <c r="N52" s="21">
        <v>0</v>
      </c>
      <c r="O52" s="24">
        <v>0</v>
      </c>
      <c r="P52" s="93">
        <f t="shared" si="4"/>
        <v>0</v>
      </c>
      <c r="Q52" s="76">
        <v>597</v>
      </c>
      <c r="R52" s="1">
        <f t="shared" si="5"/>
        <v>0</v>
      </c>
      <c r="S52" s="54"/>
      <c r="T52" s="54"/>
    </row>
    <row r="53" spans="1:20" s="55" customFormat="1" ht="15.75">
      <c r="A53" s="75">
        <v>47</v>
      </c>
      <c r="B53" s="69" t="s">
        <v>78</v>
      </c>
      <c r="C53" s="20" t="s">
        <v>3</v>
      </c>
      <c r="D53" s="21" t="s">
        <v>4</v>
      </c>
      <c r="E53" s="20" t="s">
        <v>23</v>
      </c>
      <c r="F53" s="20">
        <v>0</v>
      </c>
      <c r="G53" s="23"/>
      <c r="H53" s="23"/>
      <c r="I53" s="23"/>
      <c r="J53" s="23"/>
      <c r="K53" s="23"/>
      <c r="L53" s="23"/>
      <c r="M53" s="20">
        <v>0</v>
      </c>
      <c r="N53" s="21">
        <v>0</v>
      </c>
      <c r="O53" s="24">
        <v>0</v>
      </c>
      <c r="P53" s="93">
        <f t="shared" si="4"/>
        <v>0</v>
      </c>
      <c r="Q53" s="76">
        <v>597</v>
      </c>
      <c r="R53" s="1">
        <f t="shared" si="5"/>
        <v>0</v>
      </c>
      <c r="S53" s="56"/>
      <c r="T53" s="56"/>
    </row>
    <row r="54" spans="1:20" s="55" customFormat="1" ht="47.25">
      <c r="A54" s="75">
        <v>48</v>
      </c>
      <c r="B54" s="69" t="s">
        <v>227</v>
      </c>
      <c r="C54" s="20"/>
      <c r="D54" s="21" t="s">
        <v>229</v>
      </c>
      <c r="E54" s="27" t="s">
        <v>21</v>
      </c>
      <c r="F54" s="20">
        <v>0</v>
      </c>
      <c r="G54" s="20">
        <v>0</v>
      </c>
      <c r="H54" s="23"/>
      <c r="I54" s="23"/>
      <c r="J54" s="23"/>
      <c r="K54" s="23"/>
      <c r="L54" s="23"/>
      <c r="M54" s="20">
        <v>0</v>
      </c>
      <c r="N54" s="21">
        <v>0</v>
      </c>
      <c r="O54" s="24">
        <v>0</v>
      </c>
      <c r="P54" s="93">
        <f t="shared" si="4"/>
        <v>0</v>
      </c>
      <c r="Q54" s="76">
        <v>715</v>
      </c>
      <c r="R54" s="1">
        <f t="shared" si="5"/>
        <v>0</v>
      </c>
      <c r="S54" s="54"/>
      <c r="T54" s="54"/>
    </row>
    <row r="55" spans="1:20" s="55" customFormat="1" ht="31.5">
      <c r="A55" s="75">
        <v>49</v>
      </c>
      <c r="B55" s="69" t="s">
        <v>227</v>
      </c>
      <c r="C55" s="20"/>
      <c r="D55" s="21" t="s">
        <v>228</v>
      </c>
      <c r="E55" s="27" t="s">
        <v>21</v>
      </c>
      <c r="F55" s="20">
        <v>0</v>
      </c>
      <c r="G55" s="20">
        <v>0</v>
      </c>
      <c r="H55" s="23"/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0</v>
      </c>
      <c r="O55" s="24">
        <v>0</v>
      </c>
      <c r="P55" s="93">
        <f t="shared" si="4"/>
        <v>0</v>
      </c>
      <c r="Q55" s="76">
        <v>715</v>
      </c>
      <c r="R55" s="1">
        <f t="shared" si="5"/>
        <v>0</v>
      </c>
      <c r="S55" s="54"/>
      <c r="T55" s="54"/>
    </row>
    <row r="56" spans="1:20" s="55" customFormat="1" ht="31.5">
      <c r="A56" s="75">
        <v>50</v>
      </c>
      <c r="B56" s="69" t="s">
        <v>227</v>
      </c>
      <c r="C56" s="20"/>
      <c r="D56" s="21" t="s">
        <v>230</v>
      </c>
      <c r="E56" s="27" t="s">
        <v>21</v>
      </c>
      <c r="F56" s="20">
        <v>0</v>
      </c>
      <c r="G56" s="20">
        <v>0</v>
      </c>
      <c r="H56" s="23"/>
      <c r="I56" s="23"/>
      <c r="J56" s="23"/>
      <c r="K56" s="23"/>
      <c r="L56" s="23"/>
      <c r="M56" s="20">
        <v>0</v>
      </c>
      <c r="N56" s="21">
        <v>0</v>
      </c>
      <c r="O56" s="24">
        <v>0</v>
      </c>
      <c r="P56" s="93">
        <f t="shared" si="4"/>
        <v>0</v>
      </c>
      <c r="Q56" s="76">
        <v>715</v>
      </c>
      <c r="R56" s="1">
        <f t="shared" si="5"/>
        <v>0</v>
      </c>
      <c r="S56" s="54"/>
      <c r="T56" s="54"/>
    </row>
    <row r="57" spans="1:20" s="55" customFormat="1" ht="15.75">
      <c r="A57" s="75">
        <v>51</v>
      </c>
      <c r="B57" s="69" t="s">
        <v>81</v>
      </c>
      <c r="C57" s="20" t="s">
        <v>3</v>
      </c>
      <c r="D57" s="21" t="s">
        <v>4</v>
      </c>
      <c r="E57" s="20" t="s">
        <v>23</v>
      </c>
      <c r="F57" s="20">
        <v>0</v>
      </c>
      <c r="G57" s="20">
        <v>0</v>
      </c>
      <c r="H57" s="23"/>
      <c r="I57" s="23"/>
      <c r="J57" s="23"/>
      <c r="K57" s="23"/>
      <c r="L57" s="23"/>
      <c r="M57" s="23"/>
      <c r="N57" s="21">
        <v>0</v>
      </c>
      <c r="O57" s="24">
        <v>0</v>
      </c>
      <c r="P57" s="93">
        <f t="shared" ref="P57:P63" si="10">SUM(F57:O57)</f>
        <v>0</v>
      </c>
      <c r="Q57" s="76">
        <v>572</v>
      </c>
      <c r="R57" s="1">
        <f t="shared" ref="R57:R62" si="11">PRODUCT(P57*Q57)</f>
        <v>0</v>
      </c>
      <c r="S57" s="56"/>
      <c r="T57" s="56"/>
    </row>
    <row r="58" spans="1:20" s="55" customFormat="1" ht="15.75">
      <c r="A58" s="75">
        <v>52</v>
      </c>
      <c r="B58" s="103" t="s">
        <v>292</v>
      </c>
      <c r="C58" s="104"/>
      <c r="D58" s="105" t="s">
        <v>211</v>
      </c>
      <c r="E58" s="104" t="s">
        <v>5</v>
      </c>
      <c r="F58" s="104">
        <v>0</v>
      </c>
      <c r="G58" s="104">
        <v>0</v>
      </c>
      <c r="H58" s="104">
        <v>0</v>
      </c>
      <c r="I58" s="107"/>
      <c r="J58" s="107"/>
      <c r="K58" s="107"/>
      <c r="L58" s="107"/>
      <c r="M58" s="107">
        <v>0</v>
      </c>
      <c r="N58" s="105">
        <v>0</v>
      </c>
      <c r="O58" s="108">
        <v>0</v>
      </c>
      <c r="P58" s="93">
        <f t="shared" si="4"/>
        <v>0</v>
      </c>
      <c r="Q58" s="76">
        <v>1200</v>
      </c>
      <c r="R58" s="1">
        <f t="shared" si="11"/>
        <v>0</v>
      </c>
      <c r="S58" s="56"/>
      <c r="T58" s="56"/>
    </row>
    <row r="59" spans="1:20" s="55" customFormat="1" ht="15.75" customHeight="1">
      <c r="A59" s="75">
        <v>53</v>
      </c>
      <c r="B59" s="69" t="s">
        <v>84</v>
      </c>
      <c r="C59" s="20" t="s">
        <v>3</v>
      </c>
      <c r="D59" s="21" t="s">
        <v>8</v>
      </c>
      <c r="E59" s="27" t="s">
        <v>9</v>
      </c>
      <c r="F59" s="20">
        <v>0</v>
      </c>
      <c r="G59" s="20">
        <v>0</v>
      </c>
      <c r="H59" s="23"/>
      <c r="I59" s="23"/>
      <c r="J59" s="23"/>
      <c r="K59" s="23"/>
      <c r="L59" s="23"/>
      <c r="M59" s="23"/>
      <c r="N59" s="21">
        <v>0</v>
      </c>
      <c r="O59" s="24">
        <v>0</v>
      </c>
      <c r="P59" s="93">
        <f t="shared" si="10"/>
        <v>0</v>
      </c>
      <c r="Q59" s="76">
        <v>572</v>
      </c>
      <c r="R59" s="1">
        <f t="shared" si="11"/>
        <v>0</v>
      </c>
      <c r="S59" s="56"/>
      <c r="T59" s="56"/>
    </row>
    <row r="60" spans="1:20" s="55" customFormat="1" ht="15.75" customHeight="1">
      <c r="A60" s="75">
        <v>54</v>
      </c>
      <c r="B60" s="69" t="s">
        <v>84</v>
      </c>
      <c r="C60" s="20" t="s">
        <v>3</v>
      </c>
      <c r="D60" s="21" t="s">
        <v>4</v>
      </c>
      <c r="E60" s="27" t="s">
        <v>9</v>
      </c>
      <c r="F60" s="20">
        <v>0</v>
      </c>
      <c r="G60" s="20">
        <v>0</v>
      </c>
      <c r="H60" s="23"/>
      <c r="I60" s="23"/>
      <c r="J60" s="23"/>
      <c r="K60" s="23"/>
      <c r="L60" s="23"/>
      <c r="M60" s="23"/>
      <c r="N60" s="21">
        <v>0</v>
      </c>
      <c r="O60" s="24">
        <v>0</v>
      </c>
      <c r="P60" s="93">
        <f t="shared" si="10"/>
        <v>0</v>
      </c>
      <c r="Q60" s="76">
        <v>572</v>
      </c>
      <c r="R60" s="1">
        <f t="shared" si="11"/>
        <v>0</v>
      </c>
      <c r="S60" s="56"/>
      <c r="T60" s="56"/>
    </row>
    <row r="61" spans="1:20" s="55" customFormat="1" ht="33.75" customHeight="1">
      <c r="A61" s="75">
        <v>55</v>
      </c>
      <c r="B61" s="69" t="s">
        <v>271</v>
      </c>
      <c r="C61" s="20"/>
      <c r="D61" s="21" t="s">
        <v>19</v>
      </c>
      <c r="E61" s="27" t="s">
        <v>5</v>
      </c>
      <c r="F61" s="20">
        <v>0</v>
      </c>
      <c r="G61" s="20">
        <v>0</v>
      </c>
      <c r="H61" s="23"/>
      <c r="I61" s="23"/>
      <c r="J61" s="23"/>
      <c r="K61" s="23"/>
      <c r="L61" s="23"/>
      <c r="M61" s="20">
        <v>0</v>
      </c>
      <c r="N61" s="21">
        <v>0</v>
      </c>
      <c r="O61" s="24">
        <v>0</v>
      </c>
      <c r="P61" s="93">
        <f t="shared" si="10"/>
        <v>0</v>
      </c>
      <c r="Q61" s="76">
        <v>715</v>
      </c>
      <c r="R61" s="1">
        <f t="shared" si="11"/>
        <v>0</v>
      </c>
      <c r="S61" s="56"/>
      <c r="T61" s="56"/>
    </row>
    <row r="62" spans="1:20" s="55" customFormat="1" ht="15.75" customHeight="1">
      <c r="A62" s="75">
        <v>56</v>
      </c>
      <c r="B62" s="69" t="s">
        <v>271</v>
      </c>
      <c r="C62" s="20"/>
      <c r="D62" s="21" t="s">
        <v>49</v>
      </c>
      <c r="E62" s="27" t="s">
        <v>5</v>
      </c>
      <c r="F62" s="20">
        <v>0</v>
      </c>
      <c r="G62" s="20">
        <v>0</v>
      </c>
      <c r="H62" s="23"/>
      <c r="I62" s="23"/>
      <c r="J62" s="23"/>
      <c r="K62" s="23"/>
      <c r="L62" s="23"/>
      <c r="M62" s="20">
        <v>0</v>
      </c>
      <c r="N62" s="21">
        <v>0</v>
      </c>
      <c r="O62" s="24">
        <v>0</v>
      </c>
      <c r="P62" s="93">
        <f t="shared" si="10"/>
        <v>0</v>
      </c>
      <c r="Q62" s="76">
        <v>715</v>
      </c>
      <c r="R62" s="1">
        <f t="shared" si="11"/>
        <v>0</v>
      </c>
      <c r="S62" s="57"/>
      <c r="T62" s="57"/>
    </row>
    <row r="63" spans="1:20" s="55" customFormat="1" ht="15.75">
      <c r="A63" s="75">
        <v>57</v>
      </c>
      <c r="B63" s="103" t="s">
        <v>275</v>
      </c>
      <c r="C63" s="104"/>
      <c r="D63" s="105" t="s">
        <v>269</v>
      </c>
      <c r="E63" s="109" t="s">
        <v>5</v>
      </c>
      <c r="F63" s="104">
        <v>0</v>
      </c>
      <c r="G63" s="104">
        <v>0</v>
      </c>
      <c r="H63" s="107">
        <v>0</v>
      </c>
      <c r="I63" s="107"/>
      <c r="J63" s="107"/>
      <c r="K63" s="107"/>
      <c r="L63" s="107"/>
      <c r="M63" s="104">
        <v>0</v>
      </c>
      <c r="N63" s="105">
        <v>0</v>
      </c>
      <c r="O63" s="108">
        <v>0</v>
      </c>
      <c r="P63" s="93">
        <f t="shared" si="10"/>
        <v>0</v>
      </c>
      <c r="Q63" s="76">
        <v>1100</v>
      </c>
      <c r="R63" s="1">
        <f t="shared" si="5"/>
        <v>0</v>
      </c>
      <c r="S63" s="56"/>
      <c r="T63" s="56"/>
    </row>
    <row r="64" spans="1:20" s="55" customFormat="1" ht="15.75">
      <c r="A64" s="75">
        <v>58</v>
      </c>
      <c r="B64" s="103" t="s">
        <v>275</v>
      </c>
      <c r="C64" s="104"/>
      <c r="D64" s="105" t="s">
        <v>211</v>
      </c>
      <c r="E64" s="109" t="s">
        <v>5</v>
      </c>
      <c r="F64" s="104">
        <v>0</v>
      </c>
      <c r="G64" s="104">
        <v>0</v>
      </c>
      <c r="H64" s="107">
        <v>0</v>
      </c>
      <c r="I64" s="107"/>
      <c r="J64" s="107"/>
      <c r="K64" s="107"/>
      <c r="L64" s="107"/>
      <c r="M64" s="104">
        <v>0</v>
      </c>
      <c r="N64" s="105">
        <v>0</v>
      </c>
      <c r="O64" s="108">
        <v>0</v>
      </c>
      <c r="P64" s="93">
        <f t="shared" si="4"/>
        <v>0</v>
      </c>
      <c r="Q64" s="76">
        <v>1100</v>
      </c>
      <c r="R64" s="1">
        <f t="shared" si="5"/>
        <v>0</v>
      </c>
      <c r="S64" s="56"/>
      <c r="T64" s="56"/>
    </row>
    <row r="65" spans="1:20" s="55" customFormat="1" ht="31.5">
      <c r="A65" s="75">
        <v>59</v>
      </c>
      <c r="B65" s="103" t="s">
        <v>276</v>
      </c>
      <c r="C65" s="104"/>
      <c r="D65" s="105" t="s">
        <v>277</v>
      </c>
      <c r="E65" s="109" t="s">
        <v>5</v>
      </c>
      <c r="F65" s="104">
        <v>0</v>
      </c>
      <c r="G65" s="104">
        <v>0</v>
      </c>
      <c r="H65" s="104">
        <v>0</v>
      </c>
      <c r="I65" s="107"/>
      <c r="J65" s="107"/>
      <c r="K65" s="107"/>
      <c r="L65" s="107"/>
      <c r="M65" s="104">
        <v>0</v>
      </c>
      <c r="N65" s="105">
        <v>0</v>
      </c>
      <c r="O65" s="108">
        <v>0</v>
      </c>
      <c r="P65" s="93">
        <f t="shared" ref="P65" si="12">SUM(F65:O65)</f>
        <v>0</v>
      </c>
      <c r="Q65" s="76">
        <v>1150</v>
      </c>
      <c r="R65" s="1">
        <f t="shared" ref="R65" si="13">PRODUCT(P65*Q65)</f>
        <v>0</v>
      </c>
      <c r="S65" s="56"/>
      <c r="T65" s="56"/>
    </row>
    <row r="66" spans="1:20" s="55" customFormat="1" ht="47.25">
      <c r="A66" s="75">
        <v>60</v>
      </c>
      <c r="B66" s="103" t="s">
        <v>276</v>
      </c>
      <c r="C66" s="104"/>
      <c r="D66" s="105" t="s">
        <v>278</v>
      </c>
      <c r="E66" s="109" t="s">
        <v>5</v>
      </c>
      <c r="F66" s="104">
        <v>0</v>
      </c>
      <c r="G66" s="104">
        <v>0</v>
      </c>
      <c r="H66" s="104">
        <v>0</v>
      </c>
      <c r="I66" s="107"/>
      <c r="J66" s="107"/>
      <c r="K66" s="107"/>
      <c r="L66" s="107"/>
      <c r="M66" s="104">
        <v>0</v>
      </c>
      <c r="N66" s="105">
        <v>0</v>
      </c>
      <c r="O66" s="108">
        <v>0</v>
      </c>
      <c r="P66" s="93">
        <f t="shared" ref="P66" si="14">SUM(F66:O66)</f>
        <v>0</v>
      </c>
      <c r="Q66" s="76">
        <v>1150</v>
      </c>
      <c r="R66" s="1">
        <f t="shared" ref="R66" si="15">PRODUCT(P66*Q66)</f>
        <v>0</v>
      </c>
      <c r="S66" s="56"/>
      <c r="T66" s="56"/>
    </row>
    <row r="67" spans="1:20" s="55" customFormat="1" ht="15.75">
      <c r="A67" s="75">
        <v>61</v>
      </c>
      <c r="B67" s="69" t="s">
        <v>87</v>
      </c>
      <c r="C67" s="20" t="s">
        <v>3</v>
      </c>
      <c r="D67" s="21" t="s">
        <v>8</v>
      </c>
      <c r="E67" s="27" t="s">
        <v>9</v>
      </c>
      <c r="F67" s="20">
        <v>0</v>
      </c>
      <c r="G67" s="23"/>
      <c r="H67" s="23"/>
      <c r="I67" s="23"/>
      <c r="J67" s="23"/>
      <c r="K67" s="23"/>
      <c r="L67" s="23"/>
      <c r="M67" s="20">
        <v>0</v>
      </c>
      <c r="N67" s="21">
        <v>0</v>
      </c>
      <c r="O67" s="24">
        <v>0</v>
      </c>
      <c r="P67" s="95">
        <f>SUM(F67:O67)</f>
        <v>0</v>
      </c>
      <c r="Q67" s="26">
        <v>595</v>
      </c>
      <c r="R67" s="1">
        <f>PRODUCT(P67*Q67)</f>
        <v>0</v>
      </c>
      <c r="S67" s="54"/>
      <c r="T67" s="54"/>
    </row>
    <row r="68" spans="1:20" s="55" customFormat="1" ht="15.75">
      <c r="A68" s="75">
        <v>62</v>
      </c>
      <c r="B68" s="69" t="s">
        <v>88</v>
      </c>
      <c r="C68" s="20" t="s">
        <v>3</v>
      </c>
      <c r="D68" s="21" t="s">
        <v>8</v>
      </c>
      <c r="E68" s="20" t="s">
        <v>39</v>
      </c>
      <c r="F68" s="20">
        <v>0</v>
      </c>
      <c r="G68" s="23"/>
      <c r="H68" s="23"/>
      <c r="I68" s="23"/>
      <c r="J68" s="23"/>
      <c r="K68" s="23"/>
      <c r="L68" s="23"/>
      <c r="M68" s="20">
        <v>0</v>
      </c>
      <c r="N68" s="21">
        <v>0</v>
      </c>
      <c r="O68" s="24">
        <v>0</v>
      </c>
      <c r="P68" s="93">
        <f t="shared" si="4"/>
        <v>0</v>
      </c>
      <c r="Q68" s="76">
        <v>593</v>
      </c>
      <c r="R68" s="1">
        <f t="shared" si="5"/>
        <v>0</v>
      </c>
      <c r="S68" s="56"/>
      <c r="T68" s="56"/>
    </row>
    <row r="69" spans="1:20" s="55" customFormat="1" ht="15.75">
      <c r="A69" s="75">
        <v>63</v>
      </c>
      <c r="B69" s="69" t="s">
        <v>88</v>
      </c>
      <c r="C69" s="20" t="s">
        <v>3</v>
      </c>
      <c r="D69" s="21" t="s">
        <v>4</v>
      </c>
      <c r="E69" s="20" t="s">
        <v>39</v>
      </c>
      <c r="F69" s="20">
        <v>0</v>
      </c>
      <c r="G69" s="23"/>
      <c r="H69" s="23"/>
      <c r="I69" s="23"/>
      <c r="J69" s="23"/>
      <c r="K69" s="23"/>
      <c r="L69" s="23"/>
      <c r="M69" s="20">
        <v>0</v>
      </c>
      <c r="N69" s="21">
        <v>0</v>
      </c>
      <c r="O69" s="24">
        <v>0</v>
      </c>
      <c r="P69" s="93">
        <f t="shared" si="4"/>
        <v>0</v>
      </c>
      <c r="Q69" s="76">
        <v>593</v>
      </c>
      <c r="R69" s="1">
        <f t="shared" si="5"/>
        <v>0</v>
      </c>
      <c r="S69" s="56"/>
      <c r="T69" s="56"/>
    </row>
    <row r="70" spans="1:20" s="55" customFormat="1" ht="15.75">
      <c r="A70" s="75">
        <v>64</v>
      </c>
      <c r="B70" s="69" t="s">
        <v>90</v>
      </c>
      <c r="C70" s="20" t="s">
        <v>3</v>
      </c>
      <c r="D70" s="21" t="s">
        <v>4</v>
      </c>
      <c r="E70" s="20" t="s">
        <v>5</v>
      </c>
      <c r="F70" s="20">
        <v>0</v>
      </c>
      <c r="G70" s="23"/>
      <c r="H70" s="23"/>
      <c r="I70" s="23"/>
      <c r="J70" s="23"/>
      <c r="K70" s="23"/>
      <c r="L70" s="23"/>
      <c r="M70" s="20">
        <v>0</v>
      </c>
      <c r="N70" s="21">
        <v>0</v>
      </c>
      <c r="O70" s="24">
        <v>0</v>
      </c>
      <c r="P70" s="95">
        <f>SUM(F70:O70)</f>
        <v>0</v>
      </c>
      <c r="Q70" s="26">
        <v>617</v>
      </c>
      <c r="R70" s="1">
        <f>PRODUCT(P70*Q70)</f>
        <v>0</v>
      </c>
      <c r="S70" s="54"/>
      <c r="T70" s="54"/>
    </row>
    <row r="71" spans="1:20" s="55" customFormat="1" ht="15.75">
      <c r="A71" s="75">
        <v>65</v>
      </c>
      <c r="B71" s="69" t="s">
        <v>91</v>
      </c>
      <c r="C71" s="20" t="s">
        <v>3</v>
      </c>
      <c r="D71" s="21" t="s">
        <v>4</v>
      </c>
      <c r="E71" s="20" t="s">
        <v>5</v>
      </c>
      <c r="F71" s="20">
        <v>0</v>
      </c>
      <c r="G71" s="20">
        <v>0</v>
      </c>
      <c r="H71" s="20">
        <v>0</v>
      </c>
      <c r="I71" s="20">
        <v>0</v>
      </c>
      <c r="J71" s="23"/>
      <c r="K71" s="23"/>
      <c r="L71" s="23"/>
      <c r="M71" s="20">
        <v>0</v>
      </c>
      <c r="N71" s="21">
        <v>0</v>
      </c>
      <c r="O71" s="24">
        <v>0</v>
      </c>
      <c r="P71" s="93">
        <f t="shared" si="4"/>
        <v>0</v>
      </c>
      <c r="Q71" s="76">
        <v>734</v>
      </c>
      <c r="R71" s="1">
        <f t="shared" si="5"/>
        <v>0</v>
      </c>
      <c r="S71" s="56"/>
      <c r="T71" s="56"/>
    </row>
    <row r="72" spans="1:20" s="55" customFormat="1" ht="15.75">
      <c r="A72" s="75">
        <v>66</v>
      </c>
      <c r="B72" s="69" t="s">
        <v>218</v>
      </c>
      <c r="C72" s="20" t="s">
        <v>3</v>
      </c>
      <c r="D72" s="21" t="s">
        <v>4</v>
      </c>
      <c r="E72" s="20" t="s">
        <v>5</v>
      </c>
      <c r="F72" s="20">
        <v>0</v>
      </c>
      <c r="G72" s="20">
        <v>0</v>
      </c>
      <c r="H72" s="23"/>
      <c r="I72" s="23"/>
      <c r="J72" s="23"/>
      <c r="K72" s="23"/>
      <c r="L72" s="23"/>
      <c r="M72" s="20">
        <v>0</v>
      </c>
      <c r="N72" s="21">
        <v>0</v>
      </c>
      <c r="O72" s="24">
        <v>0</v>
      </c>
      <c r="P72" s="93">
        <f t="shared" si="4"/>
        <v>0</v>
      </c>
      <c r="Q72" s="76">
        <v>748</v>
      </c>
      <c r="R72" s="1">
        <f t="shared" si="5"/>
        <v>0</v>
      </c>
      <c r="S72" s="56"/>
      <c r="T72" s="56"/>
    </row>
    <row r="73" spans="1:20" s="55" customFormat="1" ht="15.75">
      <c r="A73" s="75">
        <v>67</v>
      </c>
      <c r="B73" s="69" t="s">
        <v>97</v>
      </c>
      <c r="C73" s="20"/>
      <c r="D73" s="21" t="s">
        <v>8</v>
      </c>
      <c r="E73" s="20" t="s">
        <v>39</v>
      </c>
      <c r="F73" s="20">
        <v>0</v>
      </c>
      <c r="G73" s="23"/>
      <c r="H73" s="23"/>
      <c r="I73" s="23"/>
      <c r="J73" s="23"/>
      <c r="K73" s="23"/>
      <c r="L73" s="23"/>
      <c r="M73" s="20">
        <v>0</v>
      </c>
      <c r="N73" s="21">
        <v>0</v>
      </c>
      <c r="O73" s="24">
        <v>0</v>
      </c>
      <c r="P73" s="93">
        <f t="shared" si="4"/>
        <v>0</v>
      </c>
      <c r="Q73" s="76">
        <v>471</v>
      </c>
      <c r="R73" s="1">
        <f t="shared" si="5"/>
        <v>0</v>
      </c>
      <c r="S73" s="54"/>
      <c r="T73" s="54"/>
    </row>
    <row r="74" spans="1:20" s="55" customFormat="1" ht="47.25">
      <c r="A74" s="75">
        <v>68</v>
      </c>
      <c r="B74" s="103" t="s">
        <v>97</v>
      </c>
      <c r="C74" s="104"/>
      <c r="D74" s="105" t="s">
        <v>16</v>
      </c>
      <c r="E74" s="104" t="s">
        <v>39</v>
      </c>
      <c r="F74" s="104">
        <v>0</v>
      </c>
      <c r="G74" s="104">
        <v>0</v>
      </c>
      <c r="H74" s="104">
        <v>0</v>
      </c>
      <c r="I74" s="107"/>
      <c r="J74" s="107"/>
      <c r="K74" s="107"/>
      <c r="L74" s="107"/>
      <c r="M74" s="104">
        <v>0</v>
      </c>
      <c r="N74" s="105">
        <v>0</v>
      </c>
      <c r="O74" s="108">
        <v>0</v>
      </c>
      <c r="P74" s="93">
        <f t="shared" si="4"/>
        <v>0</v>
      </c>
      <c r="Q74" s="76">
        <v>471</v>
      </c>
      <c r="R74" s="1">
        <f t="shared" si="5"/>
        <v>0</v>
      </c>
      <c r="S74" s="54"/>
      <c r="T74" s="54"/>
    </row>
    <row r="75" spans="1:20" s="55" customFormat="1" ht="15.75">
      <c r="A75" s="75">
        <v>69</v>
      </c>
      <c r="B75" s="69" t="s">
        <v>97</v>
      </c>
      <c r="C75" s="20"/>
      <c r="D75" s="21" t="s">
        <v>4</v>
      </c>
      <c r="E75" s="20" t="s">
        <v>39</v>
      </c>
      <c r="F75" s="20">
        <v>0</v>
      </c>
      <c r="G75" s="23"/>
      <c r="H75" s="23"/>
      <c r="I75" s="23"/>
      <c r="J75" s="23"/>
      <c r="K75" s="23"/>
      <c r="L75" s="23"/>
      <c r="M75" s="20">
        <v>0</v>
      </c>
      <c r="N75" s="21">
        <v>0</v>
      </c>
      <c r="O75" s="24">
        <v>0</v>
      </c>
      <c r="P75" s="93">
        <f t="shared" si="4"/>
        <v>0</v>
      </c>
      <c r="Q75" s="76">
        <v>471</v>
      </c>
      <c r="R75" s="1">
        <f t="shared" si="5"/>
        <v>0</v>
      </c>
      <c r="S75" s="54"/>
      <c r="T75" s="54"/>
    </row>
    <row r="76" spans="1:20" s="55" customFormat="1" ht="15.75">
      <c r="A76" s="75">
        <v>70</v>
      </c>
      <c r="B76" s="69" t="s">
        <v>97</v>
      </c>
      <c r="C76" s="20"/>
      <c r="D76" s="21" t="s">
        <v>98</v>
      </c>
      <c r="E76" s="20" t="s">
        <v>39</v>
      </c>
      <c r="F76" s="20">
        <v>0</v>
      </c>
      <c r="G76" s="23"/>
      <c r="H76" s="23"/>
      <c r="I76" s="23"/>
      <c r="J76" s="23"/>
      <c r="K76" s="23"/>
      <c r="L76" s="20">
        <v>0</v>
      </c>
      <c r="M76" s="20">
        <v>0</v>
      </c>
      <c r="N76" s="21">
        <v>0</v>
      </c>
      <c r="O76" s="24">
        <v>0</v>
      </c>
      <c r="P76" s="93">
        <f t="shared" si="4"/>
        <v>0</v>
      </c>
      <c r="Q76" s="76">
        <v>471</v>
      </c>
      <c r="R76" s="1">
        <f t="shared" si="5"/>
        <v>0</v>
      </c>
      <c r="S76" s="54"/>
      <c r="T76" s="54"/>
    </row>
    <row r="77" spans="1:20" s="55" customFormat="1" ht="15.75">
      <c r="A77" s="75">
        <v>71</v>
      </c>
      <c r="B77" s="69" t="s">
        <v>97</v>
      </c>
      <c r="C77" s="20"/>
      <c r="D77" s="21" t="s">
        <v>32</v>
      </c>
      <c r="E77" s="20" t="s">
        <v>39</v>
      </c>
      <c r="F77" s="20">
        <v>0</v>
      </c>
      <c r="G77" s="20">
        <v>0</v>
      </c>
      <c r="H77" s="23"/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0</v>
      </c>
      <c r="O77" s="24">
        <v>0</v>
      </c>
      <c r="P77" s="93">
        <f t="shared" si="4"/>
        <v>0</v>
      </c>
      <c r="Q77" s="76">
        <v>471</v>
      </c>
      <c r="R77" s="1">
        <f t="shared" si="5"/>
        <v>0</v>
      </c>
      <c r="S77" s="54"/>
      <c r="T77" s="54"/>
    </row>
    <row r="78" spans="1:20" s="55" customFormat="1" ht="15.75">
      <c r="A78" s="75">
        <v>72</v>
      </c>
      <c r="B78" s="103" t="s">
        <v>97</v>
      </c>
      <c r="C78" s="104"/>
      <c r="D78" s="105" t="s">
        <v>83</v>
      </c>
      <c r="E78" s="104" t="s">
        <v>39</v>
      </c>
      <c r="F78" s="104">
        <v>0</v>
      </c>
      <c r="G78" s="104">
        <v>0</v>
      </c>
      <c r="H78" s="107"/>
      <c r="I78" s="107"/>
      <c r="J78" s="107"/>
      <c r="K78" s="107"/>
      <c r="L78" s="107"/>
      <c r="M78" s="104">
        <v>0</v>
      </c>
      <c r="N78" s="105">
        <v>0</v>
      </c>
      <c r="O78" s="108">
        <v>0</v>
      </c>
      <c r="P78" s="93">
        <f t="shared" si="4"/>
        <v>0</v>
      </c>
      <c r="Q78" s="76">
        <v>471</v>
      </c>
      <c r="R78" s="1">
        <f t="shared" si="5"/>
        <v>0</v>
      </c>
      <c r="S78" s="54"/>
      <c r="T78" s="54"/>
    </row>
    <row r="79" spans="1:20" s="55" customFormat="1" ht="15.75">
      <c r="A79" s="75">
        <v>73</v>
      </c>
      <c r="B79" s="69" t="s">
        <v>97</v>
      </c>
      <c r="C79" s="20"/>
      <c r="D79" s="21" t="s">
        <v>49</v>
      </c>
      <c r="E79" s="20" t="s">
        <v>39</v>
      </c>
      <c r="F79" s="20">
        <v>0</v>
      </c>
      <c r="G79" s="20">
        <v>0</v>
      </c>
      <c r="H79" s="23"/>
      <c r="I79" s="20">
        <v>0</v>
      </c>
      <c r="J79" s="23"/>
      <c r="K79" s="23"/>
      <c r="L79" s="20">
        <v>0</v>
      </c>
      <c r="M79" s="20">
        <v>0</v>
      </c>
      <c r="N79" s="21">
        <v>0</v>
      </c>
      <c r="O79" s="24">
        <v>0</v>
      </c>
      <c r="P79" s="93">
        <f t="shared" si="4"/>
        <v>0</v>
      </c>
      <c r="Q79" s="76">
        <v>471</v>
      </c>
      <c r="R79" s="1">
        <f t="shared" si="5"/>
        <v>0</v>
      </c>
      <c r="S79" s="54"/>
      <c r="T79" s="54"/>
    </row>
    <row r="80" spans="1:20" s="55" customFormat="1" ht="31.5">
      <c r="A80" s="75">
        <v>74</v>
      </c>
      <c r="B80" s="69" t="s">
        <v>97</v>
      </c>
      <c r="C80" s="20"/>
      <c r="D80" s="21" t="s">
        <v>20</v>
      </c>
      <c r="E80" s="20" t="s">
        <v>39</v>
      </c>
      <c r="F80" s="20">
        <v>0</v>
      </c>
      <c r="G80" s="23"/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0</v>
      </c>
      <c r="O80" s="24">
        <v>0</v>
      </c>
      <c r="P80" s="93">
        <f t="shared" si="4"/>
        <v>0</v>
      </c>
      <c r="Q80" s="76">
        <v>471</v>
      </c>
      <c r="R80" s="1">
        <f t="shared" si="5"/>
        <v>0</v>
      </c>
      <c r="S80" s="54"/>
      <c r="T80" s="54"/>
    </row>
    <row r="81" spans="1:20" s="55" customFormat="1" ht="15.75">
      <c r="A81" s="75">
        <v>75</v>
      </c>
      <c r="B81" s="69" t="s">
        <v>97</v>
      </c>
      <c r="C81" s="20"/>
      <c r="D81" s="21" t="s">
        <v>13</v>
      </c>
      <c r="E81" s="20" t="s">
        <v>39</v>
      </c>
      <c r="F81" s="20">
        <v>0</v>
      </c>
      <c r="G81" s="23"/>
      <c r="H81" s="23"/>
      <c r="I81" s="23"/>
      <c r="J81" s="20">
        <v>0</v>
      </c>
      <c r="K81" s="20">
        <v>0</v>
      </c>
      <c r="L81" s="20">
        <v>0</v>
      </c>
      <c r="M81" s="20">
        <v>0</v>
      </c>
      <c r="N81" s="21">
        <v>0</v>
      </c>
      <c r="O81" s="24">
        <v>0</v>
      </c>
      <c r="P81" s="93">
        <f t="shared" si="4"/>
        <v>0</v>
      </c>
      <c r="Q81" s="76">
        <v>471</v>
      </c>
      <c r="R81" s="1">
        <f t="shared" si="5"/>
        <v>0</v>
      </c>
      <c r="S81" s="54"/>
      <c r="T81" s="54"/>
    </row>
    <row r="82" spans="1:20" s="55" customFormat="1" ht="15.75">
      <c r="A82" s="75">
        <v>76</v>
      </c>
      <c r="B82" s="69" t="s">
        <v>97</v>
      </c>
      <c r="C82" s="20"/>
      <c r="D82" s="21" t="s">
        <v>24</v>
      </c>
      <c r="E82" s="20" t="s">
        <v>39</v>
      </c>
      <c r="F82" s="20">
        <v>0</v>
      </c>
      <c r="G82" s="23"/>
      <c r="H82" s="23"/>
      <c r="I82" s="23"/>
      <c r="J82" s="20">
        <v>0</v>
      </c>
      <c r="K82" s="20">
        <v>0</v>
      </c>
      <c r="L82" s="20">
        <v>0</v>
      </c>
      <c r="M82" s="20">
        <v>0</v>
      </c>
      <c r="N82" s="21">
        <v>0</v>
      </c>
      <c r="O82" s="24">
        <v>0</v>
      </c>
      <c r="P82" s="93">
        <f t="shared" si="4"/>
        <v>0</v>
      </c>
      <c r="Q82" s="76">
        <v>471</v>
      </c>
      <c r="R82" s="1">
        <f t="shared" si="5"/>
        <v>0</v>
      </c>
      <c r="S82" s="54"/>
      <c r="T82" s="54"/>
    </row>
    <row r="83" spans="1:20" s="55" customFormat="1" ht="15.75">
      <c r="A83" s="75">
        <v>77</v>
      </c>
      <c r="B83" s="69" t="s">
        <v>97</v>
      </c>
      <c r="C83" s="20"/>
      <c r="D83" s="21" t="s">
        <v>99</v>
      </c>
      <c r="E83" s="20" t="s">
        <v>39</v>
      </c>
      <c r="F83" s="20">
        <v>0</v>
      </c>
      <c r="G83" s="23"/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0</v>
      </c>
      <c r="O83" s="24">
        <v>0</v>
      </c>
      <c r="P83" s="93">
        <f t="shared" si="4"/>
        <v>0</v>
      </c>
      <c r="Q83" s="76">
        <v>471</v>
      </c>
      <c r="R83" s="1">
        <f t="shared" si="5"/>
        <v>0</v>
      </c>
      <c r="S83" s="54"/>
      <c r="T83" s="54"/>
    </row>
    <row r="84" spans="1:20" s="55" customFormat="1" ht="15.75">
      <c r="A84" s="75">
        <v>78</v>
      </c>
      <c r="B84" s="69" t="s">
        <v>97</v>
      </c>
      <c r="C84" s="20"/>
      <c r="D84" s="21" t="s">
        <v>12</v>
      </c>
      <c r="E84" s="20" t="s">
        <v>39</v>
      </c>
      <c r="F84" s="20">
        <v>0</v>
      </c>
      <c r="G84" s="23"/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0</v>
      </c>
      <c r="O84" s="24">
        <v>0</v>
      </c>
      <c r="P84" s="93">
        <f t="shared" si="4"/>
        <v>0</v>
      </c>
      <c r="Q84" s="76">
        <v>471</v>
      </c>
      <c r="R84" s="1">
        <f t="shared" si="5"/>
        <v>0</v>
      </c>
      <c r="S84" s="54"/>
      <c r="T84" s="54"/>
    </row>
    <row r="85" spans="1:20" s="55" customFormat="1" ht="31.5">
      <c r="A85" s="75">
        <v>79</v>
      </c>
      <c r="B85" s="69" t="s">
        <v>97</v>
      </c>
      <c r="C85" s="20"/>
      <c r="D85" s="21" t="s">
        <v>100</v>
      </c>
      <c r="E85" s="20" t="s">
        <v>39</v>
      </c>
      <c r="F85" s="20">
        <v>0</v>
      </c>
      <c r="G85" s="20">
        <v>0</v>
      </c>
      <c r="H85" s="23"/>
      <c r="I85" s="23"/>
      <c r="J85" s="23"/>
      <c r="K85" s="20">
        <v>0</v>
      </c>
      <c r="L85" s="20">
        <v>0</v>
      </c>
      <c r="M85" s="20">
        <v>0</v>
      </c>
      <c r="N85" s="21">
        <v>0</v>
      </c>
      <c r="O85" s="24">
        <v>0</v>
      </c>
      <c r="P85" s="93">
        <f t="shared" si="4"/>
        <v>0</v>
      </c>
      <c r="Q85" s="76">
        <v>471</v>
      </c>
      <c r="R85" s="1">
        <f t="shared" si="5"/>
        <v>0</v>
      </c>
      <c r="S85" s="54"/>
      <c r="T85" s="54"/>
    </row>
    <row r="86" spans="1:20" s="55" customFormat="1" ht="15.75">
      <c r="A86" s="75">
        <v>80</v>
      </c>
      <c r="B86" s="69" t="s">
        <v>97</v>
      </c>
      <c r="C86" s="20"/>
      <c r="D86" s="21" t="s">
        <v>66</v>
      </c>
      <c r="E86" s="20" t="s">
        <v>39</v>
      </c>
      <c r="F86" s="20">
        <v>0</v>
      </c>
      <c r="G86" s="20">
        <v>0</v>
      </c>
      <c r="H86" s="23"/>
      <c r="I86" s="23"/>
      <c r="J86" s="23"/>
      <c r="K86" s="23"/>
      <c r="L86" s="20">
        <v>0</v>
      </c>
      <c r="M86" s="20">
        <v>0</v>
      </c>
      <c r="N86" s="21">
        <v>0</v>
      </c>
      <c r="O86" s="24">
        <v>0</v>
      </c>
      <c r="P86" s="93">
        <f t="shared" si="4"/>
        <v>0</v>
      </c>
      <c r="Q86" s="76">
        <v>471</v>
      </c>
      <c r="R86" s="1">
        <f t="shared" si="5"/>
        <v>0</v>
      </c>
      <c r="S86" s="54"/>
      <c r="T86" s="54"/>
    </row>
    <row r="87" spans="1:20" s="55" customFormat="1" ht="15.75">
      <c r="A87" s="75">
        <v>81</v>
      </c>
      <c r="B87" s="69" t="s">
        <v>105</v>
      </c>
      <c r="C87" s="20" t="s">
        <v>3</v>
      </c>
      <c r="D87" s="21" t="s">
        <v>8</v>
      </c>
      <c r="E87" s="20" t="s">
        <v>23</v>
      </c>
      <c r="F87" s="20">
        <v>0</v>
      </c>
      <c r="G87" s="23"/>
      <c r="H87" s="23"/>
      <c r="I87" s="23"/>
      <c r="J87" s="23"/>
      <c r="K87" s="23"/>
      <c r="L87" s="23"/>
      <c r="M87" s="20">
        <v>0</v>
      </c>
      <c r="N87" s="21">
        <v>0</v>
      </c>
      <c r="O87" s="24">
        <v>0</v>
      </c>
      <c r="P87" s="93">
        <f>SUM(F87:O87)</f>
        <v>0</v>
      </c>
      <c r="Q87" s="76">
        <v>646</v>
      </c>
      <c r="R87" s="1">
        <f>PRODUCT(P87*Q87)</f>
        <v>0</v>
      </c>
      <c r="S87" s="54"/>
      <c r="T87" s="54"/>
    </row>
    <row r="88" spans="1:20" s="55" customFormat="1" ht="15.75">
      <c r="A88" s="75">
        <v>82</v>
      </c>
      <c r="B88" s="69" t="s">
        <v>105</v>
      </c>
      <c r="C88" s="20" t="s">
        <v>3</v>
      </c>
      <c r="D88" s="21" t="s">
        <v>4</v>
      </c>
      <c r="E88" s="20" t="s">
        <v>23</v>
      </c>
      <c r="F88" s="20">
        <v>0</v>
      </c>
      <c r="G88" s="23"/>
      <c r="H88" s="23"/>
      <c r="I88" s="23"/>
      <c r="J88" s="23"/>
      <c r="K88" s="23"/>
      <c r="L88" s="23"/>
      <c r="M88" s="20">
        <v>0</v>
      </c>
      <c r="N88" s="21">
        <v>0</v>
      </c>
      <c r="O88" s="24">
        <v>0</v>
      </c>
      <c r="P88" s="93">
        <f>SUM(F88:O88)</f>
        <v>0</v>
      </c>
      <c r="Q88" s="76">
        <v>646</v>
      </c>
      <c r="R88" s="1">
        <f>PRODUCT(P88*Q88)</f>
        <v>0</v>
      </c>
      <c r="S88" s="54"/>
      <c r="T88" s="54"/>
    </row>
    <row r="89" spans="1:20" s="55" customFormat="1" ht="15.75">
      <c r="A89" s="75">
        <v>83</v>
      </c>
      <c r="B89" s="69" t="s">
        <v>108</v>
      </c>
      <c r="C89" s="20" t="s">
        <v>3</v>
      </c>
      <c r="D89" s="21" t="s">
        <v>8</v>
      </c>
      <c r="E89" s="20" t="s">
        <v>23</v>
      </c>
      <c r="F89" s="20">
        <v>0</v>
      </c>
      <c r="G89" s="23"/>
      <c r="H89" s="23"/>
      <c r="I89" s="23"/>
      <c r="J89" s="23"/>
      <c r="K89" s="23"/>
      <c r="L89" s="23"/>
      <c r="M89" s="20">
        <v>0</v>
      </c>
      <c r="N89" s="21">
        <v>0</v>
      </c>
      <c r="O89" s="24">
        <v>0</v>
      </c>
      <c r="P89" s="93">
        <f t="shared" si="4"/>
        <v>0</v>
      </c>
      <c r="Q89" s="76">
        <v>462</v>
      </c>
      <c r="R89" s="1">
        <f t="shared" si="5"/>
        <v>0</v>
      </c>
      <c r="S89" s="54"/>
      <c r="T89" s="54"/>
    </row>
    <row r="90" spans="1:20" s="55" customFormat="1" ht="15.75">
      <c r="A90" s="75">
        <v>84</v>
      </c>
      <c r="B90" s="69" t="s">
        <v>108</v>
      </c>
      <c r="C90" s="20" t="s">
        <v>3</v>
      </c>
      <c r="D90" s="21" t="s">
        <v>4</v>
      </c>
      <c r="E90" s="20" t="s">
        <v>23</v>
      </c>
      <c r="F90" s="20">
        <v>0</v>
      </c>
      <c r="G90" s="23"/>
      <c r="H90" s="23"/>
      <c r="I90" s="23"/>
      <c r="J90" s="23"/>
      <c r="K90" s="23"/>
      <c r="L90" s="23"/>
      <c r="M90" s="20">
        <v>0</v>
      </c>
      <c r="N90" s="21">
        <v>0</v>
      </c>
      <c r="O90" s="24">
        <v>0</v>
      </c>
      <c r="P90" s="93">
        <f t="shared" si="4"/>
        <v>0</v>
      </c>
      <c r="Q90" s="76">
        <v>462</v>
      </c>
      <c r="R90" s="1">
        <f t="shared" si="5"/>
        <v>0</v>
      </c>
      <c r="S90" s="56"/>
      <c r="T90" s="56"/>
    </row>
    <row r="91" spans="1:20" s="55" customFormat="1" ht="15.75">
      <c r="A91" s="75">
        <v>85</v>
      </c>
      <c r="B91" s="69" t="s">
        <v>109</v>
      </c>
      <c r="C91" s="20" t="s">
        <v>3</v>
      </c>
      <c r="D91" s="21" t="s">
        <v>8</v>
      </c>
      <c r="E91" s="20" t="s">
        <v>21</v>
      </c>
      <c r="F91" s="20">
        <v>0</v>
      </c>
      <c r="G91" s="23"/>
      <c r="H91" s="23"/>
      <c r="I91" s="23"/>
      <c r="J91" s="23"/>
      <c r="K91" s="23"/>
      <c r="L91" s="23"/>
      <c r="M91" s="20">
        <v>0</v>
      </c>
      <c r="N91" s="21">
        <v>0</v>
      </c>
      <c r="O91" s="24">
        <v>0</v>
      </c>
      <c r="P91" s="93">
        <f t="shared" si="4"/>
        <v>0</v>
      </c>
      <c r="Q91" s="76">
        <v>624</v>
      </c>
      <c r="R91" s="1">
        <f t="shared" si="5"/>
        <v>0</v>
      </c>
      <c r="S91" s="56"/>
      <c r="T91" s="56"/>
    </row>
    <row r="92" spans="1:20" s="55" customFormat="1" ht="15.75" customHeight="1">
      <c r="A92" s="75">
        <v>86</v>
      </c>
      <c r="B92" s="69" t="s">
        <v>109</v>
      </c>
      <c r="C92" s="20" t="s">
        <v>3</v>
      </c>
      <c r="D92" s="21" t="s">
        <v>4</v>
      </c>
      <c r="E92" s="20" t="s">
        <v>21</v>
      </c>
      <c r="F92" s="20">
        <v>0</v>
      </c>
      <c r="G92" s="23"/>
      <c r="H92" s="23"/>
      <c r="I92" s="23"/>
      <c r="J92" s="23"/>
      <c r="K92" s="23"/>
      <c r="L92" s="23"/>
      <c r="M92" s="20">
        <v>0</v>
      </c>
      <c r="N92" s="21">
        <v>0</v>
      </c>
      <c r="O92" s="24">
        <v>0</v>
      </c>
      <c r="P92" s="93">
        <f t="shared" si="4"/>
        <v>0</v>
      </c>
      <c r="Q92" s="76">
        <v>624</v>
      </c>
      <c r="R92" s="1">
        <f t="shared" si="5"/>
        <v>0</v>
      </c>
      <c r="S92" s="153"/>
      <c r="T92" s="154"/>
    </row>
    <row r="93" spans="1:20" s="55" customFormat="1" ht="15.75" customHeight="1">
      <c r="A93" s="75">
        <v>87</v>
      </c>
      <c r="B93" s="69" t="s">
        <v>114</v>
      </c>
      <c r="C93" s="21"/>
      <c r="D93" s="21" t="s">
        <v>4</v>
      </c>
      <c r="E93" s="21" t="s">
        <v>23</v>
      </c>
      <c r="F93" s="21">
        <v>0</v>
      </c>
      <c r="G93" s="21">
        <v>0</v>
      </c>
      <c r="H93" s="28"/>
      <c r="I93" s="28"/>
      <c r="J93" s="28"/>
      <c r="K93" s="28"/>
      <c r="L93" s="28"/>
      <c r="M93" s="21">
        <v>0</v>
      </c>
      <c r="N93" s="21">
        <v>0</v>
      </c>
      <c r="O93" s="24">
        <v>0</v>
      </c>
      <c r="P93" s="93">
        <f>SUM(F93:O93)</f>
        <v>0</v>
      </c>
      <c r="Q93" s="76">
        <v>1084</v>
      </c>
      <c r="R93" s="1">
        <f>PRODUCT(P93*Q93)</f>
        <v>0</v>
      </c>
      <c r="S93" s="57"/>
      <c r="T93" s="57"/>
    </row>
    <row r="94" spans="1:20" s="55" customFormat="1" ht="15.75">
      <c r="A94" s="75">
        <v>88</v>
      </c>
      <c r="B94" s="69" t="s">
        <v>219</v>
      </c>
      <c r="C94" s="21"/>
      <c r="D94" s="16" t="s">
        <v>31</v>
      </c>
      <c r="E94" s="22" t="s">
        <v>21</v>
      </c>
      <c r="F94" s="21">
        <v>0</v>
      </c>
      <c r="G94" s="21">
        <v>0</v>
      </c>
      <c r="H94" s="28"/>
      <c r="I94" s="28"/>
      <c r="J94" s="28"/>
      <c r="K94" s="28"/>
      <c r="L94" s="28"/>
      <c r="M94" s="21">
        <v>0</v>
      </c>
      <c r="N94" s="21">
        <v>0</v>
      </c>
      <c r="O94" s="24">
        <v>0</v>
      </c>
      <c r="P94" s="93">
        <f t="shared" ref="P94:P135" si="16">SUM(F94:O94)</f>
        <v>0</v>
      </c>
      <c r="Q94" s="76">
        <v>581</v>
      </c>
      <c r="R94" s="1">
        <f t="shared" ref="R94:R133" si="17">PRODUCT(P94*Q94)</f>
        <v>0</v>
      </c>
      <c r="S94" s="56"/>
      <c r="T94" s="56"/>
    </row>
    <row r="95" spans="1:20" s="55" customFormat="1" ht="15.75">
      <c r="A95" s="75">
        <v>89</v>
      </c>
      <c r="B95" s="69" t="s">
        <v>118</v>
      </c>
      <c r="C95" s="20"/>
      <c r="D95" s="21" t="s">
        <v>8</v>
      </c>
      <c r="E95" s="27" t="s">
        <v>21</v>
      </c>
      <c r="F95" s="20">
        <v>0</v>
      </c>
      <c r="G95" s="20">
        <v>0</v>
      </c>
      <c r="H95" s="20">
        <v>0</v>
      </c>
      <c r="I95" s="23"/>
      <c r="J95" s="23"/>
      <c r="K95" s="20">
        <v>0</v>
      </c>
      <c r="L95" s="20">
        <v>0</v>
      </c>
      <c r="M95" s="20">
        <v>0</v>
      </c>
      <c r="N95" s="20">
        <v>0</v>
      </c>
      <c r="O95" s="24">
        <v>0</v>
      </c>
      <c r="P95" s="93">
        <f t="shared" si="16"/>
        <v>0</v>
      </c>
      <c r="Q95" s="76">
        <v>1558</v>
      </c>
      <c r="R95" s="1">
        <f t="shared" si="17"/>
        <v>0</v>
      </c>
      <c r="S95" s="56"/>
      <c r="T95" s="56"/>
    </row>
    <row r="96" spans="1:20" s="55" customFormat="1" ht="15.75">
      <c r="A96" s="75">
        <v>90</v>
      </c>
      <c r="B96" s="69" t="s">
        <v>120</v>
      </c>
      <c r="C96" s="20" t="s">
        <v>3</v>
      </c>
      <c r="D96" s="21" t="s">
        <v>4</v>
      </c>
      <c r="E96" s="20" t="s">
        <v>5</v>
      </c>
      <c r="F96" s="20">
        <v>0</v>
      </c>
      <c r="G96" s="23"/>
      <c r="H96" s="23"/>
      <c r="I96" s="23"/>
      <c r="J96" s="23"/>
      <c r="K96" s="23"/>
      <c r="L96" s="23"/>
      <c r="M96" s="20">
        <v>0</v>
      </c>
      <c r="N96" s="21">
        <v>0</v>
      </c>
      <c r="O96" s="31">
        <v>0</v>
      </c>
      <c r="P96" s="93">
        <f t="shared" si="16"/>
        <v>0</v>
      </c>
      <c r="Q96" s="76">
        <v>660</v>
      </c>
      <c r="R96" s="1">
        <f t="shared" si="17"/>
        <v>0</v>
      </c>
      <c r="S96" s="56"/>
      <c r="T96" s="56"/>
    </row>
    <row r="97" spans="1:20" s="55" customFormat="1" ht="15.75" customHeight="1">
      <c r="A97" s="75">
        <v>91</v>
      </c>
      <c r="B97" s="69" t="s">
        <v>121</v>
      </c>
      <c r="C97" s="20" t="s">
        <v>3</v>
      </c>
      <c r="D97" s="21" t="s">
        <v>4</v>
      </c>
      <c r="E97" s="20" t="s">
        <v>39</v>
      </c>
      <c r="F97" s="20">
        <v>0</v>
      </c>
      <c r="G97" s="23"/>
      <c r="H97" s="23"/>
      <c r="I97" s="23"/>
      <c r="J97" s="23"/>
      <c r="K97" s="23"/>
      <c r="L97" s="23"/>
      <c r="M97" s="20">
        <v>0</v>
      </c>
      <c r="N97" s="21">
        <v>0</v>
      </c>
      <c r="O97" s="31">
        <v>0</v>
      </c>
      <c r="P97" s="93">
        <f t="shared" si="16"/>
        <v>0</v>
      </c>
      <c r="Q97" s="76">
        <v>556</v>
      </c>
      <c r="R97" s="1">
        <f t="shared" si="17"/>
        <v>0</v>
      </c>
      <c r="S97" s="57"/>
      <c r="T97" s="57"/>
    </row>
    <row r="98" spans="1:20" s="55" customFormat="1" ht="15.75">
      <c r="A98" s="75">
        <v>92</v>
      </c>
      <c r="B98" s="69" t="s">
        <v>122</v>
      </c>
      <c r="C98" s="20" t="s">
        <v>3</v>
      </c>
      <c r="D98" s="21" t="s">
        <v>8</v>
      </c>
      <c r="E98" s="20" t="s">
        <v>21</v>
      </c>
      <c r="F98" s="20">
        <v>0</v>
      </c>
      <c r="G98" s="23"/>
      <c r="H98" s="23"/>
      <c r="I98" s="23"/>
      <c r="J98" s="23"/>
      <c r="K98" s="23"/>
      <c r="L98" s="23"/>
      <c r="M98" s="20">
        <v>0</v>
      </c>
      <c r="N98" s="21">
        <v>0</v>
      </c>
      <c r="O98" s="31">
        <v>0</v>
      </c>
      <c r="P98" s="93">
        <f>SUM(F98:O98)</f>
        <v>0</v>
      </c>
      <c r="Q98" s="76">
        <v>624</v>
      </c>
      <c r="R98" s="1">
        <f>PRODUCT(P98*Q98)</f>
        <v>0</v>
      </c>
      <c r="S98" s="56"/>
      <c r="T98" s="56"/>
    </row>
    <row r="99" spans="1:20" s="55" customFormat="1" ht="15.75">
      <c r="A99" s="75">
        <v>93</v>
      </c>
      <c r="B99" s="69" t="s">
        <v>122</v>
      </c>
      <c r="C99" s="20" t="s">
        <v>3</v>
      </c>
      <c r="D99" s="21" t="s">
        <v>4</v>
      </c>
      <c r="E99" s="20" t="s">
        <v>21</v>
      </c>
      <c r="F99" s="20">
        <v>0</v>
      </c>
      <c r="G99" s="23"/>
      <c r="H99" s="23"/>
      <c r="I99" s="20">
        <v>0</v>
      </c>
      <c r="J99" s="23"/>
      <c r="K99" s="23"/>
      <c r="L99" s="23"/>
      <c r="M99" s="20">
        <v>0</v>
      </c>
      <c r="N99" s="21">
        <v>0</v>
      </c>
      <c r="O99" s="31">
        <v>0</v>
      </c>
      <c r="P99" s="93">
        <f>SUM(F99:O99)</f>
        <v>0</v>
      </c>
      <c r="Q99" s="76">
        <v>624</v>
      </c>
      <c r="R99" s="1">
        <f>PRODUCT(P99*Q99)</f>
        <v>0</v>
      </c>
      <c r="S99" s="54"/>
      <c r="T99" s="54"/>
    </row>
    <row r="100" spans="1:20" s="55" customFormat="1" ht="15.75">
      <c r="A100" s="75">
        <v>94</v>
      </c>
      <c r="B100" s="69" t="s">
        <v>7</v>
      </c>
      <c r="C100" s="20" t="s">
        <v>3</v>
      </c>
      <c r="D100" s="21" t="s">
        <v>8</v>
      </c>
      <c r="E100" s="27" t="s">
        <v>9</v>
      </c>
      <c r="F100" s="20">
        <v>0</v>
      </c>
      <c r="G100" s="23"/>
      <c r="H100" s="23"/>
      <c r="I100" s="23"/>
      <c r="J100" s="23"/>
      <c r="K100" s="23"/>
      <c r="L100" s="23"/>
      <c r="M100" s="20">
        <v>0</v>
      </c>
      <c r="N100" s="21">
        <v>0</v>
      </c>
      <c r="O100" s="31">
        <v>0</v>
      </c>
      <c r="P100" s="93">
        <f>SUM(F100:O100)</f>
        <v>0</v>
      </c>
      <c r="Q100" s="76">
        <v>581</v>
      </c>
      <c r="R100" s="1">
        <f>PRODUCT(P100*Q100)</f>
        <v>0</v>
      </c>
      <c r="S100" s="54"/>
      <c r="T100" s="54"/>
    </row>
    <row r="101" spans="1:20" s="55" customFormat="1" ht="15.75">
      <c r="A101" s="75">
        <v>95</v>
      </c>
      <c r="B101" s="69" t="s">
        <v>7</v>
      </c>
      <c r="C101" s="20" t="s">
        <v>3</v>
      </c>
      <c r="D101" s="21" t="s">
        <v>4</v>
      </c>
      <c r="E101" s="27" t="s">
        <v>9</v>
      </c>
      <c r="F101" s="20">
        <v>0</v>
      </c>
      <c r="G101" s="23"/>
      <c r="H101" s="23"/>
      <c r="I101" s="23"/>
      <c r="J101" s="23"/>
      <c r="K101" s="23"/>
      <c r="L101" s="23"/>
      <c r="M101" s="20">
        <v>0</v>
      </c>
      <c r="N101" s="21">
        <v>0</v>
      </c>
      <c r="O101" s="31">
        <v>0</v>
      </c>
      <c r="P101" s="93">
        <f>SUM(F101:O101)</f>
        <v>0</v>
      </c>
      <c r="Q101" s="76">
        <v>581</v>
      </c>
      <c r="R101" s="1">
        <f>PRODUCT(P101*Q101)</f>
        <v>0</v>
      </c>
      <c r="S101" s="56"/>
      <c r="T101" s="56"/>
    </row>
    <row r="102" spans="1:20" s="55" customFormat="1" ht="15.75">
      <c r="A102" s="75">
        <v>96</v>
      </c>
      <c r="B102" s="69" t="s">
        <v>126</v>
      </c>
      <c r="C102" s="20" t="s">
        <v>3</v>
      </c>
      <c r="D102" s="21" t="s">
        <v>4</v>
      </c>
      <c r="E102" s="20" t="s">
        <v>21</v>
      </c>
      <c r="F102" s="20">
        <v>0</v>
      </c>
      <c r="G102" s="23"/>
      <c r="H102" s="23"/>
      <c r="I102" s="23"/>
      <c r="J102" s="23"/>
      <c r="K102" s="23"/>
      <c r="L102" s="23"/>
      <c r="M102" s="20">
        <v>0</v>
      </c>
      <c r="N102" s="21">
        <v>0</v>
      </c>
      <c r="O102" s="31">
        <v>0</v>
      </c>
      <c r="P102" s="93">
        <f t="shared" si="16"/>
        <v>0</v>
      </c>
      <c r="Q102" s="76">
        <v>625</v>
      </c>
      <c r="R102" s="1">
        <f t="shared" si="17"/>
        <v>0</v>
      </c>
      <c r="S102" s="56"/>
      <c r="T102" s="56"/>
    </row>
    <row r="103" spans="1:20" s="55" customFormat="1" ht="15.75" customHeight="1">
      <c r="A103" s="75">
        <v>97</v>
      </c>
      <c r="B103" s="69" t="s">
        <v>127</v>
      </c>
      <c r="C103" s="20"/>
      <c r="D103" s="21" t="s">
        <v>52</v>
      </c>
      <c r="E103" s="20"/>
      <c r="F103" s="20">
        <v>0</v>
      </c>
      <c r="G103" s="20">
        <v>0</v>
      </c>
      <c r="H103" s="23"/>
      <c r="I103" s="23"/>
      <c r="J103" s="23"/>
      <c r="K103" s="23"/>
      <c r="L103" s="23"/>
      <c r="M103" s="20">
        <v>0</v>
      </c>
      <c r="N103" s="21">
        <v>0</v>
      </c>
      <c r="O103" s="31">
        <v>0</v>
      </c>
      <c r="P103" s="93">
        <f t="shared" si="16"/>
        <v>0</v>
      </c>
      <c r="Q103" s="76">
        <v>514</v>
      </c>
      <c r="R103" s="1">
        <f t="shared" si="17"/>
        <v>0</v>
      </c>
      <c r="S103" s="58"/>
      <c r="T103" s="58"/>
    </row>
    <row r="104" spans="1:20" s="55" customFormat="1" ht="15.75" customHeight="1">
      <c r="A104" s="75">
        <v>98</v>
      </c>
      <c r="B104" s="69" t="s">
        <v>127</v>
      </c>
      <c r="C104" s="20"/>
      <c r="D104" s="21" t="s">
        <v>74</v>
      </c>
      <c r="E104" s="20"/>
      <c r="F104" s="20">
        <v>0</v>
      </c>
      <c r="G104" s="23"/>
      <c r="H104" s="23"/>
      <c r="I104" s="23"/>
      <c r="J104" s="23"/>
      <c r="K104" s="20">
        <v>0</v>
      </c>
      <c r="L104" s="20">
        <v>0</v>
      </c>
      <c r="M104" s="20">
        <v>0</v>
      </c>
      <c r="N104" s="21">
        <v>0</v>
      </c>
      <c r="O104" s="31">
        <v>0</v>
      </c>
      <c r="P104" s="93">
        <f t="shared" si="16"/>
        <v>0</v>
      </c>
      <c r="Q104" s="76">
        <v>514</v>
      </c>
      <c r="R104" s="1">
        <f t="shared" si="17"/>
        <v>0</v>
      </c>
      <c r="S104" s="58"/>
      <c r="T104" s="58"/>
    </row>
    <row r="105" spans="1:20" s="55" customFormat="1" ht="15.75" customHeight="1">
      <c r="A105" s="75">
        <v>99</v>
      </c>
      <c r="B105" s="69" t="s">
        <v>127</v>
      </c>
      <c r="C105" s="20"/>
      <c r="D105" s="21" t="s">
        <v>75</v>
      </c>
      <c r="E105" s="20"/>
      <c r="F105" s="20">
        <v>0</v>
      </c>
      <c r="G105" s="23"/>
      <c r="H105" s="23"/>
      <c r="I105" s="23"/>
      <c r="J105" s="23"/>
      <c r="K105" s="23"/>
      <c r="L105" s="23"/>
      <c r="M105" s="20">
        <v>0</v>
      </c>
      <c r="N105" s="21">
        <v>0</v>
      </c>
      <c r="O105" s="31">
        <v>0</v>
      </c>
      <c r="P105" s="93">
        <f t="shared" si="16"/>
        <v>0</v>
      </c>
      <c r="Q105" s="76">
        <v>514</v>
      </c>
      <c r="R105" s="1">
        <f t="shared" si="17"/>
        <v>0</v>
      </c>
      <c r="S105" s="58"/>
      <c r="T105" s="58"/>
    </row>
    <row r="106" spans="1:20" s="55" customFormat="1" ht="15.6" customHeight="1">
      <c r="A106" s="75">
        <v>100</v>
      </c>
      <c r="B106" s="69" t="s">
        <v>127</v>
      </c>
      <c r="C106" s="20"/>
      <c r="D106" s="21" t="s">
        <v>50</v>
      </c>
      <c r="E106" s="20"/>
      <c r="F106" s="20">
        <v>0</v>
      </c>
      <c r="G106" s="20">
        <v>0</v>
      </c>
      <c r="H106" s="20">
        <v>0</v>
      </c>
      <c r="I106" s="20">
        <v>0</v>
      </c>
      <c r="J106" s="23"/>
      <c r="K106" s="23"/>
      <c r="L106" s="20">
        <v>0</v>
      </c>
      <c r="M106" s="20">
        <v>0</v>
      </c>
      <c r="N106" s="21">
        <v>0</v>
      </c>
      <c r="O106" s="31">
        <v>0</v>
      </c>
      <c r="P106" s="93">
        <f t="shared" si="16"/>
        <v>0</v>
      </c>
      <c r="Q106" s="76">
        <v>514</v>
      </c>
      <c r="R106" s="1">
        <f t="shared" si="17"/>
        <v>0</v>
      </c>
      <c r="S106" s="58"/>
      <c r="T106" s="58"/>
    </row>
    <row r="107" spans="1:20" s="55" customFormat="1" ht="15.6" customHeight="1">
      <c r="A107" s="75">
        <v>101</v>
      </c>
      <c r="B107" s="69" t="s">
        <v>128</v>
      </c>
      <c r="C107" s="20" t="s">
        <v>3</v>
      </c>
      <c r="D107" s="21" t="s">
        <v>8</v>
      </c>
      <c r="E107" s="20" t="s">
        <v>5</v>
      </c>
      <c r="F107" s="20">
        <v>0</v>
      </c>
      <c r="G107" s="23"/>
      <c r="H107" s="23"/>
      <c r="I107" s="23"/>
      <c r="J107" s="23"/>
      <c r="K107" s="23"/>
      <c r="L107" s="23"/>
      <c r="M107" s="20">
        <v>0</v>
      </c>
      <c r="N107" s="21">
        <v>0</v>
      </c>
      <c r="O107" s="31">
        <v>0</v>
      </c>
      <c r="P107" s="93">
        <f t="shared" si="16"/>
        <v>0</v>
      </c>
      <c r="Q107" s="76">
        <v>652</v>
      </c>
      <c r="R107" s="1">
        <f t="shared" si="17"/>
        <v>0</v>
      </c>
      <c r="S107" s="58"/>
      <c r="T107" s="58"/>
    </row>
    <row r="108" spans="1:20" s="55" customFormat="1" ht="15.6" customHeight="1">
      <c r="A108" s="75">
        <v>102</v>
      </c>
      <c r="B108" s="69" t="s">
        <v>128</v>
      </c>
      <c r="C108" s="20" t="s">
        <v>3</v>
      </c>
      <c r="D108" s="21" t="s">
        <v>4</v>
      </c>
      <c r="E108" s="20" t="s">
        <v>5</v>
      </c>
      <c r="F108" s="20">
        <v>0</v>
      </c>
      <c r="G108" s="23"/>
      <c r="H108" s="23"/>
      <c r="I108" s="23"/>
      <c r="J108" s="23"/>
      <c r="K108" s="23"/>
      <c r="L108" s="23"/>
      <c r="M108" s="20">
        <v>0</v>
      </c>
      <c r="N108" s="21">
        <v>0</v>
      </c>
      <c r="O108" s="31">
        <v>0</v>
      </c>
      <c r="P108" s="93">
        <f t="shared" si="16"/>
        <v>0</v>
      </c>
      <c r="Q108" s="76">
        <v>652</v>
      </c>
      <c r="R108" s="1">
        <f t="shared" si="17"/>
        <v>0</v>
      </c>
      <c r="S108" s="58"/>
      <c r="T108" s="58"/>
    </row>
    <row r="109" spans="1:20" s="55" customFormat="1" ht="15.75">
      <c r="A109" s="75">
        <v>103</v>
      </c>
      <c r="B109" s="69" t="s">
        <v>224</v>
      </c>
      <c r="C109" s="20"/>
      <c r="D109" s="21" t="s">
        <v>8</v>
      </c>
      <c r="E109" s="20" t="s">
        <v>39</v>
      </c>
      <c r="F109" s="20">
        <v>0</v>
      </c>
      <c r="G109" s="20">
        <v>0</v>
      </c>
      <c r="H109" s="23"/>
      <c r="I109" s="20">
        <v>0</v>
      </c>
      <c r="J109" s="20">
        <v>0</v>
      </c>
      <c r="K109" s="20">
        <v>0</v>
      </c>
      <c r="L109" s="23"/>
      <c r="M109" s="20">
        <v>0</v>
      </c>
      <c r="N109" s="21">
        <v>0</v>
      </c>
      <c r="O109" s="31">
        <v>0</v>
      </c>
      <c r="P109" s="93">
        <f t="shared" si="16"/>
        <v>0</v>
      </c>
      <c r="Q109" s="76">
        <v>440</v>
      </c>
      <c r="R109" s="1">
        <f t="shared" si="17"/>
        <v>0</v>
      </c>
      <c r="S109" s="54"/>
      <c r="T109" s="54"/>
    </row>
    <row r="110" spans="1:20" s="55" customFormat="1" ht="15.75">
      <c r="A110" s="75">
        <v>104</v>
      </c>
      <c r="B110" s="69" t="s">
        <v>224</v>
      </c>
      <c r="C110" s="20"/>
      <c r="D110" s="21" t="s">
        <v>4</v>
      </c>
      <c r="E110" s="20" t="s">
        <v>39</v>
      </c>
      <c r="F110" s="20">
        <v>0</v>
      </c>
      <c r="G110" s="20">
        <v>0</v>
      </c>
      <c r="H110" s="23"/>
      <c r="I110" s="23"/>
      <c r="J110" s="23"/>
      <c r="K110" s="23"/>
      <c r="L110" s="23"/>
      <c r="M110" s="20">
        <v>0</v>
      </c>
      <c r="N110" s="21">
        <v>0</v>
      </c>
      <c r="O110" s="31">
        <v>0</v>
      </c>
      <c r="P110" s="93">
        <f t="shared" si="16"/>
        <v>0</v>
      </c>
      <c r="Q110" s="76">
        <v>440</v>
      </c>
      <c r="R110" s="1">
        <f t="shared" si="17"/>
        <v>0</v>
      </c>
      <c r="S110" s="54"/>
      <c r="T110" s="54"/>
    </row>
    <row r="111" spans="1:20" s="55" customFormat="1" ht="15.75">
      <c r="A111" s="75">
        <v>105</v>
      </c>
      <c r="B111" s="69" t="s">
        <v>130</v>
      </c>
      <c r="C111" s="20" t="s">
        <v>3</v>
      </c>
      <c r="D111" s="21" t="s">
        <v>8</v>
      </c>
      <c r="E111" s="20" t="s">
        <v>39</v>
      </c>
      <c r="F111" s="20">
        <v>0</v>
      </c>
      <c r="G111" s="23"/>
      <c r="H111" s="23"/>
      <c r="I111" s="23"/>
      <c r="J111" s="23"/>
      <c r="K111" s="23"/>
      <c r="L111" s="23"/>
      <c r="M111" s="20">
        <v>0</v>
      </c>
      <c r="N111" s="21">
        <v>0</v>
      </c>
      <c r="O111" s="31">
        <v>0</v>
      </c>
      <c r="P111" s="93">
        <f t="shared" si="16"/>
        <v>0</v>
      </c>
      <c r="Q111" s="76">
        <v>486</v>
      </c>
      <c r="R111" s="1">
        <f t="shared" si="17"/>
        <v>0</v>
      </c>
      <c r="S111" s="54"/>
      <c r="T111" s="54"/>
    </row>
    <row r="112" spans="1:20" s="55" customFormat="1" ht="15.75">
      <c r="A112" s="75">
        <v>106</v>
      </c>
      <c r="B112" s="69" t="s">
        <v>130</v>
      </c>
      <c r="C112" s="20" t="s">
        <v>3</v>
      </c>
      <c r="D112" s="21" t="s">
        <v>4</v>
      </c>
      <c r="E112" s="20" t="s">
        <v>39</v>
      </c>
      <c r="F112" s="20">
        <v>0</v>
      </c>
      <c r="G112" s="23"/>
      <c r="H112" s="23"/>
      <c r="I112" s="23"/>
      <c r="J112" s="23"/>
      <c r="K112" s="23"/>
      <c r="L112" s="23"/>
      <c r="M112" s="20">
        <v>0</v>
      </c>
      <c r="N112" s="21">
        <v>0</v>
      </c>
      <c r="O112" s="31">
        <v>0</v>
      </c>
      <c r="P112" s="93">
        <f t="shared" si="16"/>
        <v>0</v>
      </c>
      <c r="Q112" s="76">
        <v>486</v>
      </c>
      <c r="R112" s="1">
        <f t="shared" si="17"/>
        <v>0</v>
      </c>
      <c r="S112" s="54"/>
      <c r="T112" s="54"/>
    </row>
    <row r="113" spans="1:20" s="55" customFormat="1" ht="47.25">
      <c r="A113" s="75">
        <v>107</v>
      </c>
      <c r="B113" s="103" t="s">
        <v>288</v>
      </c>
      <c r="C113" s="104"/>
      <c r="D113" s="105" t="s">
        <v>16</v>
      </c>
      <c r="E113" s="104"/>
      <c r="F113" s="104">
        <v>0</v>
      </c>
      <c r="G113" s="107">
        <v>0</v>
      </c>
      <c r="H113" s="107"/>
      <c r="I113" s="107"/>
      <c r="J113" s="107"/>
      <c r="K113" s="107"/>
      <c r="L113" s="107">
        <v>0</v>
      </c>
      <c r="M113" s="104">
        <v>0</v>
      </c>
      <c r="N113" s="105">
        <v>0</v>
      </c>
      <c r="O113" s="111">
        <v>0</v>
      </c>
      <c r="P113" s="93">
        <f t="shared" si="16"/>
        <v>0</v>
      </c>
      <c r="Q113" s="76">
        <v>1050</v>
      </c>
      <c r="R113" s="1">
        <f t="shared" si="17"/>
        <v>0</v>
      </c>
      <c r="S113" s="54"/>
      <c r="T113" s="54"/>
    </row>
    <row r="114" spans="1:20" s="55" customFormat="1" ht="31.5">
      <c r="A114" s="75">
        <v>108</v>
      </c>
      <c r="B114" s="103" t="s">
        <v>288</v>
      </c>
      <c r="C114" s="104"/>
      <c r="D114" s="105" t="s">
        <v>290</v>
      </c>
      <c r="E114" s="104"/>
      <c r="F114" s="104">
        <v>0</v>
      </c>
      <c r="G114" s="107">
        <v>0</v>
      </c>
      <c r="H114" s="107"/>
      <c r="I114" s="107"/>
      <c r="J114" s="107"/>
      <c r="K114" s="107"/>
      <c r="L114" s="107">
        <v>0</v>
      </c>
      <c r="M114" s="104">
        <v>0</v>
      </c>
      <c r="N114" s="105">
        <v>0</v>
      </c>
      <c r="O114" s="111">
        <v>0</v>
      </c>
      <c r="P114" s="93">
        <f t="shared" si="16"/>
        <v>0</v>
      </c>
      <c r="Q114" s="76">
        <v>1050</v>
      </c>
      <c r="R114" s="1">
        <f t="shared" si="17"/>
        <v>0</v>
      </c>
      <c r="S114" s="54"/>
      <c r="T114" s="54"/>
    </row>
    <row r="115" spans="1:20" s="55" customFormat="1" ht="30.75" customHeight="1">
      <c r="A115" s="75">
        <v>109</v>
      </c>
      <c r="B115" s="103" t="s">
        <v>291</v>
      </c>
      <c r="C115" s="104"/>
      <c r="D115" s="105" t="s">
        <v>94</v>
      </c>
      <c r="E115" s="104"/>
      <c r="F115" s="104">
        <v>0</v>
      </c>
      <c r="G115" s="107">
        <v>0</v>
      </c>
      <c r="H115" s="107"/>
      <c r="I115" s="107"/>
      <c r="J115" s="104">
        <v>0</v>
      </c>
      <c r="K115" s="104">
        <v>0</v>
      </c>
      <c r="L115" s="107">
        <v>0</v>
      </c>
      <c r="M115" s="104">
        <v>0</v>
      </c>
      <c r="N115" s="105">
        <v>0</v>
      </c>
      <c r="O115" s="111">
        <v>0</v>
      </c>
      <c r="P115" s="93">
        <f t="shared" ref="P115:P116" si="18">SUM(F115:O115)</f>
        <v>0</v>
      </c>
      <c r="Q115" s="76">
        <v>1250</v>
      </c>
      <c r="R115" s="1">
        <f t="shared" ref="R115:R116" si="19">PRODUCT(P115*Q115)</f>
        <v>0</v>
      </c>
      <c r="S115" s="54"/>
      <c r="T115" s="54"/>
    </row>
    <row r="116" spans="1:20" s="55" customFormat="1" ht="37.5" customHeight="1">
      <c r="A116" s="75">
        <v>110</v>
      </c>
      <c r="B116" s="103" t="s">
        <v>291</v>
      </c>
      <c r="C116" s="104"/>
      <c r="D116" s="105" t="s">
        <v>211</v>
      </c>
      <c r="E116" s="104"/>
      <c r="F116" s="104">
        <v>0</v>
      </c>
      <c r="G116" s="107">
        <v>0</v>
      </c>
      <c r="H116" s="107"/>
      <c r="I116" s="107"/>
      <c r="J116" s="107"/>
      <c r="K116" s="107"/>
      <c r="L116" s="107">
        <v>0</v>
      </c>
      <c r="M116" s="104">
        <v>0</v>
      </c>
      <c r="N116" s="105">
        <v>0</v>
      </c>
      <c r="O116" s="111">
        <v>0</v>
      </c>
      <c r="P116" s="93">
        <f t="shared" si="18"/>
        <v>0</v>
      </c>
      <c r="Q116" s="76">
        <v>1250</v>
      </c>
      <c r="R116" s="1">
        <f t="shared" si="19"/>
        <v>0</v>
      </c>
      <c r="S116" s="54"/>
      <c r="T116" s="54"/>
    </row>
    <row r="117" spans="1:20" s="55" customFormat="1" ht="31.5">
      <c r="A117" s="75">
        <v>111</v>
      </c>
      <c r="B117" s="69" t="s">
        <v>131</v>
      </c>
      <c r="C117" s="20" t="s">
        <v>3</v>
      </c>
      <c r="D117" s="21" t="s">
        <v>132</v>
      </c>
      <c r="E117" s="20" t="s">
        <v>39</v>
      </c>
      <c r="F117" s="20">
        <v>0</v>
      </c>
      <c r="G117" s="23"/>
      <c r="H117" s="23"/>
      <c r="I117" s="23"/>
      <c r="J117" s="23"/>
      <c r="K117" s="23"/>
      <c r="L117" s="20">
        <v>0</v>
      </c>
      <c r="M117" s="20">
        <v>0</v>
      </c>
      <c r="N117" s="21">
        <v>0</v>
      </c>
      <c r="O117" s="31">
        <v>0</v>
      </c>
      <c r="P117" s="93">
        <f t="shared" si="16"/>
        <v>0</v>
      </c>
      <c r="Q117" s="76">
        <v>572</v>
      </c>
      <c r="R117" s="1">
        <f t="shared" si="17"/>
        <v>0</v>
      </c>
      <c r="S117" s="54"/>
      <c r="T117" s="54"/>
    </row>
    <row r="118" spans="1:20" s="55" customFormat="1" ht="47.25">
      <c r="A118" s="75">
        <v>112</v>
      </c>
      <c r="B118" s="69" t="s">
        <v>131</v>
      </c>
      <c r="C118" s="20" t="s">
        <v>3</v>
      </c>
      <c r="D118" s="21" t="s">
        <v>16</v>
      </c>
      <c r="E118" s="20" t="s">
        <v>39</v>
      </c>
      <c r="F118" s="20">
        <v>0</v>
      </c>
      <c r="G118" s="23"/>
      <c r="H118" s="23"/>
      <c r="I118" s="23"/>
      <c r="J118" s="23"/>
      <c r="K118" s="23"/>
      <c r="L118" s="20">
        <v>0</v>
      </c>
      <c r="M118" s="20">
        <v>0</v>
      </c>
      <c r="N118" s="21">
        <v>0</v>
      </c>
      <c r="O118" s="31">
        <v>0</v>
      </c>
      <c r="P118" s="93">
        <f t="shared" si="16"/>
        <v>0</v>
      </c>
      <c r="Q118" s="76">
        <v>572</v>
      </c>
      <c r="R118" s="1">
        <f t="shared" si="17"/>
        <v>0</v>
      </c>
      <c r="S118" s="54"/>
      <c r="T118" s="54"/>
    </row>
    <row r="119" spans="1:20" s="55" customFormat="1" ht="15.75">
      <c r="A119" s="75">
        <v>113</v>
      </c>
      <c r="B119" s="69" t="s">
        <v>131</v>
      </c>
      <c r="C119" s="20" t="s">
        <v>3</v>
      </c>
      <c r="D119" s="21" t="s">
        <v>4</v>
      </c>
      <c r="E119" s="20" t="s">
        <v>39</v>
      </c>
      <c r="F119" s="20">
        <v>0</v>
      </c>
      <c r="G119" s="20">
        <v>0</v>
      </c>
      <c r="H119" s="20">
        <v>0</v>
      </c>
      <c r="I119" s="20">
        <v>0</v>
      </c>
      <c r="J119" s="23"/>
      <c r="K119" s="20">
        <v>0</v>
      </c>
      <c r="L119" s="20">
        <v>0</v>
      </c>
      <c r="M119" s="20">
        <v>0</v>
      </c>
      <c r="N119" s="21">
        <v>0</v>
      </c>
      <c r="O119" s="31">
        <v>0</v>
      </c>
      <c r="P119" s="93">
        <f t="shared" si="16"/>
        <v>0</v>
      </c>
      <c r="Q119" s="76">
        <v>572</v>
      </c>
      <c r="R119" s="1">
        <f t="shared" si="17"/>
        <v>0</v>
      </c>
      <c r="S119" s="54"/>
      <c r="T119" s="54"/>
    </row>
    <row r="120" spans="1:20" s="55" customFormat="1" ht="47.25">
      <c r="A120" s="75">
        <v>114</v>
      </c>
      <c r="B120" s="69" t="s">
        <v>131</v>
      </c>
      <c r="C120" s="20" t="s">
        <v>3</v>
      </c>
      <c r="D120" s="21" t="s">
        <v>133</v>
      </c>
      <c r="E120" s="20" t="s">
        <v>39</v>
      </c>
      <c r="F120" s="20">
        <v>0</v>
      </c>
      <c r="G120" s="23"/>
      <c r="H120" s="23"/>
      <c r="I120" s="23"/>
      <c r="J120" s="23"/>
      <c r="K120" s="23"/>
      <c r="L120" s="20">
        <v>0</v>
      </c>
      <c r="M120" s="20">
        <v>0</v>
      </c>
      <c r="N120" s="21">
        <v>0</v>
      </c>
      <c r="O120" s="31">
        <v>0</v>
      </c>
      <c r="P120" s="93">
        <f t="shared" si="16"/>
        <v>0</v>
      </c>
      <c r="Q120" s="76">
        <v>545</v>
      </c>
      <c r="R120" s="1">
        <f t="shared" si="17"/>
        <v>0</v>
      </c>
      <c r="S120" s="54"/>
      <c r="T120" s="54"/>
    </row>
    <row r="121" spans="1:20" s="55" customFormat="1" ht="15.75">
      <c r="A121" s="75">
        <v>115</v>
      </c>
      <c r="B121" s="69" t="s">
        <v>135</v>
      </c>
      <c r="C121" s="21"/>
      <c r="D121" s="21" t="s">
        <v>4</v>
      </c>
      <c r="E121" s="21"/>
      <c r="F121" s="21">
        <v>0</v>
      </c>
      <c r="G121" s="21">
        <v>0</v>
      </c>
      <c r="H121" s="28"/>
      <c r="I121" s="28"/>
      <c r="J121" s="28"/>
      <c r="K121" s="28"/>
      <c r="L121" s="28"/>
      <c r="M121" s="21">
        <v>0</v>
      </c>
      <c r="N121" s="21">
        <v>0</v>
      </c>
      <c r="O121" s="31">
        <v>0</v>
      </c>
      <c r="P121" s="93">
        <f t="shared" si="16"/>
        <v>0</v>
      </c>
      <c r="Q121" s="76">
        <v>732</v>
      </c>
      <c r="R121" s="1">
        <f t="shared" si="17"/>
        <v>0</v>
      </c>
      <c r="S121" s="54"/>
      <c r="T121" s="54"/>
    </row>
    <row r="122" spans="1:20" s="55" customFormat="1" ht="15.75">
      <c r="A122" s="75">
        <v>116</v>
      </c>
      <c r="B122" s="69" t="s">
        <v>135</v>
      </c>
      <c r="C122" s="21"/>
      <c r="D122" s="21" t="s">
        <v>74</v>
      </c>
      <c r="E122" s="21"/>
      <c r="F122" s="21">
        <v>0</v>
      </c>
      <c r="G122" s="21">
        <v>0</v>
      </c>
      <c r="H122" s="28"/>
      <c r="I122" s="28"/>
      <c r="J122" s="28"/>
      <c r="K122" s="28"/>
      <c r="L122" s="28"/>
      <c r="M122" s="21">
        <v>0</v>
      </c>
      <c r="N122" s="21">
        <v>0</v>
      </c>
      <c r="O122" s="31">
        <v>0</v>
      </c>
      <c r="P122" s="93">
        <f t="shared" ref="P122" si="20">SUM(F122:O122)</f>
        <v>0</v>
      </c>
      <c r="Q122" s="76">
        <v>732</v>
      </c>
      <c r="R122" s="1">
        <f t="shared" ref="R122" si="21">PRODUCT(P122*Q122)</f>
        <v>0</v>
      </c>
      <c r="S122" s="54"/>
      <c r="T122" s="54"/>
    </row>
    <row r="123" spans="1:20" s="55" customFormat="1" ht="15.75">
      <c r="A123" s="75">
        <v>117</v>
      </c>
      <c r="B123" s="69" t="s">
        <v>135</v>
      </c>
      <c r="C123" s="21"/>
      <c r="D123" s="21" t="s">
        <v>75</v>
      </c>
      <c r="E123" s="21"/>
      <c r="F123" s="21">
        <v>0</v>
      </c>
      <c r="G123" s="21">
        <v>0</v>
      </c>
      <c r="H123" s="21">
        <v>0</v>
      </c>
      <c r="I123" s="28"/>
      <c r="J123" s="28"/>
      <c r="K123" s="21">
        <v>0</v>
      </c>
      <c r="L123" s="21">
        <v>0</v>
      </c>
      <c r="M123" s="21">
        <v>0</v>
      </c>
      <c r="N123" s="21">
        <v>0</v>
      </c>
      <c r="O123" s="31">
        <v>0</v>
      </c>
      <c r="P123" s="93">
        <f t="shared" si="16"/>
        <v>0</v>
      </c>
      <c r="Q123" s="76">
        <v>732</v>
      </c>
      <c r="R123" s="1">
        <f t="shared" si="17"/>
        <v>0</v>
      </c>
      <c r="S123" s="54"/>
      <c r="T123" s="54"/>
    </row>
    <row r="124" spans="1:20" s="55" customFormat="1" ht="47.25">
      <c r="A124" s="75">
        <v>118</v>
      </c>
      <c r="B124" s="103" t="s">
        <v>293</v>
      </c>
      <c r="C124" s="105"/>
      <c r="D124" s="105" t="s">
        <v>16</v>
      </c>
      <c r="E124" s="105" t="s">
        <v>23</v>
      </c>
      <c r="F124" s="105">
        <v>0</v>
      </c>
      <c r="G124" s="105">
        <v>0</v>
      </c>
      <c r="H124" s="113"/>
      <c r="I124" s="105">
        <v>0</v>
      </c>
      <c r="J124" s="113"/>
      <c r="K124" s="113"/>
      <c r="L124" s="105">
        <v>0</v>
      </c>
      <c r="M124" s="105">
        <v>0</v>
      </c>
      <c r="N124" s="105">
        <v>0</v>
      </c>
      <c r="O124" s="111">
        <v>0</v>
      </c>
      <c r="P124" s="93">
        <f t="shared" si="16"/>
        <v>0</v>
      </c>
      <c r="Q124" s="76">
        <v>576</v>
      </c>
      <c r="R124" s="1">
        <f t="shared" si="17"/>
        <v>0</v>
      </c>
      <c r="S124" s="54"/>
      <c r="T124" s="54"/>
    </row>
    <row r="125" spans="1:20" s="55" customFormat="1" ht="31.5">
      <c r="A125" s="75">
        <v>119</v>
      </c>
      <c r="B125" s="103" t="s">
        <v>293</v>
      </c>
      <c r="C125" s="105"/>
      <c r="D125" s="105" t="s">
        <v>294</v>
      </c>
      <c r="E125" s="105" t="s">
        <v>23</v>
      </c>
      <c r="F125" s="105">
        <v>0</v>
      </c>
      <c r="G125" s="105">
        <v>0</v>
      </c>
      <c r="H125" s="105">
        <v>0</v>
      </c>
      <c r="I125" s="113"/>
      <c r="J125" s="113"/>
      <c r="K125" s="105">
        <v>0</v>
      </c>
      <c r="L125" s="105">
        <v>0</v>
      </c>
      <c r="M125" s="105">
        <v>0</v>
      </c>
      <c r="N125" s="105">
        <v>0</v>
      </c>
      <c r="O125" s="111">
        <v>0</v>
      </c>
      <c r="P125" s="93">
        <f t="shared" si="16"/>
        <v>0</v>
      </c>
      <c r="Q125" s="76">
        <v>576</v>
      </c>
      <c r="R125" s="1">
        <f t="shared" si="17"/>
        <v>0</v>
      </c>
      <c r="S125" s="54"/>
      <c r="T125" s="54"/>
    </row>
    <row r="126" spans="1:20" s="55" customFormat="1" ht="15.75">
      <c r="A126" s="75">
        <v>120</v>
      </c>
      <c r="B126" s="69" t="s">
        <v>137</v>
      </c>
      <c r="C126" s="20"/>
      <c r="D126" s="21" t="s">
        <v>4</v>
      </c>
      <c r="E126" s="20"/>
      <c r="F126" s="20">
        <v>0</v>
      </c>
      <c r="G126" s="23"/>
      <c r="H126" s="23"/>
      <c r="I126" s="23"/>
      <c r="J126" s="23"/>
      <c r="K126" s="23"/>
      <c r="L126" s="23"/>
      <c r="M126" s="20">
        <v>0</v>
      </c>
      <c r="N126" s="21">
        <v>0</v>
      </c>
      <c r="O126" s="31">
        <v>0</v>
      </c>
      <c r="P126" s="93">
        <f t="shared" si="16"/>
        <v>0</v>
      </c>
      <c r="Q126" s="76">
        <v>771</v>
      </c>
      <c r="R126" s="1">
        <f t="shared" si="17"/>
        <v>0</v>
      </c>
      <c r="S126" s="54"/>
      <c r="T126" s="54"/>
    </row>
    <row r="127" spans="1:20" s="55" customFormat="1" ht="31.5">
      <c r="A127" s="75">
        <v>121</v>
      </c>
      <c r="B127" s="103" t="s">
        <v>138</v>
      </c>
      <c r="C127" s="104" t="s">
        <v>3</v>
      </c>
      <c r="D127" s="105" t="s">
        <v>286</v>
      </c>
      <c r="E127" s="104" t="s">
        <v>5</v>
      </c>
      <c r="F127" s="104">
        <v>0</v>
      </c>
      <c r="G127" s="104">
        <v>0</v>
      </c>
      <c r="H127" s="107"/>
      <c r="I127" s="107"/>
      <c r="J127" s="107"/>
      <c r="K127" s="107"/>
      <c r="L127" s="107"/>
      <c r="M127" s="107"/>
      <c r="N127" s="105">
        <v>0</v>
      </c>
      <c r="O127" s="111">
        <v>0</v>
      </c>
      <c r="P127" s="93">
        <f t="shared" si="16"/>
        <v>0</v>
      </c>
      <c r="Q127" s="76">
        <v>551</v>
      </c>
      <c r="R127" s="1">
        <f t="shared" si="17"/>
        <v>0</v>
      </c>
      <c r="S127" s="54"/>
      <c r="T127" s="54"/>
    </row>
    <row r="128" spans="1:20" s="55" customFormat="1" ht="15.75">
      <c r="A128" s="75">
        <v>122</v>
      </c>
      <c r="B128" s="103" t="s">
        <v>138</v>
      </c>
      <c r="C128" s="104" t="s">
        <v>3</v>
      </c>
      <c r="D128" s="105" t="s">
        <v>25</v>
      </c>
      <c r="E128" s="104" t="s">
        <v>5</v>
      </c>
      <c r="F128" s="104">
        <v>0</v>
      </c>
      <c r="G128" s="104">
        <v>0</v>
      </c>
      <c r="H128" s="107"/>
      <c r="I128" s="107"/>
      <c r="J128" s="107"/>
      <c r="K128" s="107"/>
      <c r="L128" s="107"/>
      <c r="M128" s="107"/>
      <c r="N128" s="105">
        <v>0</v>
      </c>
      <c r="O128" s="111">
        <v>0</v>
      </c>
      <c r="P128" s="93">
        <f t="shared" si="16"/>
        <v>0</v>
      </c>
      <c r="Q128" s="76">
        <v>551</v>
      </c>
      <c r="R128" s="1">
        <f t="shared" si="17"/>
        <v>0</v>
      </c>
      <c r="S128" s="54"/>
      <c r="T128" s="54"/>
    </row>
    <row r="129" spans="1:20" s="55" customFormat="1" ht="15.75">
      <c r="A129" s="75">
        <v>123</v>
      </c>
      <c r="B129" s="69" t="s">
        <v>138</v>
      </c>
      <c r="C129" s="20" t="s">
        <v>3</v>
      </c>
      <c r="D129" s="21" t="s">
        <v>4</v>
      </c>
      <c r="E129" s="20" t="s">
        <v>5</v>
      </c>
      <c r="F129" s="20">
        <v>0</v>
      </c>
      <c r="G129" s="20">
        <v>0</v>
      </c>
      <c r="H129" s="23"/>
      <c r="I129" s="23"/>
      <c r="J129" s="23"/>
      <c r="K129" s="23"/>
      <c r="L129" s="23"/>
      <c r="M129" s="23"/>
      <c r="N129" s="21">
        <v>0</v>
      </c>
      <c r="O129" s="31">
        <v>0</v>
      </c>
      <c r="P129" s="93">
        <f t="shared" si="16"/>
        <v>0</v>
      </c>
      <c r="Q129" s="76">
        <v>551</v>
      </c>
      <c r="R129" s="1">
        <f t="shared" si="17"/>
        <v>0</v>
      </c>
      <c r="S129" s="54"/>
      <c r="T129" s="54"/>
    </row>
    <row r="130" spans="1:20" s="55" customFormat="1" ht="15.75">
      <c r="A130" s="75">
        <v>124</v>
      </c>
      <c r="B130" s="69" t="s">
        <v>145</v>
      </c>
      <c r="C130" s="21"/>
      <c r="D130" s="21" t="s">
        <v>74</v>
      </c>
      <c r="E130" s="21" t="s">
        <v>64</v>
      </c>
      <c r="F130" s="21">
        <v>0</v>
      </c>
      <c r="G130" s="21">
        <v>0</v>
      </c>
      <c r="H130" s="28"/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31">
        <v>0</v>
      </c>
      <c r="P130" s="93">
        <f t="shared" si="16"/>
        <v>0</v>
      </c>
      <c r="Q130" s="76">
        <v>1198</v>
      </c>
      <c r="R130" s="1">
        <f t="shared" si="17"/>
        <v>0</v>
      </c>
      <c r="S130" s="54"/>
      <c r="T130" s="54"/>
    </row>
    <row r="131" spans="1:20" s="55" customFormat="1" ht="15.75">
      <c r="A131" s="75">
        <v>125</v>
      </c>
      <c r="B131" s="69" t="s">
        <v>146</v>
      </c>
      <c r="C131" s="21"/>
      <c r="D131" s="21" t="s">
        <v>74</v>
      </c>
      <c r="E131" s="21" t="s">
        <v>64</v>
      </c>
      <c r="F131" s="21">
        <v>0</v>
      </c>
      <c r="G131" s="21">
        <v>0</v>
      </c>
      <c r="H131" s="28"/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31">
        <v>0</v>
      </c>
      <c r="P131" s="93">
        <f t="shared" si="16"/>
        <v>0</v>
      </c>
      <c r="Q131" s="76">
        <v>1464</v>
      </c>
      <c r="R131" s="1">
        <f t="shared" si="17"/>
        <v>0</v>
      </c>
      <c r="S131" s="54"/>
      <c r="T131" s="54"/>
    </row>
    <row r="132" spans="1:20" s="55" customFormat="1" ht="15.75">
      <c r="A132" s="75">
        <v>126</v>
      </c>
      <c r="B132" s="69" t="s">
        <v>145</v>
      </c>
      <c r="C132" s="21"/>
      <c r="D132" s="21" t="s">
        <v>4</v>
      </c>
      <c r="E132" s="32" t="s">
        <v>64</v>
      </c>
      <c r="F132" s="21">
        <v>0</v>
      </c>
      <c r="G132" s="21">
        <v>0</v>
      </c>
      <c r="H132" s="28"/>
      <c r="I132" s="28"/>
      <c r="J132" s="28"/>
      <c r="K132" s="28"/>
      <c r="L132" s="28"/>
      <c r="M132" s="28"/>
      <c r="N132" s="21">
        <v>0</v>
      </c>
      <c r="O132" s="31">
        <v>0</v>
      </c>
      <c r="P132" s="93">
        <f t="shared" si="16"/>
        <v>0</v>
      </c>
      <c r="Q132" s="76">
        <v>1198</v>
      </c>
      <c r="R132" s="1">
        <f t="shared" si="17"/>
        <v>0</v>
      </c>
      <c r="S132" s="56"/>
      <c r="T132" s="56"/>
    </row>
    <row r="133" spans="1:20" s="55" customFormat="1" ht="15.75" customHeight="1">
      <c r="A133" s="75">
        <v>127</v>
      </c>
      <c r="B133" s="69" t="s">
        <v>146</v>
      </c>
      <c r="C133" s="21"/>
      <c r="D133" s="21" t="s">
        <v>4</v>
      </c>
      <c r="E133" s="32" t="s">
        <v>64</v>
      </c>
      <c r="F133" s="21">
        <v>0</v>
      </c>
      <c r="G133" s="21">
        <v>0</v>
      </c>
      <c r="H133" s="28"/>
      <c r="I133" s="28"/>
      <c r="J133" s="28"/>
      <c r="K133" s="28"/>
      <c r="L133" s="28"/>
      <c r="M133" s="28"/>
      <c r="N133" s="21">
        <v>0</v>
      </c>
      <c r="O133" s="31">
        <v>0</v>
      </c>
      <c r="P133" s="93">
        <f t="shared" si="16"/>
        <v>0</v>
      </c>
      <c r="Q133" s="76">
        <v>1464</v>
      </c>
      <c r="R133" s="1">
        <f t="shared" si="17"/>
        <v>0</v>
      </c>
      <c r="S133" s="57"/>
      <c r="T133" s="57"/>
    </row>
    <row r="134" spans="1:20" s="55" customFormat="1" ht="15.75" customHeight="1">
      <c r="A134" s="75">
        <v>128</v>
      </c>
      <c r="B134" s="103" t="s">
        <v>274</v>
      </c>
      <c r="C134" s="105"/>
      <c r="D134" s="105" t="s">
        <v>49</v>
      </c>
      <c r="E134" s="112" t="s">
        <v>39</v>
      </c>
      <c r="F134" s="105">
        <v>0</v>
      </c>
      <c r="G134" s="105">
        <v>0</v>
      </c>
      <c r="H134" s="105">
        <v>0</v>
      </c>
      <c r="I134" s="113"/>
      <c r="J134" s="113"/>
      <c r="K134" s="113"/>
      <c r="L134" s="113"/>
      <c r="M134" s="113"/>
      <c r="N134" s="105">
        <v>0</v>
      </c>
      <c r="O134" s="111">
        <v>0</v>
      </c>
      <c r="P134" s="93">
        <f t="shared" ref="P134" si="22">SUM(F134:O134)</f>
        <v>0</v>
      </c>
      <c r="Q134" s="76">
        <v>1110</v>
      </c>
      <c r="R134" s="1">
        <f t="shared" ref="R134:R135" si="23">PRODUCT(P134*Q134)</f>
        <v>0</v>
      </c>
      <c r="S134" s="57"/>
      <c r="T134" s="57"/>
    </row>
    <row r="135" spans="1:20" s="55" customFormat="1" ht="32.25" customHeight="1">
      <c r="A135" s="75">
        <v>129</v>
      </c>
      <c r="B135" s="103" t="s">
        <v>295</v>
      </c>
      <c r="C135" s="105"/>
      <c r="D135" s="105" t="s">
        <v>4</v>
      </c>
      <c r="E135" s="112" t="s">
        <v>23</v>
      </c>
      <c r="F135" s="105">
        <v>0</v>
      </c>
      <c r="G135" s="105">
        <v>0</v>
      </c>
      <c r="H135" s="105">
        <v>0</v>
      </c>
      <c r="I135" s="113">
        <v>0</v>
      </c>
      <c r="J135" s="113"/>
      <c r="K135" s="113"/>
      <c r="L135" s="113"/>
      <c r="M135" s="113"/>
      <c r="N135" s="105">
        <v>0</v>
      </c>
      <c r="O135" s="111">
        <v>0</v>
      </c>
      <c r="P135" s="93">
        <f t="shared" si="16"/>
        <v>0</v>
      </c>
      <c r="Q135" s="76">
        <v>910</v>
      </c>
      <c r="R135" s="1">
        <f t="shared" si="23"/>
        <v>0</v>
      </c>
      <c r="S135" s="57"/>
      <c r="T135" s="57"/>
    </row>
    <row r="136" spans="1:20" s="55" customFormat="1" ht="31.5">
      <c r="A136" s="75">
        <v>130</v>
      </c>
      <c r="B136" s="69" t="s">
        <v>234</v>
      </c>
      <c r="C136" s="21"/>
      <c r="D136" s="21" t="s">
        <v>182</v>
      </c>
      <c r="E136" s="32" t="s">
        <v>39</v>
      </c>
      <c r="F136" s="21">
        <v>0</v>
      </c>
      <c r="G136" s="21">
        <v>0</v>
      </c>
      <c r="H136" s="28"/>
      <c r="I136" s="28"/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31">
        <v>0</v>
      </c>
      <c r="P136" s="93">
        <f>SUM(F136:O136)</f>
        <v>0</v>
      </c>
      <c r="Q136" s="76">
        <v>769</v>
      </c>
      <c r="R136" s="1">
        <f>PRODUCT(P136*Q136)</f>
        <v>0</v>
      </c>
      <c r="S136" s="54"/>
      <c r="T136" s="54"/>
    </row>
    <row r="137" spans="1:20" s="55" customFormat="1" ht="15.75">
      <c r="A137" s="75">
        <v>131</v>
      </c>
      <c r="B137" s="69" t="s">
        <v>234</v>
      </c>
      <c r="C137" s="21"/>
      <c r="D137" s="21" t="s">
        <v>94</v>
      </c>
      <c r="E137" s="32" t="s">
        <v>39</v>
      </c>
      <c r="F137" s="21">
        <v>0</v>
      </c>
      <c r="G137" s="21">
        <v>0</v>
      </c>
      <c r="H137" s="28"/>
      <c r="I137" s="28"/>
      <c r="J137" s="28"/>
      <c r="K137" s="28"/>
      <c r="L137" s="21">
        <v>0</v>
      </c>
      <c r="M137" s="21">
        <v>0</v>
      </c>
      <c r="N137" s="21">
        <v>0</v>
      </c>
      <c r="O137" s="31">
        <v>0</v>
      </c>
      <c r="P137" s="93">
        <f>SUM(F137:O137)</f>
        <v>0</v>
      </c>
      <c r="Q137" s="76">
        <v>769</v>
      </c>
      <c r="R137" s="1">
        <f>PRODUCT(P137*Q137)</f>
        <v>0</v>
      </c>
      <c r="S137" s="54"/>
      <c r="T137" s="54"/>
    </row>
    <row r="138" spans="1:20" s="55" customFormat="1" ht="15.75">
      <c r="A138" s="75">
        <v>132</v>
      </c>
      <c r="B138" s="69" t="s">
        <v>148</v>
      </c>
      <c r="C138" s="20" t="s">
        <v>3</v>
      </c>
      <c r="D138" s="21" t="s">
        <v>4</v>
      </c>
      <c r="E138" s="20" t="s">
        <v>5</v>
      </c>
      <c r="F138" s="20">
        <v>0</v>
      </c>
      <c r="G138" s="20">
        <v>0</v>
      </c>
      <c r="H138" s="23"/>
      <c r="I138" s="23"/>
      <c r="J138" s="23"/>
      <c r="K138" s="23"/>
      <c r="L138" s="23"/>
      <c r="M138" s="23"/>
      <c r="N138" s="21">
        <v>0</v>
      </c>
      <c r="O138" s="31">
        <v>0</v>
      </c>
      <c r="P138" s="94">
        <f t="shared" ref="P138" si="24">SUM(F138:O138)</f>
        <v>0</v>
      </c>
      <c r="Q138" s="76">
        <v>639</v>
      </c>
      <c r="R138" s="2">
        <f t="shared" ref="R138" si="25">PRODUCT(P138*Q138)</f>
        <v>0</v>
      </c>
      <c r="S138" s="56"/>
      <c r="T138" s="56"/>
    </row>
    <row r="139" spans="1:20" s="55" customFormat="1" ht="15.75" customHeight="1">
      <c r="A139" s="75">
        <v>133</v>
      </c>
      <c r="B139" s="69" t="s">
        <v>152</v>
      </c>
      <c r="C139" s="20" t="s">
        <v>3</v>
      </c>
      <c r="D139" s="21" t="s">
        <v>8</v>
      </c>
      <c r="E139" s="20" t="s">
        <v>39</v>
      </c>
      <c r="F139" s="20">
        <v>0</v>
      </c>
      <c r="G139" s="23"/>
      <c r="H139" s="23"/>
      <c r="I139" s="23"/>
      <c r="J139" s="23"/>
      <c r="K139" s="23"/>
      <c r="L139" s="23"/>
      <c r="M139" s="20">
        <v>0</v>
      </c>
      <c r="N139" s="21">
        <v>0</v>
      </c>
      <c r="O139" s="31">
        <v>0</v>
      </c>
      <c r="P139" s="93">
        <f>SUM(F139:O139)</f>
        <v>0</v>
      </c>
      <c r="Q139" s="76">
        <v>666</v>
      </c>
      <c r="R139" s="1">
        <f>PRODUCT(P139*Q139)</f>
        <v>0</v>
      </c>
      <c r="S139" s="82"/>
      <c r="T139" s="81"/>
    </row>
    <row r="140" spans="1:20" s="55" customFormat="1" ht="15.75">
      <c r="A140" s="75">
        <v>134</v>
      </c>
      <c r="B140" s="69" t="s">
        <v>152</v>
      </c>
      <c r="C140" s="20" t="s">
        <v>3</v>
      </c>
      <c r="D140" s="21" t="s">
        <v>32</v>
      </c>
      <c r="E140" s="20" t="s">
        <v>39</v>
      </c>
      <c r="F140" s="20">
        <v>0</v>
      </c>
      <c r="G140" s="23"/>
      <c r="H140" s="23"/>
      <c r="I140" s="23"/>
      <c r="J140" s="23"/>
      <c r="K140" s="23"/>
      <c r="L140" s="23"/>
      <c r="M140" s="20">
        <v>0</v>
      </c>
      <c r="N140" s="21">
        <v>0</v>
      </c>
      <c r="O140" s="31">
        <v>0</v>
      </c>
      <c r="P140" s="93">
        <f>SUM(F140:O140)</f>
        <v>0</v>
      </c>
      <c r="Q140" s="76">
        <v>666</v>
      </c>
      <c r="R140" s="2">
        <f>PRODUCT(P140*Q140)</f>
        <v>0</v>
      </c>
      <c r="S140" s="56"/>
      <c r="T140" s="56"/>
    </row>
    <row r="141" spans="1:20" s="55" customFormat="1" ht="15.75">
      <c r="A141" s="75">
        <v>135</v>
      </c>
      <c r="B141" s="103" t="s">
        <v>267</v>
      </c>
      <c r="C141" s="104" t="s">
        <v>3</v>
      </c>
      <c r="D141" s="105" t="s">
        <v>8</v>
      </c>
      <c r="E141" s="109" t="s">
        <v>21</v>
      </c>
      <c r="F141" s="104">
        <v>0</v>
      </c>
      <c r="G141" s="107"/>
      <c r="H141" s="107"/>
      <c r="I141" s="107"/>
      <c r="J141" s="107"/>
      <c r="K141" s="107"/>
      <c r="L141" s="107"/>
      <c r="M141" s="104">
        <v>0</v>
      </c>
      <c r="N141" s="105">
        <v>0</v>
      </c>
      <c r="O141" s="111">
        <v>0</v>
      </c>
      <c r="P141" s="93">
        <f t="shared" ref="P141:P142" si="26">SUM(F141:O141)</f>
        <v>0</v>
      </c>
      <c r="Q141" s="76">
        <v>765</v>
      </c>
      <c r="R141" s="1">
        <f t="shared" ref="R141" si="27">PRODUCT(P141*Q141)</f>
        <v>0</v>
      </c>
      <c r="S141" s="56"/>
      <c r="T141" s="56"/>
    </row>
    <row r="142" spans="1:20" s="55" customFormat="1" ht="15.75">
      <c r="A142" s="75">
        <v>136</v>
      </c>
      <c r="B142" s="103" t="s">
        <v>267</v>
      </c>
      <c r="C142" s="104" t="s">
        <v>3</v>
      </c>
      <c r="D142" s="106" t="s">
        <v>4</v>
      </c>
      <c r="E142" s="109" t="s">
        <v>21</v>
      </c>
      <c r="F142" s="104">
        <v>0</v>
      </c>
      <c r="G142" s="107"/>
      <c r="H142" s="107"/>
      <c r="I142" s="107"/>
      <c r="J142" s="107"/>
      <c r="K142" s="107"/>
      <c r="L142" s="107"/>
      <c r="M142" s="104">
        <v>0</v>
      </c>
      <c r="N142" s="105">
        <v>0</v>
      </c>
      <c r="O142" s="111">
        <v>0</v>
      </c>
      <c r="P142" s="93">
        <f t="shared" si="26"/>
        <v>0</v>
      </c>
      <c r="Q142" s="76">
        <v>765</v>
      </c>
      <c r="R142" s="1">
        <f>PRODUCT(P142*Q142)</f>
        <v>0</v>
      </c>
      <c r="S142" s="56"/>
      <c r="T142" s="56"/>
    </row>
    <row r="143" spans="1:20" s="55" customFormat="1" ht="15.75">
      <c r="A143" s="75">
        <v>137</v>
      </c>
      <c r="B143" s="69" t="s">
        <v>156</v>
      </c>
      <c r="C143" s="20" t="s">
        <v>3</v>
      </c>
      <c r="D143" s="21" t="s">
        <v>8</v>
      </c>
      <c r="E143" s="20" t="s">
        <v>39</v>
      </c>
      <c r="F143" s="20">
        <v>0</v>
      </c>
      <c r="G143" s="23"/>
      <c r="H143" s="23"/>
      <c r="I143" s="23"/>
      <c r="J143" s="23"/>
      <c r="K143" s="23"/>
      <c r="L143" s="23"/>
      <c r="M143" s="20">
        <v>0</v>
      </c>
      <c r="N143" s="21">
        <v>0</v>
      </c>
      <c r="O143" s="31">
        <v>0</v>
      </c>
      <c r="P143" s="93">
        <f t="shared" ref="P143:P144" si="28">SUM(F143:O143)</f>
        <v>0</v>
      </c>
      <c r="Q143" s="76">
        <v>447</v>
      </c>
      <c r="R143" s="1">
        <f t="shared" ref="R143:R144" si="29">PRODUCT(P143*Q143)</f>
        <v>0</v>
      </c>
      <c r="S143" s="56"/>
      <c r="T143" s="56"/>
    </row>
    <row r="144" spans="1:20" s="55" customFormat="1" ht="15.75">
      <c r="A144" s="75">
        <v>138</v>
      </c>
      <c r="B144" s="69" t="s">
        <v>156</v>
      </c>
      <c r="C144" s="20" t="s">
        <v>3</v>
      </c>
      <c r="D144" s="21" t="s">
        <v>4</v>
      </c>
      <c r="E144" s="20" t="s">
        <v>39</v>
      </c>
      <c r="F144" s="20">
        <v>0</v>
      </c>
      <c r="G144" s="23"/>
      <c r="H144" s="23"/>
      <c r="I144" s="23"/>
      <c r="J144" s="23"/>
      <c r="K144" s="23"/>
      <c r="L144" s="23"/>
      <c r="M144" s="20">
        <v>0</v>
      </c>
      <c r="N144" s="21">
        <v>0</v>
      </c>
      <c r="O144" s="31">
        <v>0</v>
      </c>
      <c r="P144" s="93">
        <f t="shared" si="28"/>
        <v>0</v>
      </c>
      <c r="Q144" s="76">
        <v>447</v>
      </c>
      <c r="R144" s="1">
        <f t="shared" si="29"/>
        <v>0</v>
      </c>
      <c r="S144" s="56"/>
      <c r="T144" s="56"/>
    </row>
    <row r="145" spans="1:20" s="55" customFormat="1" ht="15.75">
      <c r="A145" s="75">
        <v>139</v>
      </c>
      <c r="B145" s="69" t="s">
        <v>158</v>
      </c>
      <c r="C145" s="20" t="s">
        <v>3</v>
      </c>
      <c r="D145" s="21" t="s">
        <v>4</v>
      </c>
      <c r="E145" s="20" t="s">
        <v>5</v>
      </c>
      <c r="F145" s="20">
        <v>0</v>
      </c>
      <c r="G145" s="23"/>
      <c r="H145" s="23"/>
      <c r="I145" s="23"/>
      <c r="J145" s="23"/>
      <c r="K145" s="23"/>
      <c r="L145" s="23"/>
      <c r="M145" s="20">
        <v>0</v>
      </c>
      <c r="N145" s="21">
        <v>0</v>
      </c>
      <c r="O145" s="31">
        <v>0</v>
      </c>
      <c r="P145" s="93">
        <f t="shared" ref="P145:P160" si="30">SUM(F145:O145)</f>
        <v>0</v>
      </c>
      <c r="Q145" s="76">
        <v>624</v>
      </c>
      <c r="R145" s="1">
        <f t="shared" ref="R145:R160" si="31">PRODUCT(P145*Q145)</f>
        <v>0</v>
      </c>
      <c r="S145" s="54"/>
      <c r="T145" s="54"/>
    </row>
    <row r="146" spans="1:20" s="55" customFormat="1" ht="15.75">
      <c r="A146" s="75">
        <v>140</v>
      </c>
      <c r="B146" s="69" t="s">
        <v>158</v>
      </c>
      <c r="C146" s="20" t="s">
        <v>3</v>
      </c>
      <c r="D146" s="21" t="s">
        <v>8</v>
      </c>
      <c r="E146" s="20" t="s">
        <v>23</v>
      </c>
      <c r="F146" s="20">
        <v>0</v>
      </c>
      <c r="G146" s="23"/>
      <c r="H146" s="23"/>
      <c r="I146" s="23"/>
      <c r="J146" s="23"/>
      <c r="K146" s="23"/>
      <c r="L146" s="23"/>
      <c r="M146" s="20">
        <v>0</v>
      </c>
      <c r="N146" s="21">
        <v>0</v>
      </c>
      <c r="O146" s="31">
        <v>0</v>
      </c>
      <c r="P146" s="93">
        <f t="shared" si="30"/>
        <v>0</v>
      </c>
      <c r="Q146" s="76">
        <v>600</v>
      </c>
      <c r="R146" s="1">
        <f t="shared" si="31"/>
        <v>0</v>
      </c>
      <c r="S146" s="54"/>
      <c r="T146" s="54"/>
    </row>
    <row r="147" spans="1:20" s="55" customFormat="1" ht="15.75">
      <c r="A147" s="75">
        <v>141</v>
      </c>
      <c r="B147" s="103" t="s">
        <v>287</v>
      </c>
      <c r="C147" s="104" t="s">
        <v>3</v>
      </c>
      <c r="D147" s="105" t="s">
        <v>83</v>
      </c>
      <c r="E147" s="104" t="s">
        <v>23</v>
      </c>
      <c r="F147" s="104">
        <v>0</v>
      </c>
      <c r="G147" s="107"/>
      <c r="H147" s="107"/>
      <c r="I147" s="107"/>
      <c r="J147" s="107"/>
      <c r="K147" s="107"/>
      <c r="L147" s="107"/>
      <c r="M147" s="104">
        <v>0</v>
      </c>
      <c r="N147" s="105">
        <v>0</v>
      </c>
      <c r="O147" s="111">
        <v>0</v>
      </c>
      <c r="P147" s="93">
        <f t="shared" si="30"/>
        <v>0</v>
      </c>
      <c r="Q147" s="76">
        <v>617</v>
      </c>
      <c r="R147" s="1">
        <f t="shared" si="31"/>
        <v>0</v>
      </c>
      <c r="S147" s="54"/>
      <c r="T147" s="54"/>
    </row>
    <row r="148" spans="1:20" s="55" customFormat="1" ht="15.75">
      <c r="A148" s="75">
        <v>142</v>
      </c>
      <c r="B148" s="69" t="s">
        <v>159</v>
      </c>
      <c r="C148" s="20"/>
      <c r="D148" s="21" t="s">
        <v>160</v>
      </c>
      <c r="E148" s="20" t="s">
        <v>39</v>
      </c>
      <c r="F148" s="20">
        <v>0</v>
      </c>
      <c r="G148" s="23"/>
      <c r="H148" s="23"/>
      <c r="I148" s="23"/>
      <c r="J148" s="23"/>
      <c r="K148" s="23"/>
      <c r="L148" s="23"/>
      <c r="M148" s="20">
        <v>0</v>
      </c>
      <c r="N148" s="21">
        <v>0</v>
      </c>
      <c r="O148" s="31">
        <v>0</v>
      </c>
      <c r="P148" s="93">
        <f t="shared" si="30"/>
        <v>0</v>
      </c>
      <c r="Q148" s="76">
        <v>527</v>
      </c>
      <c r="R148" s="1">
        <f t="shared" si="31"/>
        <v>0</v>
      </c>
      <c r="S148" s="54"/>
      <c r="T148" s="54"/>
    </row>
    <row r="149" spans="1:20" s="55" customFormat="1" ht="15.75" customHeight="1">
      <c r="A149" s="75">
        <v>143</v>
      </c>
      <c r="B149" s="69" t="s">
        <v>159</v>
      </c>
      <c r="C149" s="20"/>
      <c r="D149" s="21" t="s">
        <v>161</v>
      </c>
      <c r="E149" s="20" t="s">
        <v>39</v>
      </c>
      <c r="F149" s="20">
        <v>0</v>
      </c>
      <c r="G149" s="23"/>
      <c r="H149" s="23"/>
      <c r="I149" s="20">
        <v>0</v>
      </c>
      <c r="J149" s="20">
        <v>0</v>
      </c>
      <c r="K149" s="20">
        <v>0</v>
      </c>
      <c r="L149" s="23"/>
      <c r="M149" s="20">
        <v>0</v>
      </c>
      <c r="N149" s="21">
        <v>0</v>
      </c>
      <c r="O149" s="31">
        <v>0</v>
      </c>
      <c r="P149" s="93">
        <f t="shared" si="30"/>
        <v>0</v>
      </c>
      <c r="Q149" s="76">
        <v>527</v>
      </c>
      <c r="R149" s="1">
        <f t="shared" si="31"/>
        <v>0</v>
      </c>
      <c r="S149" s="56"/>
      <c r="T149" s="56"/>
    </row>
    <row r="150" spans="1:20" s="55" customFormat="1" ht="15.75">
      <c r="A150" s="75">
        <v>144</v>
      </c>
      <c r="B150" s="103" t="s">
        <v>280</v>
      </c>
      <c r="C150" s="104"/>
      <c r="D150" s="105" t="s">
        <v>32</v>
      </c>
      <c r="E150" s="104" t="s">
        <v>39</v>
      </c>
      <c r="F150" s="104">
        <v>0</v>
      </c>
      <c r="G150" s="104">
        <v>0</v>
      </c>
      <c r="H150" s="107"/>
      <c r="I150" s="107"/>
      <c r="J150" s="107"/>
      <c r="K150" s="107"/>
      <c r="L150" s="107"/>
      <c r="M150" s="104">
        <v>0</v>
      </c>
      <c r="N150" s="105">
        <v>0</v>
      </c>
      <c r="O150" s="111">
        <v>0</v>
      </c>
      <c r="P150" s="93">
        <f t="shared" ref="P150" si="32">SUM(F150:O150)</f>
        <v>0</v>
      </c>
      <c r="Q150" s="76">
        <v>669</v>
      </c>
      <c r="R150" s="1">
        <f t="shared" ref="R150" si="33">PRODUCT(P150*Q150)</f>
        <v>0</v>
      </c>
      <c r="S150" s="56"/>
      <c r="T150" s="56"/>
    </row>
    <row r="151" spans="1:20" s="55" customFormat="1" ht="15.75">
      <c r="A151" s="75">
        <v>145</v>
      </c>
      <c r="B151" s="103" t="s">
        <v>280</v>
      </c>
      <c r="C151" s="104"/>
      <c r="D151" s="105" t="s">
        <v>99</v>
      </c>
      <c r="E151" s="104" t="s">
        <v>39</v>
      </c>
      <c r="F151" s="104">
        <v>0</v>
      </c>
      <c r="G151" s="104">
        <v>0</v>
      </c>
      <c r="H151" s="107"/>
      <c r="I151" s="107"/>
      <c r="J151" s="107"/>
      <c r="K151" s="107"/>
      <c r="L151" s="107"/>
      <c r="M151" s="104">
        <v>0</v>
      </c>
      <c r="N151" s="105">
        <v>0</v>
      </c>
      <c r="O151" s="111">
        <v>0</v>
      </c>
      <c r="P151" s="93">
        <f t="shared" si="30"/>
        <v>0</v>
      </c>
      <c r="Q151" s="76">
        <v>669</v>
      </c>
      <c r="R151" s="1">
        <f t="shared" si="31"/>
        <v>0</v>
      </c>
      <c r="S151" s="56"/>
      <c r="T151" s="56"/>
    </row>
    <row r="152" spans="1:20" s="55" customFormat="1" ht="15.75">
      <c r="A152" s="75">
        <v>146</v>
      </c>
      <c r="B152" s="103" t="s">
        <v>280</v>
      </c>
      <c r="C152" s="104"/>
      <c r="D152" s="105" t="s">
        <v>12</v>
      </c>
      <c r="E152" s="104" t="s">
        <v>39</v>
      </c>
      <c r="F152" s="104">
        <v>0</v>
      </c>
      <c r="G152" s="104">
        <v>0</v>
      </c>
      <c r="H152" s="104">
        <v>0</v>
      </c>
      <c r="I152" s="104">
        <v>0</v>
      </c>
      <c r="J152" s="107"/>
      <c r="K152" s="107"/>
      <c r="L152" s="104">
        <v>0</v>
      </c>
      <c r="M152" s="104">
        <v>0</v>
      </c>
      <c r="N152" s="105">
        <v>0</v>
      </c>
      <c r="O152" s="111">
        <v>0</v>
      </c>
      <c r="P152" s="93">
        <f t="shared" ref="P152" si="34">SUM(F152:O152)</f>
        <v>0</v>
      </c>
      <c r="Q152" s="76">
        <v>669</v>
      </c>
      <c r="R152" s="1">
        <f t="shared" ref="R152" si="35">PRODUCT(P152*Q152)</f>
        <v>0</v>
      </c>
      <c r="S152" s="56"/>
      <c r="T152" s="56"/>
    </row>
    <row r="153" spans="1:20" s="55" customFormat="1" ht="15.75">
      <c r="A153" s="75">
        <v>147</v>
      </c>
      <c r="B153" s="103" t="s">
        <v>280</v>
      </c>
      <c r="C153" s="104"/>
      <c r="D153" s="105" t="s">
        <v>24</v>
      </c>
      <c r="E153" s="104" t="s">
        <v>39</v>
      </c>
      <c r="F153" s="104">
        <v>0</v>
      </c>
      <c r="G153" s="104">
        <v>0</v>
      </c>
      <c r="H153" s="107"/>
      <c r="I153" s="107"/>
      <c r="J153" s="107"/>
      <c r="K153" s="107"/>
      <c r="L153" s="107"/>
      <c r="M153" s="104">
        <v>0</v>
      </c>
      <c r="N153" s="105">
        <v>0</v>
      </c>
      <c r="O153" s="111">
        <v>0</v>
      </c>
      <c r="P153" s="93">
        <f t="shared" ref="P153" si="36">SUM(F153:O153)</f>
        <v>0</v>
      </c>
      <c r="Q153" s="76">
        <v>669</v>
      </c>
      <c r="R153" s="1">
        <f t="shared" ref="R153" si="37">PRODUCT(P153*Q153)</f>
        <v>0</v>
      </c>
      <c r="S153" s="56"/>
      <c r="T153" s="56"/>
    </row>
    <row r="154" spans="1:20" s="55" customFormat="1" ht="15.75">
      <c r="A154" s="75">
        <v>148</v>
      </c>
      <c r="B154" s="103" t="s">
        <v>280</v>
      </c>
      <c r="C154" s="104"/>
      <c r="D154" s="105" t="s">
        <v>13</v>
      </c>
      <c r="E154" s="104" t="s">
        <v>39</v>
      </c>
      <c r="F154" s="104">
        <v>0</v>
      </c>
      <c r="G154" s="104">
        <v>0</v>
      </c>
      <c r="H154" s="107"/>
      <c r="I154" s="107"/>
      <c r="J154" s="107"/>
      <c r="K154" s="107"/>
      <c r="L154" s="107"/>
      <c r="M154" s="104">
        <v>0</v>
      </c>
      <c r="N154" s="105">
        <v>0</v>
      </c>
      <c r="O154" s="111">
        <v>0</v>
      </c>
      <c r="P154" s="93">
        <f t="shared" ref="P154" si="38">SUM(F154:O154)</f>
        <v>0</v>
      </c>
      <c r="Q154" s="76">
        <v>669</v>
      </c>
      <c r="R154" s="1">
        <f t="shared" ref="R154" si="39">PRODUCT(P154*Q154)</f>
        <v>0</v>
      </c>
      <c r="S154" s="56"/>
      <c r="T154" s="56"/>
    </row>
    <row r="155" spans="1:20" s="55" customFormat="1" ht="15.75">
      <c r="A155" s="75">
        <v>149</v>
      </c>
      <c r="B155" s="69" t="s">
        <v>162</v>
      </c>
      <c r="C155" s="20" t="s">
        <v>3</v>
      </c>
      <c r="D155" s="21" t="s">
        <v>8</v>
      </c>
      <c r="E155" s="20" t="s">
        <v>23</v>
      </c>
      <c r="F155" s="20">
        <v>0</v>
      </c>
      <c r="G155" s="23"/>
      <c r="H155" s="23"/>
      <c r="I155" s="23"/>
      <c r="J155" s="23"/>
      <c r="K155" s="23"/>
      <c r="L155" s="23"/>
      <c r="M155" s="20">
        <v>0</v>
      </c>
      <c r="N155" s="21">
        <v>0</v>
      </c>
      <c r="O155" s="31">
        <v>0</v>
      </c>
      <c r="P155" s="93">
        <f t="shared" si="30"/>
        <v>0</v>
      </c>
      <c r="Q155" s="76">
        <v>639</v>
      </c>
      <c r="R155" s="1">
        <f t="shared" si="31"/>
        <v>0</v>
      </c>
      <c r="S155" s="56"/>
      <c r="T155" s="56"/>
    </row>
    <row r="156" spans="1:20" s="55" customFormat="1" ht="15.75">
      <c r="A156" s="75">
        <v>150</v>
      </c>
      <c r="B156" s="69" t="s">
        <v>162</v>
      </c>
      <c r="C156" s="20" t="s">
        <v>3</v>
      </c>
      <c r="D156" s="21" t="s">
        <v>28</v>
      </c>
      <c r="E156" s="20" t="s">
        <v>23</v>
      </c>
      <c r="F156" s="20">
        <v>0</v>
      </c>
      <c r="G156" s="23"/>
      <c r="H156" s="23"/>
      <c r="I156" s="20">
        <v>0</v>
      </c>
      <c r="J156" s="23"/>
      <c r="K156" s="23"/>
      <c r="L156" s="23"/>
      <c r="M156" s="20">
        <v>0</v>
      </c>
      <c r="N156" s="21">
        <v>0</v>
      </c>
      <c r="O156" s="31">
        <v>0</v>
      </c>
      <c r="P156" s="93">
        <f t="shared" si="30"/>
        <v>0</v>
      </c>
      <c r="Q156" s="76">
        <v>639</v>
      </c>
      <c r="R156" s="1">
        <f t="shared" si="31"/>
        <v>0</v>
      </c>
      <c r="S156" s="56"/>
      <c r="T156" s="56"/>
    </row>
    <row r="157" spans="1:20" s="55" customFormat="1" ht="15.75">
      <c r="A157" s="75">
        <v>151</v>
      </c>
      <c r="B157" s="69" t="s">
        <v>162</v>
      </c>
      <c r="C157" s="20" t="s">
        <v>3</v>
      </c>
      <c r="D157" s="21" t="s">
        <v>4</v>
      </c>
      <c r="E157" s="20" t="s">
        <v>23</v>
      </c>
      <c r="F157" s="20">
        <v>0</v>
      </c>
      <c r="G157" s="23"/>
      <c r="H157" s="23"/>
      <c r="I157" s="23"/>
      <c r="J157" s="23"/>
      <c r="K157" s="23"/>
      <c r="L157" s="23"/>
      <c r="M157" s="20">
        <v>0</v>
      </c>
      <c r="N157" s="21">
        <v>0</v>
      </c>
      <c r="O157" s="31">
        <v>0</v>
      </c>
      <c r="P157" s="93">
        <f t="shared" si="30"/>
        <v>0</v>
      </c>
      <c r="Q157" s="76">
        <v>639</v>
      </c>
      <c r="R157" s="1">
        <f t="shared" si="31"/>
        <v>0</v>
      </c>
      <c r="S157" s="54"/>
      <c r="T157" s="54"/>
    </row>
    <row r="158" spans="1:20" s="55" customFormat="1" ht="15.75" customHeight="1">
      <c r="A158" s="75">
        <v>152</v>
      </c>
      <c r="B158" s="69" t="s">
        <v>163</v>
      </c>
      <c r="C158" s="20"/>
      <c r="D158" s="21" t="s">
        <v>211</v>
      </c>
      <c r="E158" s="20" t="s">
        <v>5</v>
      </c>
      <c r="F158" s="20">
        <v>0</v>
      </c>
      <c r="G158" s="23"/>
      <c r="H158" s="23"/>
      <c r="I158" s="23"/>
      <c r="J158" s="23"/>
      <c r="K158" s="20">
        <v>0</v>
      </c>
      <c r="L158" s="20">
        <v>0</v>
      </c>
      <c r="M158" s="20">
        <v>0</v>
      </c>
      <c r="N158" s="21">
        <v>0</v>
      </c>
      <c r="O158" s="31">
        <v>0</v>
      </c>
      <c r="P158" s="93">
        <f t="shared" si="30"/>
        <v>0</v>
      </c>
      <c r="Q158" s="76">
        <v>858</v>
      </c>
      <c r="R158" s="1">
        <f t="shared" si="31"/>
        <v>0</v>
      </c>
      <c r="S158" s="54"/>
      <c r="T158" s="54"/>
    </row>
    <row r="159" spans="1:20" s="55" customFormat="1" ht="15.75">
      <c r="A159" s="75">
        <v>153</v>
      </c>
      <c r="B159" s="69" t="s">
        <v>163</v>
      </c>
      <c r="C159" s="20"/>
      <c r="D159" s="21" t="s">
        <v>269</v>
      </c>
      <c r="E159" s="20" t="s">
        <v>5</v>
      </c>
      <c r="F159" s="20">
        <v>0</v>
      </c>
      <c r="G159" s="23"/>
      <c r="H159" s="23"/>
      <c r="I159" s="23"/>
      <c r="J159" s="23"/>
      <c r="K159" s="23"/>
      <c r="L159" s="23"/>
      <c r="M159" s="20">
        <v>0</v>
      </c>
      <c r="N159" s="21">
        <v>0</v>
      </c>
      <c r="O159" s="31">
        <v>0</v>
      </c>
      <c r="P159" s="93">
        <f t="shared" si="30"/>
        <v>0</v>
      </c>
      <c r="Q159" s="76">
        <v>858</v>
      </c>
      <c r="R159" s="1">
        <f t="shared" si="31"/>
        <v>0</v>
      </c>
      <c r="S159" s="56"/>
      <c r="T159" s="56"/>
    </row>
    <row r="160" spans="1:20" s="55" customFormat="1" ht="47.25">
      <c r="A160" s="75">
        <v>154</v>
      </c>
      <c r="B160" s="69" t="s">
        <v>235</v>
      </c>
      <c r="C160" s="124" t="s">
        <v>300</v>
      </c>
      <c r="D160" s="21" t="s">
        <v>17</v>
      </c>
      <c r="E160" s="27" t="s">
        <v>9</v>
      </c>
      <c r="F160" s="20">
        <v>0</v>
      </c>
      <c r="G160" s="20">
        <v>0</v>
      </c>
      <c r="H160" s="20">
        <v>0</v>
      </c>
      <c r="I160" s="23"/>
      <c r="J160" s="23"/>
      <c r="K160" s="20">
        <v>0</v>
      </c>
      <c r="L160" s="20">
        <v>0</v>
      </c>
      <c r="M160" s="20">
        <v>0</v>
      </c>
      <c r="N160" s="21">
        <v>0</v>
      </c>
      <c r="O160" s="31">
        <v>0</v>
      </c>
      <c r="P160" s="93">
        <f t="shared" si="30"/>
        <v>0</v>
      </c>
      <c r="Q160" s="76">
        <v>666</v>
      </c>
      <c r="R160" s="1">
        <f t="shared" si="31"/>
        <v>0</v>
      </c>
      <c r="S160" s="56"/>
      <c r="T160" s="56"/>
    </row>
    <row r="161" spans="1:20" s="55" customFormat="1" ht="15.75" customHeight="1">
      <c r="A161" s="75">
        <v>155</v>
      </c>
      <c r="B161" s="69" t="s">
        <v>164</v>
      </c>
      <c r="C161" s="20"/>
      <c r="D161" s="21" t="s">
        <v>75</v>
      </c>
      <c r="E161" s="20"/>
      <c r="F161" s="20">
        <v>0</v>
      </c>
      <c r="G161" s="20">
        <v>0</v>
      </c>
      <c r="H161" s="23"/>
      <c r="I161" s="23"/>
      <c r="J161" s="23"/>
      <c r="K161" s="23"/>
      <c r="L161" s="23"/>
      <c r="M161" s="23"/>
      <c r="N161" s="21">
        <v>0</v>
      </c>
      <c r="O161" s="31">
        <v>0</v>
      </c>
      <c r="P161" s="95">
        <f>SUM(F161:O161)</f>
        <v>0</v>
      </c>
      <c r="Q161" s="26">
        <v>726</v>
      </c>
      <c r="R161" s="1">
        <f>PRODUCT(P161*Q161)</f>
        <v>0</v>
      </c>
      <c r="S161" s="58"/>
      <c r="T161" s="58"/>
    </row>
    <row r="162" spans="1:20" s="55" customFormat="1" ht="15.75" customHeight="1">
      <c r="A162" s="75">
        <v>156</v>
      </c>
      <c r="B162" s="69" t="s">
        <v>164</v>
      </c>
      <c r="C162" s="20"/>
      <c r="D162" s="21" t="s">
        <v>4</v>
      </c>
      <c r="E162" s="20"/>
      <c r="F162" s="20">
        <v>0</v>
      </c>
      <c r="G162" s="20">
        <v>0</v>
      </c>
      <c r="H162" s="23"/>
      <c r="I162" s="23"/>
      <c r="J162" s="23"/>
      <c r="K162" s="23"/>
      <c r="L162" s="23"/>
      <c r="M162" s="20">
        <v>0</v>
      </c>
      <c r="N162" s="21">
        <v>0</v>
      </c>
      <c r="O162" s="31">
        <v>0</v>
      </c>
      <c r="P162" s="94">
        <f>SUM(F162:O162)</f>
        <v>0</v>
      </c>
      <c r="Q162" s="125">
        <v>726</v>
      </c>
      <c r="R162" s="1">
        <f>PRODUCT(P162*Q162)</f>
        <v>0</v>
      </c>
      <c r="S162" s="58"/>
      <c r="T162" s="58"/>
    </row>
    <row r="163" spans="1:20" s="55" customFormat="1" ht="15.75" customHeight="1">
      <c r="A163" s="75">
        <v>157</v>
      </c>
      <c r="B163" s="69" t="s">
        <v>165</v>
      </c>
      <c r="C163" s="20" t="s">
        <v>3</v>
      </c>
      <c r="D163" s="21" t="s">
        <v>8</v>
      </c>
      <c r="E163" s="20" t="s">
        <v>23</v>
      </c>
      <c r="F163" s="20">
        <v>0</v>
      </c>
      <c r="G163" s="23"/>
      <c r="H163" s="23"/>
      <c r="I163" s="23"/>
      <c r="J163" s="23"/>
      <c r="K163" s="23"/>
      <c r="L163" s="23"/>
      <c r="M163" s="20">
        <v>0</v>
      </c>
      <c r="N163" s="21">
        <v>0</v>
      </c>
      <c r="O163" s="31">
        <v>0</v>
      </c>
      <c r="P163" s="93">
        <f>SUM(F163:O163)</f>
        <v>0</v>
      </c>
      <c r="Q163" s="76">
        <v>603</v>
      </c>
      <c r="R163" s="1">
        <f>PRODUCT(P163*Q163)</f>
        <v>0</v>
      </c>
      <c r="S163" s="58"/>
      <c r="T163" s="58"/>
    </row>
    <row r="164" spans="1:20" s="55" customFormat="1" ht="15.75" customHeight="1" thickBot="1">
      <c r="A164" s="75">
        <v>158</v>
      </c>
      <c r="B164" s="69" t="s">
        <v>165</v>
      </c>
      <c r="C164" s="20" t="s">
        <v>3</v>
      </c>
      <c r="D164" s="21" t="s">
        <v>4</v>
      </c>
      <c r="E164" s="20" t="s">
        <v>23</v>
      </c>
      <c r="F164" s="20">
        <v>0</v>
      </c>
      <c r="G164" s="23"/>
      <c r="H164" s="23"/>
      <c r="I164" s="23"/>
      <c r="J164" s="23"/>
      <c r="K164" s="23"/>
      <c r="L164" s="23"/>
      <c r="M164" s="20">
        <v>0</v>
      </c>
      <c r="N164" s="21">
        <v>0</v>
      </c>
      <c r="O164" s="31">
        <v>0</v>
      </c>
      <c r="P164" s="93">
        <f>SUM(F164:O164)</f>
        <v>0</v>
      </c>
      <c r="Q164" s="76">
        <v>603</v>
      </c>
      <c r="R164" s="1">
        <f>PRODUCT(P164*Q164)</f>
        <v>0</v>
      </c>
      <c r="S164" s="54"/>
      <c r="T164" s="54"/>
    </row>
    <row r="165" spans="1:20" s="55" customFormat="1" ht="21" customHeight="1" thickBot="1">
      <c r="A165" s="115"/>
      <c r="B165" s="116" t="s">
        <v>256</v>
      </c>
      <c r="C165" s="117"/>
      <c r="D165" s="118"/>
      <c r="E165" s="118"/>
      <c r="F165" s="119">
        <v>134</v>
      </c>
      <c r="G165" s="119"/>
      <c r="H165" s="119">
        <v>140</v>
      </c>
      <c r="I165" s="119"/>
      <c r="J165" s="119">
        <v>146</v>
      </c>
      <c r="K165" s="119"/>
      <c r="L165" s="119">
        <v>152</v>
      </c>
      <c r="M165" s="119"/>
      <c r="N165" s="120"/>
      <c r="O165" s="120"/>
      <c r="P165" s="127"/>
      <c r="Q165" s="122"/>
      <c r="R165" s="121"/>
      <c r="S165" s="155"/>
      <c r="T165" s="156"/>
    </row>
    <row r="166" spans="1:20" s="55" customFormat="1" ht="15.75">
      <c r="A166" s="51">
        <v>1</v>
      </c>
      <c r="B166" s="70" t="s">
        <v>170</v>
      </c>
      <c r="C166" s="21" t="s">
        <v>3</v>
      </c>
      <c r="D166" s="21" t="s">
        <v>4</v>
      </c>
      <c r="E166" s="21" t="s">
        <v>5</v>
      </c>
      <c r="F166" s="23"/>
      <c r="G166" s="20"/>
      <c r="H166" s="23"/>
      <c r="I166" s="20"/>
      <c r="J166" s="23"/>
      <c r="K166" s="20"/>
      <c r="L166" s="23"/>
      <c r="M166" s="20"/>
      <c r="N166" s="24"/>
      <c r="O166" s="24"/>
      <c r="P166" s="93">
        <f t="shared" ref="P166:P167" si="40">SUM(F166:O166)</f>
        <v>0</v>
      </c>
      <c r="Q166" s="76">
        <v>250</v>
      </c>
      <c r="R166" s="1">
        <f t="shared" ref="R166:R167" si="41">PRODUCT(P166*Q166)</f>
        <v>0</v>
      </c>
      <c r="S166" s="56"/>
      <c r="T166" s="56"/>
    </row>
    <row r="167" spans="1:20" s="55" customFormat="1" ht="16.5" thickBot="1">
      <c r="A167" s="51">
        <v>2</v>
      </c>
      <c r="B167" s="70" t="s">
        <v>171</v>
      </c>
      <c r="C167" s="20" t="s">
        <v>3</v>
      </c>
      <c r="D167" s="21" t="s">
        <v>4</v>
      </c>
      <c r="E167" s="20" t="s">
        <v>5</v>
      </c>
      <c r="F167" s="23"/>
      <c r="G167" s="20"/>
      <c r="H167" s="23"/>
      <c r="I167" s="20"/>
      <c r="J167" s="23"/>
      <c r="K167" s="20"/>
      <c r="L167" s="20">
        <v>0</v>
      </c>
      <c r="M167" s="20"/>
      <c r="N167" s="24"/>
      <c r="O167" s="24"/>
      <c r="P167" s="93">
        <f t="shared" si="40"/>
        <v>0</v>
      </c>
      <c r="Q167" s="76">
        <v>350</v>
      </c>
      <c r="R167" s="1">
        <f t="shared" si="41"/>
        <v>0</v>
      </c>
      <c r="S167" s="54"/>
      <c r="T167" s="54"/>
    </row>
    <row r="168" spans="1:20" s="55" customFormat="1" ht="15.75" customHeight="1" thickBot="1">
      <c r="A168" s="33"/>
      <c r="B168" s="10" t="s">
        <v>220</v>
      </c>
      <c r="C168" s="83"/>
      <c r="D168" s="147" t="s">
        <v>240</v>
      </c>
      <c r="E168" s="147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97">
        <f>SUM(P7:P164,P166:P167)</f>
        <v>0</v>
      </c>
      <c r="Q168" s="34"/>
      <c r="R168" s="67">
        <f>INDEX(D169:E179,G170,2)</f>
        <v>0</v>
      </c>
      <c r="S168" s="54"/>
      <c r="T168" s="54"/>
    </row>
    <row r="169" spans="1:20" s="55" customFormat="1" ht="15.75" hidden="1" customHeight="1" thickBot="1">
      <c r="A169" s="33"/>
      <c r="B169" s="10"/>
      <c r="C169" s="83"/>
      <c r="D169" s="37" t="s">
        <v>240</v>
      </c>
      <c r="E169" s="7">
        <f>SUM(R180)</f>
        <v>0</v>
      </c>
      <c r="F169" s="38"/>
      <c r="G169" s="38"/>
      <c r="H169" s="84"/>
      <c r="I169" s="84"/>
      <c r="J169" s="84"/>
      <c r="K169" s="84"/>
      <c r="L169" s="84"/>
      <c r="M169" s="84"/>
      <c r="N169" s="84"/>
      <c r="O169" s="84"/>
      <c r="P169" s="97" t="s">
        <v>251</v>
      </c>
      <c r="Q169" s="34"/>
      <c r="R169" s="3"/>
      <c r="S169" s="54"/>
      <c r="T169" s="54"/>
    </row>
    <row r="170" spans="1:20" s="55" customFormat="1" ht="16.5" hidden="1" thickBot="1">
      <c r="A170" s="33"/>
      <c r="B170" s="10"/>
      <c r="C170" s="83"/>
      <c r="D170" s="37" t="s">
        <v>241</v>
      </c>
      <c r="E170" s="7">
        <f>SUM(R180-R180*0.03)</f>
        <v>0</v>
      </c>
      <c r="F170" s="38"/>
      <c r="G170" s="38">
        <f>MATCH(D168,D169:D179,0)</f>
        <v>1</v>
      </c>
      <c r="H170" s="84"/>
      <c r="I170" s="84"/>
      <c r="J170" s="84"/>
      <c r="K170" s="84"/>
      <c r="L170" s="84"/>
      <c r="M170" s="84"/>
      <c r="N170" s="84"/>
      <c r="O170" s="84"/>
      <c r="P170" s="97" t="s">
        <v>251</v>
      </c>
      <c r="Q170" s="34"/>
      <c r="R170" s="3"/>
      <c r="S170" s="54"/>
      <c r="T170" s="54"/>
    </row>
    <row r="171" spans="1:20" s="55" customFormat="1" ht="16.5" hidden="1" thickBot="1">
      <c r="A171" s="33"/>
      <c r="B171" s="10"/>
      <c r="C171" s="83"/>
      <c r="D171" s="37" t="s">
        <v>242</v>
      </c>
      <c r="E171" s="7">
        <f>SUM(R180-R180*0.05)</f>
        <v>0</v>
      </c>
      <c r="F171" s="38"/>
      <c r="G171" s="38"/>
      <c r="H171" s="84"/>
      <c r="I171" s="84"/>
      <c r="J171" s="84"/>
      <c r="K171" s="84"/>
      <c r="L171" s="84"/>
      <c r="M171" s="84"/>
      <c r="N171" s="84"/>
      <c r="O171" s="84"/>
      <c r="P171" s="97" t="s">
        <v>251</v>
      </c>
      <c r="Q171" s="34"/>
      <c r="R171" s="3"/>
      <c r="S171" s="54"/>
      <c r="T171" s="54"/>
    </row>
    <row r="172" spans="1:20" s="55" customFormat="1" ht="16.5" hidden="1" thickBot="1">
      <c r="A172" s="33"/>
      <c r="B172" s="10"/>
      <c r="C172" s="83"/>
      <c r="D172" s="37" t="s">
        <v>243</v>
      </c>
      <c r="E172" s="7">
        <f>SUM(R180-R180*0.07)</f>
        <v>0</v>
      </c>
      <c r="F172" s="38"/>
      <c r="G172" s="38"/>
      <c r="H172" s="84"/>
      <c r="I172" s="84"/>
      <c r="J172" s="84"/>
      <c r="K172" s="84"/>
      <c r="L172" s="84"/>
      <c r="M172" s="84"/>
      <c r="N172" s="84"/>
      <c r="O172" s="84"/>
      <c r="P172" s="97" t="s">
        <v>251</v>
      </c>
      <c r="Q172" s="34"/>
      <c r="R172" s="3"/>
      <c r="S172" s="54"/>
      <c r="T172" s="54"/>
    </row>
    <row r="173" spans="1:20" s="55" customFormat="1" ht="16.5" hidden="1" thickBot="1">
      <c r="A173" s="33"/>
      <c r="B173" s="10"/>
      <c r="C173" s="83"/>
      <c r="D173" s="37" t="s">
        <v>244</v>
      </c>
      <c r="E173" s="7">
        <f>SUM(R180-R180*0.08)</f>
        <v>0</v>
      </c>
      <c r="F173" s="38"/>
      <c r="G173" s="38"/>
      <c r="H173" s="84"/>
      <c r="I173" s="84"/>
      <c r="J173" s="84"/>
      <c r="K173" s="84"/>
      <c r="L173" s="84"/>
      <c r="M173" s="84"/>
      <c r="N173" s="84"/>
      <c r="O173" s="84"/>
      <c r="P173" s="97" t="s">
        <v>251</v>
      </c>
      <c r="Q173" s="34"/>
      <c r="R173" s="3"/>
      <c r="S173" s="54"/>
      <c r="T173" s="54"/>
    </row>
    <row r="174" spans="1:20" s="55" customFormat="1" ht="16.5" hidden="1" thickBot="1">
      <c r="A174" s="33"/>
      <c r="B174" s="10"/>
      <c r="C174" s="83"/>
      <c r="D174" s="37" t="s">
        <v>249</v>
      </c>
      <c r="E174" s="7">
        <f>SUM(R180-R180*0.09)</f>
        <v>0</v>
      </c>
      <c r="F174" s="38"/>
      <c r="G174" s="38"/>
      <c r="H174" s="84"/>
      <c r="I174" s="84"/>
      <c r="J174" s="84"/>
      <c r="K174" s="84"/>
      <c r="L174" s="84"/>
      <c r="M174" s="84"/>
      <c r="N174" s="84"/>
      <c r="O174" s="84"/>
      <c r="P174" s="97" t="s">
        <v>251</v>
      </c>
      <c r="Q174" s="34"/>
      <c r="R174" s="3"/>
      <c r="S174" s="54"/>
      <c r="T174" s="54"/>
    </row>
    <row r="175" spans="1:20" s="55" customFormat="1" ht="16.5" hidden="1" thickBot="1">
      <c r="A175" s="33"/>
      <c r="B175" s="10"/>
      <c r="C175" s="83"/>
      <c r="D175" s="37" t="s">
        <v>245</v>
      </c>
      <c r="E175" s="7">
        <f>SUM(R180-R180*0.1)</f>
        <v>0</v>
      </c>
      <c r="F175" s="38"/>
      <c r="G175" s="38"/>
      <c r="H175" s="84"/>
      <c r="I175" s="84"/>
      <c r="J175" s="84"/>
      <c r="K175" s="84"/>
      <c r="L175" s="84"/>
      <c r="M175" s="84"/>
      <c r="N175" s="84"/>
      <c r="O175" s="84"/>
      <c r="P175" s="97" t="s">
        <v>251</v>
      </c>
      <c r="Q175" s="34"/>
      <c r="R175" s="3"/>
      <c r="S175" s="54"/>
      <c r="T175" s="54"/>
    </row>
    <row r="176" spans="1:20" s="55" customFormat="1" ht="16.5" hidden="1" thickBot="1">
      <c r="A176" s="33"/>
      <c r="B176" s="10"/>
      <c r="C176" s="83"/>
      <c r="D176" s="37" t="s">
        <v>250</v>
      </c>
      <c r="E176" s="7">
        <f>SUM(R180-R180*0.12)</f>
        <v>0</v>
      </c>
      <c r="F176" s="38"/>
      <c r="G176" s="38"/>
      <c r="H176" s="84"/>
      <c r="I176" s="84"/>
      <c r="J176" s="84"/>
      <c r="K176" s="84"/>
      <c r="L176" s="84"/>
      <c r="M176" s="84"/>
      <c r="N176" s="84"/>
      <c r="O176" s="84"/>
      <c r="P176" s="97" t="s">
        <v>251</v>
      </c>
      <c r="Q176" s="34"/>
      <c r="R176" s="3"/>
      <c r="S176" s="54"/>
      <c r="T176" s="54"/>
    </row>
    <row r="177" spans="1:20" s="55" customFormat="1" ht="16.5" hidden="1" thickBot="1">
      <c r="A177" s="33"/>
      <c r="B177" s="10"/>
      <c r="C177" s="83"/>
      <c r="D177" s="37" t="s">
        <v>246</v>
      </c>
      <c r="E177" s="7">
        <f>SUM(R180-R180*0.15)</f>
        <v>0</v>
      </c>
      <c r="F177" s="38"/>
      <c r="G177" s="38"/>
      <c r="H177" s="84"/>
      <c r="I177" s="84"/>
      <c r="J177" s="84"/>
      <c r="K177" s="84"/>
      <c r="L177" s="84"/>
      <c r="M177" s="84"/>
      <c r="N177" s="84"/>
      <c r="O177" s="84"/>
      <c r="P177" s="97" t="s">
        <v>251</v>
      </c>
      <c r="Q177" s="34"/>
      <c r="R177" s="3"/>
      <c r="S177" s="54"/>
      <c r="T177" s="54"/>
    </row>
    <row r="178" spans="1:20" s="55" customFormat="1" ht="16.5" hidden="1" thickBot="1">
      <c r="A178" s="33"/>
      <c r="B178" s="10"/>
      <c r="C178" s="83"/>
      <c r="D178" s="37" t="s">
        <v>247</v>
      </c>
      <c r="E178" s="7">
        <f>SUM(R180-R180*0.2)</f>
        <v>0</v>
      </c>
      <c r="F178" s="38"/>
      <c r="G178" s="38"/>
      <c r="H178" s="84"/>
      <c r="I178" s="84"/>
      <c r="J178" s="84"/>
      <c r="K178" s="84"/>
      <c r="L178" s="84"/>
      <c r="M178" s="84"/>
      <c r="N178" s="84"/>
      <c r="O178" s="84"/>
      <c r="P178" s="97" t="s">
        <v>251</v>
      </c>
      <c r="Q178" s="34"/>
      <c r="R178" s="3"/>
      <c r="S178" s="54"/>
      <c r="T178" s="54"/>
    </row>
    <row r="179" spans="1:20" s="55" customFormat="1" ht="16.5" hidden="1" thickBot="1">
      <c r="A179" s="33"/>
      <c r="B179" s="10"/>
      <c r="C179" s="83"/>
      <c r="D179" s="37" t="s">
        <v>248</v>
      </c>
      <c r="E179" s="7">
        <f>SUM(R180-R180*0.25)</f>
        <v>0</v>
      </c>
      <c r="F179" s="38"/>
      <c r="G179" s="38"/>
      <c r="H179" s="84"/>
      <c r="I179" s="84"/>
      <c r="J179" s="84"/>
      <c r="K179" s="84"/>
      <c r="L179" s="84"/>
      <c r="M179" s="84"/>
      <c r="N179" s="84"/>
      <c r="O179" s="84"/>
      <c r="P179" s="97" t="s">
        <v>251</v>
      </c>
      <c r="Q179" s="34"/>
      <c r="R179" s="3"/>
      <c r="S179" s="54"/>
      <c r="T179" s="54"/>
    </row>
    <row r="180" spans="1:20" s="55" customFormat="1" ht="16.5" hidden="1" customHeight="1" thickBot="1">
      <c r="A180" s="33"/>
      <c r="B180" s="10"/>
      <c r="C180" s="162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4"/>
      <c r="P180" s="97" t="s">
        <v>251</v>
      </c>
      <c r="Q180" s="34"/>
      <c r="R180" s="3">
        <f>SUM(R7:R164,R166:R167)</f>
        <v>0</v>
      </c>
      <c r="S180" s="54"/>
      <c r="T180" s="54"/>
    </row>
    <row r="181" spans="1:20" s="55" customFormat="1" ht="16.5" thickBot="1">
      <c r="A181" s="4"/>
      <c r="B181" s="39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40"/>
      <c r="P181" s="61"/>
      <c r="Q181" s="41"/>
      <c r="R181" s="4"/>
      <c r="S181" s="54"/>
      <c r="T181" s="54"/>
    </row>
    <row r="182" spans="1:20" s="55" customFormat="1" ht="16.5" thickBot="1">
      <c r="A182" s="4"/>
      <c r="B182" s="39"/>
      <c r="C182" s="42"/>
      <c r="D182" s="159" t="s">
        <v>296</v>
      </c>
      <c r="E182" s="160"/>
      <c r="F182" s="160"/>
      <c r="G182" s="160"/>
      <c r="H182" s="160"/>
      <c r="I182" s="160"/>
      <c r="J182" s="160"/>
      <c r="K182" s="160"/>
      <c r="L182" s="160"/>
      <c r="M182" s="160"/>
      <c r="N182" s="161"/>
      <c r="O182" s="43"/>
      <c r="P182" s="60" t="s">
        <v>251</v>
      </c>
      <c r="Q182" s="41"/>
      <c r="R182" s="4"/>
      <c r="S182" s="54"/>
      <c r="T182" s="54"/>
    </row>
    <row r="183" spans="1:20" s="55" customFormat="1" ht="15.75">
      <c r="A183" s="4"/>
      <c r="B183" s="39"/>
      <c r="C183" s="4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43"/>
      <c r="P183" s="60" t="s">
        <v>251</v>
      </c>
      <c r="Q183" s="41"/>
      <c r="R183" s="4"/>
      <c r="S183" s="54"/>
      <c r="T183" s="54"/>
    </row>
    <row r="184" spans="1:20" s="55" customFormat="1" ht="15.75" customHeight="1" thickBot="1">
      <c r="A184" s="158" t="s">
        <v>281</v>
      </c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88">
        <f>SUM(P337)</f>
        <v>0</v>
      </c>
      <c r="Q184" s="89"/>
      <c r="R184" s="89"/>
      <c r="S184" s="57"/>
      <c r="T184" s="57"/>
    </row>
    <row r="185" spans="1:20" s="55" customFormat="1" ht="15.75" customHeight="1" thickBot="1">
      <c r="A185" s="33" t="s">
        <v>252</v>
      </c>
      <c r="B185" s="12" t="s">
        <v>0</v>
      </c>
      <c r="C185" s="11"/>
      <c r="D185" s="12" t="s">
        <v>1</v>
      </c>
      <c r="E185" s="12" t="s">
        <v>212</v>
      </c>
      <c r="F185" s="13">
        <v>42</v>
      </c>
      <c r="G185" s="13">
        <v>44</v>
      </c>
      <c r="H185" s="13">
        <v>46</v>
      </c>
      <c r="I185" s="13">
        <v>48</v>
      </c>
      <c r="J185" s="13">
        <v>50</v>
      </c>
      <c r="K185" s="13">
        <v>52</v>
      </c>
      <c r="L185" s="13">
        <v>54</v>
      </c>
      <c r="M185" s="13">
        <v>56</v>
      </c>
      <c r="N185" s="14">
        <v>58</v>
      </c>
      <c r="O185" s="15">
        <v>60</v>
      </c>
      <c r="P185" s="102">
        <f>SUM(P337)</f>
        <v>0</v>
      </c>
      <c r="Q185" s="15" t="s">
        <v>238</v>
      </c>
      <c r="R185" s="15" t="s">
        <v>239</v>
      </c>
      <c r="S185" s="57"/>
      <c r="T185" s="57"/>
    </row>
    <row r="186" spans="1:20" s="55" customFormat="1" ht="15.75" customHeight="1">
      <c r="A186" s="75">
        <v>1</v>
      </c>
      <c r="B186" s="72" t="s">
        <v>173</v>
      </c>
      <c r="C186" s="75"/>
      <c r="D186" s="16" t="s">
        <v>289</v>
      </c>
      <c r="E186" s="16"/>
      <c r="F186" s="75">
        <v>0</v>
      </c>
      <c r="G186" s="75">
        <v>0</v>
      </c>
      <c r="H186" s="75">
        <v>0</v>
      </c>
      <c r="I186" s="75">
        <v>0</v>
      </c>
      <c r="J186" s="18"/>
      <c r="K186" s="75">
        <v>0</v>
      </c>
      <c r="L186" s="75">
        <v>0</v>
      </c>
      <c r="M186" s="75">
        <v>0</v>
      </c>
      <c r="N186" s="75">
        <v>0</v>
      </c>
      <c r="O186" s="19">
        <v>0</v>
      </c>
      <c r="P186" s="93">
        <f>SUM(F186:O186)</f>
        <v>0</v>
      </c>
      <c r="Q186" s="74">
        <v>549</v>
      </c>
      <c r="R186" s="5">
        <f>PRODUCT(P186*Q186)</f>
        <v>0</v>
      </c>
      <c r="S186" s="57"/>
      <c r="T186" s="57"/>
    </row>
    <row r="187" spans="1:20" s="55" customFormat="1" ht="15.75" customHeight="1">
      <c r="A187" s="75">
        <v>2</v>
      </c>
      <c r="B187" s="73" t="s">
        <v>204</v>
      </c>
      <c r="C187" s="21"/>
      <c r="D187" s="21" t="s">
        <v>14</v>
      </c>
      <c r="E187" s="21"/>
      <c r="F187" s="28"/>
      <c r="G187" s="28"/>
      <c r="H187" s="28"/>
      <c r="I187" s="28"/>
      <c r="J187" s="28"/>
      <c r="K187" s="28"/>
      <c r="L187" s="28"/>
      <c r="M187" s="28"/>
      <c r="N187" s="23"/>
      <c r="O187" s="30"/>
      <c r="P187" s="94">
        <f>SUM(F187:O187)</f>
        <v>0</v>
      </c>
      <c r="Q187" s="74">
        <v>61</v>
      </c>
      <c r="R187" s="6">
        <f>PRODUCT(P187*Q187)</f>
        <v>0</v>
      </c>
      <c r="S187" s="57"/>
      <c r="T187" s="57"/>
    </row>
    <row r="188" spans="1:20" s="55" customFormat="1" ht="15.75" customHeight="1">
      <c r="A188" s="75">
        <v>3</v>
      </c>
      <c r="B188" s="73" t="s">
        <v>204</v>
      </c>
      <c r="C188" s="21"/>
      <c r="D188" s="21" t="s">
        <v>12</v>
      </c>
      <c r="E188" s="21"/>
      <c r="F188" s="28"/>
      <c r="G188" s="28"/>
      <c r="H188" s="28"/>
      <c r="I188" s="28"/>
      <c r="J188" s="28"/>
      <c r="K188" s="28"/>
      <c r="L188" s="28"/>
      <c r="M188" s="28"/>
      <c r="N188" s="23"/>
      <c r="O188" s="30"/>
      <c r="P188" s="94">
        <f>SUM(F188:O188)</f>
        <v>0</v>
      </c>
      <c r="Q188" s="74">
        <v>61</v>
      </c>
      <c r="R188" s="6">
        <f>PRODUCT(P188*Q188)</f>
        <v>0</v>
      </c>
      <c r="S188" s="57"/>
      <c r="T188" s="57"/>
    </row>
    <row r="189" spans="1:20" s="55" customFormat="1" ht="15.75" customHeight="1">
      <c r="A189" s="75">
        <v>4</v>
      </c>
      <c r="B189" s="73" t="s">
        <v>204</v>
      </c>
      <c r="C189" s="21"/>
      <c r="D189" s="21" t="s">
        <v>208</v>
      </c>
      <c r="E189" s="21"/>
      <c r="F189" s="28"/>
      <c r="G189" s="28"/>
      <c r="H189" s="28"/>
      <c r="I189" s="28"/>
      <c r="J189" s="28"/>
      <c r="K189" s="28"/>
      <c r="L189" s="28"/>
      <c r="M189" s="28"/>
      <c r="N189" s="23"/>
      <c r="O189" s="30"/>
      <c r="P189" s="94">
        <f>SUM(F189:O189)</f>
        <v>0</v>
      </c>
      <c r="Q189" s="74">
        <v>61</v>
      </c>
      <c r="R189" s="6">
        <f>PRODUCT(P189*Q189)</f>
        <v>0</v>
      </c>
      <c r="S189" s="54"/>
      <c r="T189" s="54"/>
    </row>
    <row r="190" spans="1:20" s="55" customFormat="1" ht="15.75" customHeight="1">
      <c r="A190" s="75">
        <v>5</v>
      </c>
      <c r="B190" s="73" t="s">
        <v>204</v>
      </c>
      <c r="C190" s="21"/>
      <c r="D190" s="21" t="s">
        <v>13</v>
      </c>
      <c r="E190" s="21"/>
      <c r="F190" s="28"/>
      <c r="G190" s="28"/>
      <c r="H190" s="28"/>
      <c r="I190" s="28"/>
      <c r="J190" s="28"/>
      <c r="K190" s="28"/>
      <c r="L190" s="28"/>
      <c r="M190" s="28"/>
      <c r="N190" s="23"/>
      <c r="O190" s="30"/>
      <c r="P190" s="94">
        <f>SUM(F190:O190)</f>
        <v>0</v>
      </c>
      <c r="Q190" s="74">
        <v>61</v>
      </c>
      <c r="R190" s="6">
        <f>PRODUCT(P190*Q190)</f>
        <v>0</v>
      </c>
      <c r="S190" s="54"/>
      <c r="T190" s="54"/>
    </row>
    <row r="191" spans="1:20" s="55" customFormat="1" ht="15.75" customHeight="1">
      <c r="A191" s="75">
        <v>6</v>
      </c>
      <c r="B191" s="72" t="s">
        <v>11</v>
      </c>
      <c r="C191" s="16"/>
      <c r="D191" s="16" t="s">
        <v>12</v>
      </c>
      <c r="E191" s="16"/>
      <c r="F191" s="16">
        <v>0</v>
      </c>
      <c r="G191" s="47"/>
      <c r="H191" s="47"/>
      <c r="I191" s="47"/>
      <c r="J191" s="47"/>
      <c r="K191" s="16">
        <v>0</v>
      </c>
      <c r="L191" s="16">
        <v>0</v>
      </c>
      <c r="M191" s="16">
        <v>0</v>
      </c>
      <c r="N191" s="75">
        <v>0</v>
      </c>
      <c r="O191" s="19">
        <v>0</v>
      </c>
      <c r="P191" s="94">
        <f t="shared" ref="P191:P193" si="42">SUM(F191:O191)</f>
        <v>0</v>
      </c>
      <c r="Q191" s="74">
        <v>651</v>
      </c>
      <c r="R191" s="6">
        <f t="shared" ref="R191:R192" si="43">PRODUCT(P191*Q191)</f>
        <v>0</v>
      </c>
      <c r="S191" s="56"/>
      <c r="T191" s="56"/>
    </row>
    <row r="192" spans="1:20" s="55" customFormat="1" ht="15.75" customHeight="1">
      <c r="A192" s="75">
        <v>7</v>
      </c>
      <c r="B192" s="69" t="s">
        <v>11</v>
      </c>
      <c r="C192" s="21"/>
      <c r="D192" s="21" t="s">
        <v>13</v>
      </c>
      <c r="E192" s="21"/>
      <c r="F192" s="21">
        <v>0</v>
      </c>
      <c r="G192" s="28"/>
      <c r="H192" s="28"/>
      <c r="I192" s="28"/>
      <c r="J192" s="21">
        <v>0</v>
      </c>
      <c r="K192" s="21">
        <v>0</v>
      </c>
      <c r="L192" s="21">
        <v>0</v>
      </c>
      <c r="M192" s="21">
        <v>0</v>
      </c>
      <c r="N192" s="20">
        <v>0</v>
      </c>
      <c r="O192" s="24">
        <v>0</v>
      </c>
      <c r="P192" s="94">
        <f t="shared" si="42"/>
        <v>0</v>
      </c>
      <c r="Q192" s="74">
        <v>651</v>
      </c>
      <c r="R192" s="6">
        <f t="shared" si="43"/>
        <v>0</v>
      </c>
      <c r="S192" s="56"/>
      <c r="T192" s="56"/>
    </row>
    <row r="193" spans="1:20" s="55" customFormat="1" ht="15.75" customHeight="1">
      <c r="A193" s="75">
        <v>8</v>
      </c>
      <c r="B193" s="69" t="s">
        <v>205</v>
      </c>
      <c r="C193" s="20" t="s">
        <v>3</v>
      </c>
      <c r="D193" s="21" t="s">
        <v>4</v>
      </c>
      <c r="E193" s="20" t="s">
        <v>5</v>
      </c>
      <c r="F193" s="20">
        <v>0</v>
      </c>
      <c r="G193" s="23"/>
      <c r="H193" s="23"/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4">
        <v>0</v>
      </c>
      <c r="P193" s="94">
        <f t="shared" si="42"/>
        <v>0</v>
      </c>
      <c r="Q193" s="74">
        <v>439</v>
      </c>
      <c r="R193" s="6">
        <f t="shared" ref="R193:R273" si="44">PRODUCT(P193*Q193)</f>
        <v>0</v>
      </c>
      <c r="S193" s="56"/>
      <c r="T193" s="56"/>
    </row>
    <row r="194" spans="1:20" s="55" customFormat="1" ht="47.25">
      <c r="A194" s="75">
        <v>9</v>
      </c>
      <c r="B194" s="69" t="s">
        <v>15</v>
      </c>
      <c r="C194" s="20" t="s">
        <v>3</v>
      </c>
      <c r="D194" s="21" t="s">
        <v>16</v>
      </c>
      <c r="E194" s="27" t="s">
        <v>9</v>
      </c>
      <c r="F194" s="20">
        <v>0</v>
      </c>
      <c r="G194" s="23"/>
      <c r="H194" s="23"/>
      <c r="I194" s="23"/>
      <c r="J194" s="23"/>
      <c r="K194" s="23"/>
      <c r="L194" s="23"/>
      <c r="M194" s="20">
        <v>0</v>
      </c>
      <c r="N194" s="20">
        <v>0</v>
      </c>
      <c r="O194" s="24">
        <v>0</v>
      </c>
      <c r="P194" s="93">
        <f>SUM(F194:O194)</f>
        <v>0</v>
      </c>
      <c r="Q194" s="76">
        <v>449</v>
      </c>
      <c r="R194" s="1">
        <f>PRODUCT(P194*Q194)</f>
        <v>0</v>
      </c>
      <c r="S194" s="54"/>
      <c r="T194" s="54"/>
    </row>
    <row r="195" spans="1:20" s="55" customFormat="1" ht="48" customHeight="1">
      <c r="A195" s="75">
        <v>10</v>
      </c>
      <c r="B195" s="69" t="s">
        <v>15</v>
      </c>
      <c r="C195" s="20" t="s">
        <v>3</v>
      </c>
      <c r="D195" s="21" t="s">
        <v>17</v>
      </c>
      <c r="E195" s="27" t="s">
        <v>9</v>
      </c>
      <c r="F195" s="20">
        <v>0</v>
      </c>
      <c r="G195" s="23"/>
      <c r="H195" s="23"/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4">
        <v>0</v>
      </c>
      <c r="P195" s="93">
        <f>SUM(F195:O195)</f>
        <v>0</v>
      </c>
      <c r="Q195" s="76">
        <v>449</v>
      </c>
      <c r="R195" s="1">
        <f>PRODUCT(P195*Q195)</f>
        <v>0</v>
      </c>
      <c r="S195" s="56"/>
      <c r="T195" s="56"/>
    </row>
    <row r="196" spans="1:20" s="55" customFormat="1" ht="15.75" customHeight="1">
      <c r="A196" s="75">
        <v>11</v>
      </c>
      <c r="B196" s="69" t="s">
        <v>174</v>
      </c>
      <c r="C196" s="46"/>
      <c r="D196" s="21" t="s">
        <v>4</v>
      </c>
      <c r="E196" s="20" t="s">
        <v>39</v>
      </c>
      <c r="F196" s="20">
        <v>0</v>
      </c>
      <c r="G196" s="23"/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4">
        <v>0</v>
      </c>
      <c r="P196" s="94">
        <f t="shared" ref="P196:P273" si="45">SUM(F196:O196)</f>
        <v>0</v>
      </c>
      <c r="Q196" s="74">
        <v>439</v>
      </c>
      <c r="R196" s="6">
        <f t="shared" si="44"/>
        <v>0</v>
      </c>
      <c r="S196" s="56"/>
      <c r="T196" s="56"/>
    </row>
    <row r="197" spans="1:20" s="55" customFormat="1" ht="15.75" customHeight="1">
      <c r="A197" s="75">
        <v>12</v>
      </c>
      <c r="B197" s="69" t="s">
        <v>26</v>
      </c>
      <c r="C197" s="20" t="s">
        <v>3</v>
      </c>
      <c r="D197" s="21" t="s">
        <v>4</v>
      </c>
      <c r="E197" s="20" t="s">
        <v>5</v>
      </c>
      <c r="F197" s="20">
        <v>0</v>
      </c>
      <c r="G197" s="23"/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4">
        <v>0</v>
      </c>
      <c r="P197" s="94">
        <f t="shared" si="45"/>
        <v>0</v>
      </c>
      <c r="Q197" s="74">
        <v>439</v>
      </c>
      <c r="R197" s="6">
        <f t="shared" si="44"/>
        <v>0</v>
      </c>
      <c r="S197" s="54"/>
      <c r="T197" s="54"/>
    </row>
    <row r="198" spans="1:20" s="55" customFormat="1" ht="15.75" customHeight="1">
      <c r="A198" s="75">
        <v>13</v>
      </c>
      <c r="B198" s="69" t="s">
        <v>27</v>
      </c>
      <c r="C198" s="20" t="s">
        <v>3</v>
      </c>
      <c r="D198" s="22" t="s">
        <v>28</v>
      </c>
      <c r="E198" s="27" t="s">
        <v>9</v>
      </c>
      <c r="F198" s="20">
        <v>0</v>
      </c>
      <c r="G198" s="23"/>
      <c r="H198" s="23"/>
      <c r="I198" s="23"/>
      <c r="J198" s="23"/>
      <c r="K198" s="23"/>
      <c r="L198" s="20">
        <v>0</v>
      </c>
      <c r="M198" s="20">
        <v>0</v>
      </c>
      <c r="N198" s="20">
        <v>0</v>
      </c>
      <c r="O198" s="24">
        <v>0</v>
      </c>
      <c r="P198" s="94">
        <f>SUM(F198:O198)</f>
        <v>0</v>
      </c>
      <c r="Q198" s="74">
        <v>439</v>
      </c>
      <c r="R198" s="6">
        <f>PRODUCT(P198*Q198)</f>
        <v>0</v>
      </c>
      <c r="S198" s="54"/>
      <c r="T198" s="54"/>
    </row>
    <row r="199" spans="1:20" s="36" customFormat="1" ht="15.75" customHeight="1">
      <c r="A199" s="75">
        <v>14</v>
      </c>
      <c r="B199" s="69" t="s">
        <v>29</v>
      </c>
      <c r="C199" s="20"/>
      <c r="D199" s="22" t="s">
        <v>30</v>
      </c>
      <c r="E199" s="27"/>
      <c r="F199" s="20">
        <v>0</v>
      </c>
      <c r="G199" s="20">
        <v>0</v>
      </c>
      <c r="H199" s="23"/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4">
        <v>0</v>
      </c>
      <c r="P199" s="93">
        <f>SUM(F199:O199)</f>
        <v>0</v>
      </c>
      <c r="Q199" s="76">
        <v>799</v>
      </c>
      <c r="R199" s="1">
        <f>PRODUCT(P199*Q199)</f>
        <v>0</v>
      </c>
      <c r="S199" s="35"/>
      <c r="T199" s="35"/>
    </row>
    <row r="200" spans="1:20" s="36" customFormat="1" ht="15.75">
      <c r="A200" s="75">
        <v>15</v>
      </c>
      <c r="B200" s="69" t="s">
        <v>225</v>
      </c>
      <c r="C200" s="20"/>
      <c r="D200" s="22" t="s">
        <v>226</v>
      </c>
      <c r="E200" s="27" t="s">
        <v>5</v>
      </c>
      <c r="F200" s="20">
        <v>0</v>
      </c>
      <c r="G200" s="20">
        <v>0</v>
      </c>
      <c r="H200" s="20">
        <v>0</v>
      </c>
      <c r="I200" s="23"/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4">
        <v>0</v>
      </c>
      <c r="P200" s="93">
        <f>SUM(F200:O200)</f>
        <v>0</v>
      </c>
      <c r="Q200" s="76">
        <v>600</v>
      </c>
      <c r="R200" s="1">
        <f>PRODUCT(P200*Q200)</f>
        <v>0</v>
      </c>
      <c r="S200" s="35"/>
      <c r="T200" s="35"/>
    </row>
    <row r="201" spans="1:20" s="36" customFormat="1" ht="15.75">
      <c r="A201" s="75">
        <v>16</v>
      </c>
      <c r="B201" s="69" t="s">
        <v>225</v>
      </c>
      <c r="C201" s="20"/>
      <c r="D201" s="22" t="s">
        <v>13</v>
      </c>
      <c r="E201" s="27" t="s">
        <v>5</v>
      </c>
      <c r="F201" s="20">
        <v>0</v>
      </c>
      <c r="G201" s="20">
        <v>0</v>
      </c>
      <c r="H201" s="20">
        <v>0</v>
      </c>
      <c r="I201" s="23"/>
      <c r="J201" s="20">
        <v>0</v>
      </c>
      <c r="K201" s="23"/>
      <c r="L201" s="20">
        <v>0</v>
      </c>
      <c r="M201" s="20">
        <v>0</v>
      </c>
      <c r="N201" s="20">
        <v>0</v>
      </c>
      <c r="O201" s="24">
        <v>0</v>
      </c>
      <c r="P201" s="93">
        <f>SUM(F201:O201)</f>
        <v>0</v>
      </c>
      <c r="Q201" s="76">
        <v>600</v>
      </c>
      <c r="R201" s="1">
        <f>PRODUCT(P201*Q201)</f>
        <v>0</v>
      </c>
      <c r="S201" s="35"/>
      <c r="T201" s="35"/>
    </row>
    <row r="202" spans="1:20" s="36" customFormat="1" ht="15.75">
      <c r="A202" s="75">
        <v>17</v>
      </c>
      <c r="B202" s="69" t="s">
        <v>232</v>
      </c>
      <c r="C202" s="20"/>
      <c r="D202" s="22" t="s">
        <v>155</v>
      </c>
      <c r="E202" s="27" t="s">
        <v>21</v>
      </c>
      <c r="F202" s="20">
        <v>0</v>
      </c>
      <c r="G202" s="23"/>
      <c r="H202" s="23"/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4">
        <v>0</v>
      </c>
      <c r="P202" s="93">
        <f>SUM(F202:O202)</f>
        <v>0</v>
      </c>
      <c r="Q202" s="76">
        <v>677</v>
      </c>
      <c r="R202" s="1">
        <f>PRODUCT(P202*Q202)</f>
        <v>0</v>
      </c>
      <c r="S202" s="35"/>
      <c r="T202" s="35"/>
    </row>
    <row r="203" spans="1:20" s="36" customFormat="1" ht="15.75">
      <c r="A203" s="75">
        <v>18</v>
      </c>
      <c r="B203" s="69" t="s">
        <v>33</v>
      </c>
      <c r="C203" s="21"/>
      <c r="D203" s="22" t="s">
        <v>4</v>
      </c>
      <c r="E203" s="22" t="s">
        <v>9</v>
      </c>
      <c r="F203" s="21">
        <v>0</v>
      </c>
      <c r="G203" s="21">
        <v>0</v>
      </c>
      <c r="H203" s="21">
        <v>0</v>
      </c>
      <c r="I203" s="28"/>
      <c r="J203" s="21">
        <v>0</v>
      </c>
      <c r="K203" s="28"/>
      <c r="L203" s="28"/>
      <c r="M203" s="21">
        <v>0</v>
      </c>
      <c r="N203" s="21">
        <v>0</v>
      </c>
      <c r="O203" s="24">
        <v>0</v>
      </c>
      <c r="P203" s="94">
        <f t="shared" si="45"/>
        <v>0</v>
      </c>
      <c r="Q203" s="74">
        <v>549</v>
      </c>
      <c r="R203" s="6">
        <f t="shared" si="44"/>
        <v>0</v>
      </c>
      <c r="S203" s="35"/>
      <c r="T203" s="35"/>
    </row>
    <row r="204" spans="1:20" s="36" customFormat="1" ht="15.75">
      <c r="A204" s="75">
        <v>19</v>
      </c>
      <c r="B204" s="69" t="s">
        <v>176</v>
      </c>
      <c r="C204" s="20"/>
      <c r="D204" s="21" t="s">
        <v>177</v>
      </c>
      <c r="E204" s="20" t="s">
        <v>23</v>
      </c>
      <c r="F204" s="23"/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4">
        <v>0</v>
      </c>
      <c r="P204" s="94">
        <f t="shared" si="45"/>
        <v>0</v>
      </c>
      <c r="Q204" s="74">
        <v>165</v>
      </c>
      <c r="R204" s="6">
        <f t="shared" si="44"/>
        <v>0</v>
      </c>
      <c r="S204" s="35"/>
      <c r="T204" s="35"/>
    </row>
    <row r="205" spans="1:20" s="36" customFormat="1" ht="31.5">
      <c r="A205" s="75">
        <v>20</v>
      </c>
      <c r="B205" s="69" t="s">
        <v>34</v>
      </c>
      <c r="C205" s="21" t="s">
        <v>3</v>
      </c>
      <c r="D205" s="22" t="s">
        <v>35</v>
      </c>
      <c r="E205" s="22" t="s">
        <v>5</v>
      </c>
      <c r="F205" s="21">
        <v>0</v>
      </c>
      <c r="G205" s="28"/>
      <c r="H205" s="28"/>
      <c r="I205" s="28"/>
      <c r="J205" s="28"/>
      <c r="K205" s="28"/>
      <c r="L205" s="28"/>
      <c r="M205" s="21">
        <v>0</v>
      </c>
      <c r="N205" s="21">
        <v>0</v>
      </c>
      <c r="O205" s="24">
        <v>0</v>
      </c>
      <c r="P205" s="95">
        <f>SUM(F205:O205)</f>
        <v>0</v>
      </c>
      <c r="Q205" s="74">
        <v>439</v>
      </c>
      <c r="R205" s="1">
        <f>PRODUCT(P205*Q205)</f>
        <v>0</v>
      </c>
      <c r="S205" s="35"/>
      <c r="T205" s="35"/>
    </row>
    <row r="206" spans="1:20" s="36" customFormat="1" ht="31.5">
      <c r="A206" s="75">
        <v>21</v>
      </c>
      <c r="B206" s="69" t="s">
        <v>34</v>
      </c>
      <c r="C206" s="21" t="s">
        <v>3</v>
      </c>
      <c r="D206" s="22" t="s">
        <v>36</v>
      </c>
      <c r="E206" s="22" t="s">
        <v>5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8"/>
      <c r="M206" s="21">
        <v>0</v>
      </c>
      <c r="N206" s="21">
        <v>0</v>
      </c>
      <c r="O206" s="24">
        <v>0</v>
      </c>
      <c r="P206" s="95">
        <f>SUM(F206:O206)</f>
        <v>0</v>
      </c>
      <c r="Q206" s="74">
        <v>439</v>
      </c>
      <c r="R206" s="1">
        <f>PRODUCT(P206*Q206)</f>
        <v>0</v>
      </c>
      <c r="S206" s="35"/>
      <c r="T206" s="35"/>
    </row>
    <row r="207" spans="1:20" s="36" customFormat="1" ht="31.5">
      <c r="A207" s="75">
        <v>22</v>
      </c>
      <c r="B207" s="69" t="s">
        <v>178</v>
      </c>
      <c r="C207" s="20"/>
      <c r="D207" s="21" t="s">
        <v>179</v>
      </c>
      <c r="E207" s="20" t="s">
        <v>5</v>
      </c>
      <c r="F207" s="20">
        <v>0</v>
      </c>
      <c r="G207" s="23"/>
      <c r="H207" s="23"/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v>0</v>
      </c>
      <c r="O207" s="24">
        <v>0</v>
      </c>
      <c r="P207" s="94">
        <f t="shared" si="45"/>
        <v>0</v>
      </c>
      <c r="Q207" s="74">
        <v>439</v>
      </c>
      <c r="R207" s="6">
        <f t="shared" si="44"/>
        <v>0</v>
      </c>
      <c r="S207" s="35"/>
      <c r="T207" s="35"/>
    </row>
    <row r="208" spans="1:20" s="36" customFormat="1" ht="31.5">
      <c r="A208" s="75">
        <v>23</v>
      </c>
      <c r="B208" s="69" t="s">
        <v>178</v>
      </c>
      <c r="C208" s="20"/>
      <c r="D208" s="21" t="s">
        <v>180</v>
      </c>
      <c r="E208" s="20" t="s">
        <v>5</v>
      </c>
      <c r="F208" s="20">
        <v>0</v>
      </c>
      <c r="G208" s="23"/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v>0</v>
      </c>
      <c r="O208" s="24">
        <v>0</v>
      </c>
      <c r="P208" s="94">
        <f t="shared" si="45"/>
        <v>0</v>
      </c>
      <c r="Q208" s="74">
        <v>439</v>
      </c>
      <c r="R208" s="6">
        <f t="shared" si="44"/>
        <v>0</v>
      </c>
      <c r="S208" s="35"/>
      <c r="T208" s="35"/>
    </row>
    <row r="209" spans="1:20" s="36" customFormat="1" ht="15.75">
      <c r="A209" s="75">
        <v>24</v>
      </c>
      <c r="B209" s="69" t="s">
        <v>181</v>
      </c>
      <c r="C209" s="20" t="s">
        <v>3</v>
      </c>
      <c r="D209" s="21" t="s">
        <v>28</v>
      </c>
      <c r="E209" s="20" t="s">
        <v>5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3"/>
      <c r="M209" s="20">
        <v>0</v>
      </c>
      <c r="N209" s="21">
        <v>0</v>
      </c>
      <c r="O209" s="24">
        <v>0</v>
      </c>
      <c r="P209" s="94">
        <f t="shared" si="45"/>
        <v>0</v>
      </c>
      <c r="Q209" s="74">
        <v>286</v>
      </c>
      <c r="R209" s="6">
        <f t="shared" si="44"/>
        <v>0</v>
      </c>
      <c r="S209" s="35"/>
      <c r="T209" s="35"/>
    </row>
    <row r="210" spans="1:20" ht="15.75" customHeight="1">
      <c r="A210" s="75">
        <v>25</v>
      </c>
      <c r="B210" s="69" t="s">
        <v>181</v>
      </c>
      <c r="C210" s="20" t="s">
        <v>3</v>
      </c>
      <c r="D210" s="21" t="s">
        <v>28</v>
      </c>
      <c r="E210" s="20" t="s">
        <v>23</v>
      </c>
      <c r="F210" s="20">
        <v>0</v>
      </c>
      <c r="G210" s="23"/>
      <c r="H210" s="20">
        <v>0</v>
      </c>
      <c r="I210" s="20">
        <v>0</v>
      </c>
      <c r="J210" s="20">
        <v>0</v>
      </c>
      <c r="K210" s="23"/>
      <c r="L210" s="20">
        <v>0</v>
      </c>
      <c r="M210" s="20">
        <v>0</v>
      </c>
      <c r="N210" s="21">
        <v>0</v>
      </c>
      <c r="O210" s="24">
        <v>0</v>
      </c>
      <c r="P210" s="94">
        <f t="shared" si="45"/>
        <v>0</v>
      </c>
      <c r="Q210" s="74">
        <v>253.00000000000003</v>
      </c>
      <c r="R210" s="6">
        <f t="shared" si="44"/>
        <v>0</v>
      </c>
    </row>
    <row r="211" spans="1:20" ht="15.75">
      <c r="A211" s="75">
        <v>26</v>
      </c>
      <c r="B211" s="69" t="s">
        <v>198</v>
      </c>
      <c r="C211" s="20"/>
      <c r="D211" s="21" t="s">
        <v>99</v>
      </c>
      <c r="E211" s="23"/>
      <c r="F211" s="20">
        <v>0</v>
      </c>
      <c r="G211" s="20">
        <v>0</v>
      </c>
      <c r="H211" s="23"/>
      <c r="I211" s="20">
        <v>0</v>
      </c>
      <c r="J211" s="20">
        <v>0</v>
      </c>
      <c r="K211" s="20">
        <v>0</v>
      </c>
      <c r="L211" s="23"/>
      <c r="M211" s="20">
        <v>0</v>
      </c>
      <c r="N211" s="21">
        <v>0</v>
      </c>
      <c r="O211" s="24">
        <v>0</v>
      </c>
      <c r="P211" s="94">
        <f t="shared" ref="P211:P216" si="46">SUM(F211:O211)</f>
        <v>0</v>
      </c>
      <c r="Q211" s="74">
        <v>659</v>
      </c>
      <c r="R211" s="6">
        <f t="shared" ref="R211:R216" si="47">PRODUCT(P211*Q211)</f>
        <v>0</v>
      </c>
    </row>
    <row r="212" spans="1:20" ht="31.5">
      <c r="A212" s="75">
        <v>27</v>
      </c>
      <c r="B212" s="69" t="s">
        <v>198</v>
      </c>
      <c r="C212" s="20"/>
      <c r="D212" s="21" t="s">
        <v>18</v>
      </c>
      <c r="E212" s="23"/>
      <c r="F212" s="20">
        <v>0</v>
      </c>
      <c r="G212" s="20">
        <v>0</v>
      </c>
      <c r="H212" s="20">
        <v>0</v>
      </c>
      <c r="I212" s="23"/>
      <c r="J212" s="23"/>
      <c r="K212" s="23"/>
      <c r="L212" s="20">
        <v>0</v>
      </c>
      <c r="M212" s="20">
        <v>0</v>
      </c>
      <c r="N212" s="21">
        <v>0</v>
      </c>
      <c r="O212" s="24">
        <v>0</v>
      </c>
      <c r="P212" s="94">
        <f t="shared" si="46"/>
        <v>0</v>
      </c>
      <c r="Q212" s="74">
        <v>659</v>
      </c>
      <c r="R212" s="6">
        <f t="shared" si="47"/>
        <v>0</v>
      </c>
    </row>
    <row r="213" spans="1:20" ht="15.75">
      <c r="A213" s="75">
        <v>28</v>
      </c>
      <c r="B213" s="69" t="s">
        <v>198</v>
      </c>
      <c r="C213" s="20"/>
      <c r="D213" s="21" t="s">
        <v>66</v>
      </c>
      <c r="E213" s="23"/>
      <c r="F213" s="20">
        <v>0</v>
      </c>
      <c r="G213" s="20">
        <v>0</v>
      </c>
      <c r="H213" s="23"/>
      <c r="I213" s="20">
        <v>0</v>
      </c>
      <c r="J213" s="20">
        <v>0</v>
      </c>
      <c r="K213" s="23"/>
      <c r="L213" s="20">
        <v>0</v>
      </c>
      <c r="M213" s="20">
        <v>0</v>
      </c>
      <c r="N213" s="21">
        <v>0</v>
      </c>
      <c r="O213" s="24">
        <v>0</v>
      </c>
      <c r="P213" s="94">
        <f t="shared" si="46"/>
        <v>0</v>
      </c>
      <c r="Q213" s="74">
        <v>659</v>
      </c>
      <c r="R213" s="6">
        <f t="shared" si="47"/>
        <v>0</v>
      </c>
    </row>
    <row r="214" spans="1:20" ht="15.75">
      <c r="A214" s="75">
        <v>29</v>
      </c>
      <c r="B214" s="69" t="s">
        <v>198</v>
      </c>
      <c r="C214" s="20"/>
      <c r="D214" s="21" t="s">
        <v>24</v>
      </c>
      <c r="E214" s="20"/>
      <c r="F214" s="20">
        <v>0</v>
      </c>
      <c r="G214" s="20">
        <v>0</v>
      </c>
      <c r="H214" s="23"/>
      <c r="I214" s="23"/>
      <c r="J214" s="23"/>
      <c r="K214" s="20">
        <v>0</v>
      </c>
      <c r="L214" s="23"/>
      <c r="M214" s="20">
        <v>0</v>
      </c>
      <c r="N214" s="21">
        <v>0</v>
      </c>
      <c r="O214" s="24">
        <v>0</v>
      </c>
      <c r="P214" s="95">
        <f t="shared" si="46"/>
        <v>0</v>
      </c>
      <c r="Q214" s="74">
        <v>659</v>
      </c>
      <c r="R214" s="1">
        <f t="shared" si="47"/>
        <v>0</v>
      </c>
      <c r="S214" s="25"/>
      <c r="T214" s="25"/>
    </row>
    <row r="215" spans="1:20" ht="15.75">
      <c r="A215" s="75">
        <v>30</v>
      </c>
      <c r="B215" s="69" t="s">
        <v>198</v>
      </c>
      <c r="C215" s="20"/>
      <c r="D215" s="21" t="s">
        <v>13</v>
      </c>
      <c r="E215" s="20"/>
      <c r="F215" s="20">
        <v>0</v>
      </c>
      <c r="G215" s="20">
        <v>0</v>
      </c>
      <c r="H215" s="23"/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0</v>
      </c>
      <c r="O215" s="24">
        <v>0</v>
      </c>
      <c r="P215" s="95">
        <f t="shared" si="46"/>
        <v>0</v>
      </c>
      <c r="Q215" s="74">
        <v>659</v>
      </c>
      <c r="R215" s="1">
        <f t="shared" si="47"/>
        <v>0</v>
      </c>
    </row>
    <row r="216" spans="1:20" s="55" customFormat="1" ht="31.5">
      <c r="A216" s="75">
        <v>31</v>
      </c>
      <c r="B216" s="69" t="s">
        <v>198</v>
      </c>
      <c r="C216" s="20"/>
      <c r="D216" s="21" t="s">
        <v>19</v>
      </c>
      <c r="E216" s="20"/>
      <c r="F216" s="20">
        <v>0</v>
      </c>
      <c r="G216" s="20">
        <v>0</v>
      </c>
      <c r="H216" s="20">
        <v>0</v>
      </c>
      <c r="I216" s="23"/>
      <c r="J216" s="20">
        <v>0</v>
      </c>
      <c r="K216" s="23"/>
      <c r="L216" s="20">
        <v>0</v>
      </c>
      <c r="M216" s="20">
        <v>0</v>
      </c>
      <c r="N216" s="21">
        <v>0</v>
      </c>
      <c r="O216" s="24">
        <v>0</v>
      </c>
      <c r="P216" s="95">
        <f t="shared" si="46"/>
        <v>0</v>
      </c>
      <c r="Q216" s="74">
        <v>659</v>
      </c>
      <c r="R216" s="1">
        <f t="shared" si="47"/>
        <v>0</v>
      </c>
      <c r="S216" s="54"/>
      <c r="T216" s="54"/>
    </row>
    <row r="217" spans="1:20" ht="15.75">
      <c r="A217" s="75">
        <v>32</v>
      </c>
      <c r="B217" s="69" t="s">
        <v>197</v>
      </c>
      <c r="C217" s="20"/>
      <c r="D217" s="21" t="s">
        <v>74</v>
      </c>
      <c r="E217" s="23"/>
      <c r="F217" s="20">
        <v>0</v>
      </c>
      <c r="G217" s="20">
        <v>0</v>
      </c>
      <c r="H217" s="23"/>
      <c r="I217" s="23"/>
      <c r="J217" s="20">
        <v>0</v>
      </c>
      <c r="K217" s="23"/>
      <c r="L217" s="20">
        <v>0</v>
      </c>
      <c r="M217" s="20">
        <v>0</v>
      </c>
      <c r="N217" s="21">
        <v>0</v>
      </c>
      <c r="O217" s="24">
        <v>0</v>
      </c>
      <c r="P217" s="95">
        <f t="shared" si="45"/>
        <v>0</v>
      </c>
      <c r="Q217" s="74">
        <v>659</v>
      </c>
      <c r="R217" s="1">
        <f t="shared" si="44"/>
        <v>0</v>
      </c>
    </row>
    <row r="218" spans="1:20" ht="31.5">
      <c r="A218" s="75">
        <v>33</v>
      </c>
      <c r="B218" s="68" t="s">
        <v>40</v>
      </c>
      <c r="C218" s="16" t="s">
        <v>3</v>
      </c>
      <c r="D218" s="16" t="s">
        <v>41</v>
      </c>
      <c r="E218" s="16" t="s">
        <v>5</v>
      </c>
      <c r="F218" s="16">
        <v>0</v>
      </c>
      <c r="G218" s="47"/>
      <c r="H218" s="47"/>
      <c r="I218" s="47"/>
      <c r="J218" s="47"/>
      <c r="K218" s="47"/>
      <c r="L218" s="47"/>
      <c r="M218" s="16">
        <v>0</v>
      </c>
      <c r="N218" s="16">
        <v>0</v>
      </c>
      <c r="O218" s="19">
        <v>0</v>
      </c>
      <c r="P218" s="95">
        <f>SUM(F218:O218)</f>
        <v>0</v>
      </c>
      <c r="Q218" s="74">
        <v>439</v>
      </c>
      <c r="R218" s="1">
        <f>PRODUCT(P218*Q218)</f>
        <v>0</v>
      </c>
    </row>
    <row r="219" spans="1:20" s="55" customFormat="1" ht="31.5">
      <c r="A219" s="75">
        <v>34</v>
      </c>
      <c r="B219" s="69" t="s">
        <v>40</v>
      </c>
      <c r="C219" s="21" t="s">
        <v>3</v>
      </c>
      <c r="D219" s="21" t="s">
        <v>43</v>
      </c>
      <c r="E219" s="21" t="s">
        <v>5</v>
      </c>
      <c r="F219" s="21">
        <v>0</v>
      </c>
      <c r="G219" s="28"/>
      <c r="H219" s="28"/>
      <c r="I219" s="28"/>
      <c r="J219" s="28"/>
      <c r="K219" s="28"/>
      <c r="L219" s="28"/>
      <c r="M219" s="21">
        <v>0</v>
      </c>
      <c r="N219" s="21">
        <v>0</v>
      </c>
      <c r="O219" s="24">
        <v>0</v>
      </c>
      <c r="P219" s="95">
        <f>SUM(F219:O219)</f>
        <v>0</v>
      </c>
      <c r="Q219" s="74">
        <v>439</v>
      </c>
      <c r="R219" s="1">
        <f>PRODUCT(P219*Q219)</f>
        <v>0</v>
      </c>
      <c r="S219" s="54"/>
      <c r="T219" s="54"/>
    </row>
    <row r="220" spans="1:20" s="55" customFormat="1" ht="31.5">
      <c r="A220" s="75">
        <v>35</v>
      </c>
      <c r="B220" s="69" t="s">
        <v>40</v>
      </c>
      <c r="C220" s="21" t="s">
        <v>3</v>
      </c>
      <c r="D220" s="21" t="s">
        <v>257</v>
      </c>
      <c r="E220" s="21" t="s">
        <v>5</v>
      </c>
      <c r="F220" s="21">
        <v>0</v>
      </c>
      <c r="G220" s="28"/>
      <c r="H220" s="28"/>
      <c r="I220" s="28"/>
      <c r="J220" s="28"/>
      <c r="K220" s="28"/>
      <c r="L220" s="28"/>
      <c r="M220" s="21">
        <v>0</v>
      </c>
      <c r="N220" s="21">
        <v>0</v>
      </c>
      <c r="O220" s="24">
        <v>0</v>
      </c>
      <c r="P220" s="95">
        <f>SUM(F220:O220)</f>
        <v>0</v>
      </c>
      <c r="Q220" s="74">
        <v>439</v>
      </c>
      <c r="R220" s="1">
        <f>PRODUCT(P220*Q220)</f>
        <v>0</v>
      </c>
      <c r="S220" s="54"/>
      <c r="T220" s="54"/>
    </row>
    <row r="221" spans="1:20" s="55" customFormat="1" ht="54" customHeight="1">
      <c r="A221" s="75">
        <v>36</v>
      </c>
      <c r="B221" s="69" t="s">
        <v>40</v>
      </c>
      <c r="C221" s="21" t="s">
        <v>3</v>
      </c>
      <c r="D221" s="21" t="s">
        <v>42</v>
      </c>
      <c r="E221" s="21" t="s">
        <v>5</v>
      </c>
      <c r="F221" s="21">
        <v>0</v>
      </c>
      <c r="G221" s="28"/>
      <c r="H221" s="28"/>
      <c r="I221" s="28"/>
      <c r="J221" s="28"/>
      <c r="K221" s="28"/>
      <c r="L221" s="28"/>
      <c r="M221" s="21">
        <v>0</v>
      </c>
      <c r="N221" s="21">
        <v>0</v>
      </c>
      <c r="O221" s="24">
        <v>0</v>
      </c>
      <c r="P221" s="95">
        <f>SUM(F221:O221)</f>
        <v>0</v>
      </c>
      <c r="Q221" s="74">
        <v>439</v>
      </c>
      <c r="R221" s="1">
        <f>PRODUCT(P221*Q221)</f>
        <v>0</v>
      </c>
      <c r="S221" s="54"/>
      <c r="T221" s="54"/>
    </row>
    <row r="222" spans="1:20" s="55" customFormat="1" ht="47.25">
      <c r="A222" s="75">
        <v>37</v>
      </c>
      <c r="B222" s="69" t="s">
        <v>44</v>
      </c>
      <c r="C222" s="21" t="s">
        <v>3</v>
      </c>
      <c r="D222" s="21" t="s">
        <v>45</v>
      </c>
      <c r="E222" s="22" t="s">
        <v>9</v>
      </c>
      <c r="F222" s="21">
        <v>0</v>
      </c>
      <c r="G222" s="28"/>
      <c r="H222" s="28"/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4">
        <v>0</v>
      </c>
      <c r="P222" s="93">
        <f t="shared" ref="P222:P223" si="48">SUM(F222:O222)</f>
        <v>0</v>
      </c>
      <c r="Q222" s="76">
        <v>484</v>
      </c>
      <c r="R222" s="1">
        <f t="shared" ref="R222:R223" si="49">PRODUCT(P222*Q222)</f>
        <v>0</v>
      </c>
      <c r="S222" s="54"/>
      <c r="T222" s="54"/>
    </row>
    <row r="223" spans="1:20" s="55" customFormat="1" ht="47.25">
      <c r="A223" s="75">
        <v>38</v>
      </c>
      <c r="B223" s="69" t="s">
        <v>44</v>
      </c>
      <c r="C223" s="21" t="s">
        <v>3</v>
      </c>
      <c r="D223" s="21" t="s">
        <v>46</v>
      </c>
      <c r="E223" s="22" t="s">
        <v>9</v>
      </c>
      <c r="F223" s="21">
        <v>0</v>
      </c>
      <c r="G223" s="28"/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4">
        <v>0</v>
      </c>
      <c r="P223" s="93">
        <f t="shared" si="48"/>
        <v>0</v>
      </c>
      <c r="Q223" s="76">
        <v>484</v>
      </c>
      <c r="R223" s="1">
        <f t="shared" si="49"/>
        <v>0</v>
      </c>
      <c r="S223" s="54"/>
      <c r="T223" s="54"/>
    </row>
    <row r="224" spans="1:20" s="55" customFormat="1" ht="31.5">
      <c r="A224" s="75">
        <v>39</v>
      </c>
      <c r="B224" s="69" t="s">
        <v>210</v>
      </c>
      <c r="C224" s="21"/>
      <c r="D224" s="21" t="s">
        <v>215</v>
      </c>
      <c r="E224" s="22"/>
      <c r="F224" s="21">
        <v>0</v>
      </c>
      <c r="G224" s="21">
        <v>0</v>
      </c>
      <c r="H224" s="28"/>
      <c r="I224" s="28"/>
      <c r="J224" s="28"/>
      <c r="K224" s="21">
        <v>0</v>
      </c>
      <c r="L224" s="21">
        <v>0</v>
      </c>
      <c r="M224" s="21">
        <v>0</v>
      </c>
      <c r="N224" s="21">
        <v>0</v>
      </c>
      <c r="O224" s="24">
        <v>0</v>
      </c>
      <c r="P224" s="93">
        <f>SUM(F224:O224)</f>
        <v>0</v>
      </c>
      <c r="Q224" s="76">
        <v>880</v>
      </c>
      <c r="R224" s="1">
        <f>PRODUCT(P224*Q224)</f>
        <v>0</v>
      </c>
      <c r="S224" s="54"/>
      <c r="T224" s="54"/>
    </row>
    <row r="225" spans="1:20" s="55" customFormat="1" ht="31.5" customHeight="1">
      <c r="A225" s="75">
        <v>40</v>
      </c>
      <c r="B225" s="69" t="s">
        <v>210</v>
      </c>
      <c r="C225" s="21"/>
      <c r="D225" s="21" t="s">
        <v>12</v>
      </c>
      <c r="E225" s="22"/>
      <c r="F225" s="21">
        <v>0</v>
      </c>
      <c r="G225" s="21">
        <v>0</v>
      </c>
      <c r="H225" s="28"/>
      <c r="I225" s="21">
        <v>0</v>
      </c>
      <c r="J225" s="28">
        <v>0</v>
      </c>
      <c r="K225" s="21">
        <v>0</v>
      </c>
      <c r="L225" s="21">
        <v>0</v>
      </c>
      <c r="M225" s="21">
        <v>0</v>
      </c>
      <c r="N225" s="21">
        <v>0</v>
      </c>
      <c r="O225" s="24">
        <v>0</v>
      </c>
      <c r="P225" s="93">
        <f>SUM(F225:O225)</f>
        <v>0</v>
      </c>
      <c r="Q225" s="76">
        <v>880</v>
      </c>
      <c r="R225" s="1">
        <f>PRODUCT(P225*Q225)</f>
        <v>0</v>
      </c>
      <c r="S225" s="54"/>
      <c r="T225" s="54"/>
    </row>
    <row r="226" spans="1:20" s="55" customFormat="1" ht="31.5" customHeight="1">
      <c r="A226" s="75">
        <v>41</v>
      </c>
      <c r="B226" s="69" t="s">
        <v>210</v>
      </c>
      <c r="C226" s="21"/>
      <c r="D226" s="21" t="s">
        <v>24</v>
      </c>
      <c r="E226" s="22"/>
      <c r="F226" s="21">
        <v>0</v>
      </c>
      <c r="G226" s="21">
        <v>0</v>
      </c>
      <c r="H226" s="28"/>
      <c r="I226" s="28"/>
      <c r="J226" s="28"/>
      <c r="K226" s="21">
        <v>0</v>
      </c>
      <c r="L226" s="21">
        <v>0</v>
      </c>
      <c r="M226" s="21">
        <v>0</v>
      </c>
      <c r="N226" s="21">
        <v>0</v>
      </c>
      <c r="O226" s="24">
        <v>0</v>
      </c>
      <c r="P226" s="93">
        <f>SUM(F226:O226)</f>
        <v>0</v>
      </c>
      <c r="Q226" s="76">
        <v>880</v>
      </c>
      <c r="R226" s="1">
        <f>PRODUCT(P226*Q226)</f>
        <v>0</v>
      </c>
      <c r="S226" s="54"/>
      <c r="T226" s="54"/>
    </row>
    <row r="227" spans="1:20" s="55" customFormat="1" ht="31.5" customHeight="1">
      <c r="A227" s="75">
        <v>42</v>
      </c>
      <c r="B227" s="69" t="s">
        <v>210</v>
      </c>
      <c r="C227" s="21"/>
      <c r="D227" s="21" t="s">
        <v>13</v>
      </c>
      <c r="E227" s="22"/>
      <c r="F227" s="21">
        <v>0</v>
      </c>
      <c r="G227" s="21">
        <v>0</v>
      </c>
      <c r="H227" s="28"/>
      <c r="I227" s="28"/>
      <c r="J227" s="28"/>
      <c r="K227" s="21">
        <v>0</v>
      </c>
      <c r="L227" s="21">
        <v>0</v>
      </c>
      <c r="M227" s="21">
        <v>0</v>
      </c>
      <c r="N227" s="21">
        <v>0</v>
      </c>
      <c r="O227" s="24">
        <v>0</v>
      </c>
      <c r="P227" s="93">
        <f>SUM(F227:O227)</f>
        <v>0</v>
      </c>
      <c r="Q227" s="76">
        <v>880</v>
      </c>
      <c r="R227" s="1">
        <f>PRODUCT(P227*Q227)</f>
        <v>0</v>
      </c>
      <c r="S227" s="54"/>
      <c r="T227" s="54"/>
    </row>
    <row r="228" spans="1:20" s="55" customFormat="1" ht="15.75">
      <c r="A228" s="75">
        <v>43</v>
      </c>
      <c r="B228" s="69" t="s">
        <v>48</v>
      </c>
      <c r="C228" s="20"/>
      <c r="D228" s="21" t="s">
        <v>49</v>
      </c>
      <c r="E228" s="20"/>
      <c r="F228" s="20">
        <v>0</v>
      </c>
      <c r="G228" s="20">
        <v>0</v>
      </c>
      <c r="H228" s="23"/>
      <c r="I228" s="20">
        <v>0</v>
      </c>
      <c r="J228" s="20">
        <v>0</v>
      </c>
      <c r="K228" s="20">
        <v>0</v>
      </c>
      <c r="L228" s="23"/>
      <c r="M228" s="20">
        <v>0</v>
      </c>
      <c r="N228" s="21">
        <v>0</v>
      </c>
      <c r="O228" s="24">
        <v>0</v>
      </c>
      <c r="P228" s="94">
        <f t="shared" si="45"/>
        <v>0</v>
      </c>
      <c r="Q228" s="74">
        <v>549</v>
      </c>
      <c r="R228" s="6">
        <f t="shared" si="44"/>
        <v>0</v>
      </c>
      <c r="S228" s="54"/>
      <c r="T228" s="54"/>
    </row>
    <row r="229" spans="1:20" s="55" customFormat="1" ht="15.75">
      <c r="A229" s="75">
        <v>44</v>
      </c>
      <c r="B229" s="69" t="s">
        <v>48</v>
      </c>
      <c r="C229" s="20"/>
      <c r="D229" s="21" t="s">
        <v>50</v>
      </c>
      <c r="E229" s="20"/>
      <c r="F229" s="20">
        <v>0</v>
      </c>
      <c r="G229" s="20">
        <v>0</v>
      </c>
      <c r="H229" s="23"/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0</v>
      </c>
      <c r="O229" s="24">
        <v>0</v>
      </c>
      <c r="P229" s="94">
        <f t="shared" si="45"/>
        <v>0</v>
      </c>
      <c r="Q229" s="74">
        <v>549</v>
      </c>
      <c r="R229" s="6">
        <f t="shared" si="44"/>
        <v>0</v>
      </c>
      <c r="S229" s="54"/>
      <c r="T229" s="54"/>
    </row>
    <row r="230" spans="1:20" s="55" customFormat="1" ht="15.75">
      <c r="A230" s="75">
        <v>45</v>
      </c>
      <c r="B230" s="69" t="s">
        <v>53</v>
      </c>
      <c r="C230" s="20" t="s">
        <v>3</v>
      </c>
      <c r="D230" s="21" t="s">
        <v>8</v>
      </c>
      <c r="E230" s="20" t="s">
        <v>23</v>
      </c>
      <c r="F230" s="20">
        <v>0</v>
      </c>
      <c r="G230" s="23"/>
      <c r="H230" s="23"/>
      <c r="I230" s="23"/>
      <c r="J230" s="23"/>
      <c r="K230" s="23"/>
      <c r="L230" s="23"/>
      <c r="M230" s="20">
        <v>0</v>
      </c>
      <c r="N230" s="21">
        <v>0</v>
      </c>
      <c r="O230" s="24">
        <v>0</v>
      </c>
      <c r="P230" s="95">
        <f t="shared" ref="P230:P240" si="50">SUM(F230:O230)</f>
        <v>0</v>
      </c>
      <c r="Q230" s="74">
        <v>439</v>
      </c>
      <c r="R230" s="1">
        <f t="shared" si="44"/>
        <v>0</v>
      </c>
      <c r="S230" s="54"/>
      <c r="T230" s="54"/>
    </row>
    <row r="231" spans="1:20" s="55" customFormat="1" ht="15.75">
      <c r="A231" s="75">
        <v>46</v>
      </c>
      <c r="B231" s="69" t="s">
        <v>53</v>
      </c>
      <c r="C231" s="20" t="s">
        <v>3</v>
      </c>
      <c r="D231" s="21" t="s">
        <v>4</v>
      </c>
      <c r="E231" s="20" t="s">
        <v>23</v>
      </c>
      <c r="F231" s="20">
        <v>0</v>
      </c>
      <c r="G231" s="23"/>
      <c r="H231" s="23"/>
      <c r="I231" s="23"/>
      <c r="J231" s="23"/>
      <c r="K231" s="23"/>
      <c r="L231" s="23"/>
      <c r="M231" s="20">
        <v>0</v>
      </c>
      <c r="N231" s="21">
        <v>0</v>
      </c>
      <c r="O231" s="24">
        <v>0</v>
      </c>
      <c r="P231" s="95">
        <f t="shared" si="50"/>
        <v>0</v>
      </c>
      <c r="Q231" s="74">
        <v>439</v>
      </c>
      <c r="R231" s="1">
        <f t="shared" si="44"/>
        <v>0</v>
      </c>
      <c r="S231" s="54"/>
      <c r="T231" s="54"/>
    </row>
    <row r="232" spans="1:20" s="55" customFormat="1" ht="15.75">
      <c r="A232" s="75">
        <v>47</v>
      </c>
      <c r="B232" s="69" t="s">
        <v>55</v>
      </c>
      <c r="C232" s="20" t="s">
        <v>3</v>
      </c>
      <c r="D232" s="21" t="s">
        <v>4</v>
      </c>
      <c r="E232" s="20" t="s">
        <v>5</v>
      </c>
      <c r="F232" s="20">
        <v>0</v>
      </c>
      <c r="G232" s="23"/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v>0</v>
      </c>
      <c r="O232" s="24">
        <v>0</v>
      </c>
      <c r="P232" s="94">
        <f t="shared" si="50"/>
        <v>0</v>
      </c>
      <c r="Q232" s="74">
        <v>439</v>
      </c>
      <c r="R232" s="6">
        <f t="shared" si="44"/>
        <v>0</v>
      </c>
      <c r="S232" s="54"/>
      <c r="T232" s="54"/>
    </row>
    <row r="233" spans="1:20" s="55" customFormat="1" ht="47.25">
      <c r="A233" s="75">
        <v>48</v>
      </c>
      <c r="B233" s="69" t="s">
        <v>56</v>
      </c>
      <c r="C233" s="20" t="s">
        <v>3</v>
      </c>
      <c r="D233" s="21" t="s">
        <v>17</v>
      </c>
      <c r="E233" s="20" t="s">
        <v>23</v>
      </c>
      <c r="F233" s="20">
        <v>0</v>
      </c>
      <c r="G233" s="23"/>
      <c r="H233" s="23"/>
      <c r="I233" s="23"/>
      <c r="J233" s="23"/>
      <c r="K233" s="23"/>
      <c r="L233" s="23"/>
      <c r="M233" s="20">
        <v>0</v>
      </c>
      <c r="N233" s="21">
        <v>0</v>
      </c>
      <c r="O233" s="24">
        <v>0</v>
      </c>
      <c r="P233" s="93">
        <f>SUM(F233:O233)</f>
        <v>0</v>
      </c>
      <c r="Q233" s="76">
        <v>549</v>
      </c>
      <c r="R233" s="1">
        <f>PRODUCT(P233*Q233)</f>
        <v>0</v>
      </c>
      <c r="S233" s="54"/>
      <c r="T233" s="54"/>
    </row>
    <row r="234" spans="1:20" s="55" customFormat="1" ht="47.25">
      <c r="A234" s="75">
        <v>49</v>
      </c>
      <c r="B234" s="69" t="s">
        <v>56</v>
      </c>
      <c r="C234" s="20" t="s">
        <v>3</v>
      </c>
      <c r="D234" s="21" t="s">
        <v>57</v>
      </c>
      <c r="E234" s="20" t="s">
        <v>23</v>
      </c>
      <c r="F234" s="20">
        <v>0</v>
      </c>
      <c r="G234" s="23"/>
      <c r="H234" s="23"/>
      <c r="I234" s="23"/>
      <c r="J234" s="23"/>
      <c r="K234" s="23"/>
      <c r="L234" s="23"/>
      <c r="M234" s="20">
        <v>0</v>
      </c>
      <c r="N234" s="21">
        <v>0</v>
      </c>
      <c r="O234" s="24">
        <v>0</v>
      </c>
      <c r="P234" s="93">
        <f>SUM(F234:O234)</f>
        <v>0</v>
      </c>
      <c r="Q234" s="76">
        <v>549</v>
      </c>
      <c r="R234" s="1">
        <f>PRODUCT(P234*Q234)</f>
        <v>0</v>
      </c>
      <c r="S234" s="54"/>
      <c r="T234" s="54"/>
    </row>
    <row r="235" spans="1:20" s="55" customFormat="1" ht="15.75">
      <c r="A235" s="75">
        <v>50</v>
      </c>
      <c r="B235" s="69" t="s">
        <v>60</v>
      </c>
      <c r="C235" s="20" t="s">
        <v>3</v>
      </c>
      <c r="D235" s="21" t="s">
        <v>8</v>
      </c>
      <c r="E235" s="21"/>
      <c r="F235" s="21">
        <v>0</v>
      </c>
      <c r="G235" s="28"/>
      <c r="H235" s="28"/>
      <c r="I235" s="28"/>
      <c r="J235" s="28"/>
      <c r="K235" s="28"/>
      <c r="L235" s="28"/>
      <c r="M235" s="21">
        <v>0</v>
      </c>
      <c r="N235" s="21">
        <v>0</v>
      </c>
      <c r="O235" s="24">
        <v>0</v>
      </c>
      <c r="P235" s="95">
        <f t="shared" ref="P235:P237" si="51">SUM(F235:O235)</f>
        <v>0</v>
      </c>
      <c r="Q235" s="74">
        <v>360</v>
      </c>
      <c r="R235" s="1">
        <f t="shared" ref="R235:R237" si="52">PRODUCT(P235*Q235)</f>
        <v>0</v>
      </c>
      <c r="S235" s="54"/>
      <c r="T235" s="54"/>
    </row>
    <row r="236" spans="1:20" s="55" customFormat="1" ht="15.75">
      <c r="A236" s="75">
        <v>51</v>
      </c>
      <c r="B236" s="69" t="s">
        <v>60</v>
      </c>
      <c r="C236" s="20" t="s">
        <v>3</v>
      </c>
      <c r="D236" s="21" t="s">
        <v>28</v>
      </c>
      <c r="E236" s="21"/>
      <c r="F236" s="21">
        <v>0</v>
      </c>
      <c r="G236" s="28"/>
      <c r="H236" s="28"/>
      <c r="I236" s="28"/>
      <c r="J236" s="28"/>
      <c r="K236" s="28"/>
      <c r="L236" s="28"/>
      <c r="M236" s="21">
        <v>0</v>
      </c>
      <c r="N236" s="21">
        <v>0</v>
      </c>
      <c r="O236" s="24">
        <v>0</v>
      </c>
      <c r="P236" s="95">
        <f t="shared" si="51"/>
        <v>0</v>
      </c>
      <c r="Q236" s="74">
        <v>360</v>
      </c>
      <c r="R236" s="1">
        <f t="shared" si="52"/>
        <v>0</v>
      </c>
      <c r="S236" s="54"/>
      <c r="T236" s="54"/>
    </row>
    <row r="237" spans="1:20" s="55" customFormat="1" ht="15.75" customHeight="1">
      <c r="A237" s="75">
        <v>52</v>
      </c>
      <c r="B237" s="69" t="s">
        <v>60</v>
      </c>
      <c r="C237" s="20" t="s">
        <v>3</v>
      </c>
      <c r="D237" s="21" t="s">
        <v>4</v>
      </c>
      <c r="E237" s="21"/>
      <c r="F237" s="21">
        <v>0</v>
      </c>
      <c r="G237" s="28"/>
      <c r="H237" s="28"/>
      <c r="I237" s="28"/>
      <c r="J237" s="28"/>
      <c r="K237" s="28"/>
      <c r="L237" s="28"/>
      <c r="M237" s="21">
        <v>0</v>
      </c>
      <c r="N237" s="21">
        <v>0</v>
      </c>
      <c r="O237" s="24">
        <v>0</v>
      </c>
      <c r="P237" s="95">
        <f t="shared" si="51"/>
        <v>0</v>
      </c>
      <c r="Q237" s="74">
        <v>360</v>
      </c>
      <c r="R237" s="1">
        <f t="shared" si="52"/>
        <v>0</v>
      </c>
      <c r="S237" s="58"/>
      <c r="T237" s="58"/>
    </row>
    <row r="238" spans="1:20" s="55" customFormat="1" ht="15.75">
      <c r="A238" s="75">
        <v>53</v>
      </c>
      <c r="B238" s="69" t="s">
        <v>61</v>
      </c>
      <c r="C238" s="20" t="s">
        <v>3</v>
      </c>
      <c r="D238" s="21" t="s">
        <v>49</v>
      </c>
      <c r="E238" s="20" t="s">
        <v>23</v>
      </c>
      <c r="F238" s="20">
        <v>0</v>
      </c>
      <c r="G238" s="23"/>
      <c r="H238" s="23"/>
      <c r="I238" s="23"/>
      <c r="J238" s="20">
        <v>0</v>
      </c>
      <c r="K238" s="20">
        <v>0</v>
      </c>
      <c r="L238" s="20">
        <v>0</v>
      </c>
      <c r="M238" s="20">
        <v>0</v>
      </c>
      <c r="N238" s="21">
        <v>0</v>
      </c>
      <c r="O238" s="24">
        <v>0</v>
      </c>
      <c r="P238" s="93">
        <f>SUM(F238:O238)</f>
        <v>0</v>
      </c>
      <c r="Q238" s="76">
        <v>787</v>
      </c>
      <c r="R238" s="1">
        <f>PRODUCT(P238*Q238)</f>
        <v>0</v>
      </c>
      <c r="S238" s="54"/>
      <c r="T238" s="54"/>
    </row>
    <row r="239" spans="1:20" s="55" customFormat="1" ht="15.75">
      <c r="A239" s="75">
        <v>54</v>
      </c>
      <c r="B239" s="69" t="s">
        <v>183</v>
      </c>
      <c r="C239" s="20" t="s">
        <v>3</v>
      </c>
      <c r="D239" s="21" t="s">
        <v>4</v>
      </c>
      <c r="E239" s="20" t="s">
        <v>39</v>
      </c>
      <c r="F239" s="20">
        <v>0</v>
      </c>
      <c r="G239" s="23"/>
      <c r="H239" s="23"/>
      <c r="I239" s="20">
        <v>0</v>
      </c>
      <c r="J239" s="23"/>
      <c r="K239" s="23"/>
      <c r="L239" s="20">
        <v>0</v>
      </c>
      <c r="M239" s="20">
        <v>0</v>
      </c>
      <c r="N239" s="21">
        <v>0</v>
      </c>
      <c r="O239" s="24">
        <v>0</v>
      </c>
      <c r="P239" s="94">
        <f>SUM(F239:O239)</f>
        <v>0</v>
      </c>
      <c r="Q239" s="45">
        <v>308</v>
      </c>
      <c r="R239" s="6">
        <f>PRODUCT(P239*Q239)</f>
        <v>0</v>
      </c>
      <c r="S239" s="54"/>
      <c r="T239" s="54"/>
    </row>
    <row r="240" spans="1:20" s="55" customFormat="1" ht="15.75">
      <c r="A240" s="75">
        <v>55</v>
      </c>
      <c r="B240" s="69" t="s">
        <v>184</v>
      </c>
      <c r="C240" s="20" t="s">
        <v>3</v>
      </c>
      <c r="D240" s="21" t="s">
        <v>28</v>
      </c>
      <c r="E240" s="20" t="s">
        <v>5</v>
      </c>
      <c r="F240" s="20">
        <v>0</v>
      </c>
      <c r="G240" s="23"/>
      <c r="H240" s="23"/>
      <c r="I240" s="20">
        <v>0</v>
      </c>
      <c r="J240" s="20">
        <v>0</v>
      </c>
      <c r="K240" s="20">
        <v>0</v>
      </c>
      <c r="L240" s="23"/>
      <c r="M240" s="20">
        <v>0</v>
      </c>
      <c r="N240" s="21">
        <v>0</v>
      </c>
      <c r="O240" s="24">
        <v>0</v>
      </c>
      <c r="P240" s="94">
        <f t="shared" si="50"/>
        <v>0</v>
      </c>
      <c r="Q240" s="74">
        <v>275</v>
      </c>
      <c r="R240" s="6">
        <f>PRODUCT(P240*Q240)</f>
        <v>0</v>
      </c>
      <c r="S240" s="54"/>
      <c r="T240" s="54"/>
    </row>
    <row r="241" spans="1:20" s="55" customFormat="1" ht="15.75">
      <c r="A241" s="75">
        <v>56</v>
      </c>
      <c r="B241" s="69" t="s">
        <v>65</v>
      </c>
      <c r="C241" s="21"/>
      <c r="D241" s="21" t="s">
        <v>52</v>
      </c>
      <c r="E241" s="21"/>
      <c r="F241" s="21">
        <v>0</v>
      </c>
      <c r="G241" s="21">
        <v>0</v>
      </c>
      <c r="H241" s="28"/>
      <c r="I241" s="28"/>
      <c r="J241" s="28"/>
      <c r="K241" s="21">
        <v>0</v>
      </c>
      <c r="L241" s="21">
        <v>0</v>
      </c>
      <c r="M241" s="21">
        <v>0</v>
      </c>
      <c r="N241" s="21">
        <v>0</v>
      </c>
      <c r="O241" s="24">
        <v>0</v>
      </c>
      <c r="P241" s="94">
        <f t="shared" si="45"/>
        <v>0</v>
      </c>
      <c r="Q241" s="74">
        <v>439</v>
      </c>
      <c r="R241" s="6">
        <f t="shared" si="44"/>
        <v>0</v>
      </c>
      <c r="S241" s="54"/>
      <c r="T241" s="54"/>
    </row>
    <row r="242" spans="1:20" s="55" customFormat="1" ht="15.75">
      <c r="A242" s="75">
        <v>57</v>
      </c>
      <c r="B242" s="69" t="s">
        <v>65</v>
      </c>
      <c r="C242" s="21"/>
      <c r="D242" s="21" t="s">
        <v>49</v>
      </c>
      <c r="E242" s="21"/>
      <c r="F242" s="21">
        <v>0</v>
      </c>
      <c r="G242" s="21">
        <v>0</v>
      </c>
      <c r="H242" s="28"/>
      <c r="I242" s="28"/>
      <c r="J242" s="28"/>
      <c r="K242" s="28"/>
      <c r="L242" s="28"/>
      <c r="M242" s="21">
        <v>0</v>
      </c>
      <c r="N242" s="21">
        <v>0</v>
      </c>
      <c r="O242" s="24">
        <v>0</v>
      </c>
      <c r="P242" s="94">
        <f t="shared" si="45"/>
        <v>0</v>
      </c>
      <c r="Q242" s="74">
        <v>439</v>
      </c>
      <c r="R242" s="6">
        <f t="shared" si="44"/>
        <v>0</v>
      </c>
      <c r="S242" s="54"/>
      <c r="T242" s="54"/>
    </row>
    <row r="243" spans="1:20" s="55" customFormat="1" ht="15.75">
      <c r="A243" s="75">
        <v>58</v>
      </c>
      <c r="B243" s="69" t="s">
        <v>65</v>
      </c>
      <c r="C243" s="21"/>
      <c r="D243" s="21" t="s">
        <v>4</v>
      </c>
      <c r="E243" s="21"/>
      <c r="F243" s="21">
        <v>0</v>
      </c>
      <c r="G243" s="21">
        <v>0</v>
      </c>
      <c r="H243" s="28"/>
      <c r="I243" s="28"/>
      <c r="J243" s="28"/>
      <c r="K243" s="28"/>
      <c r="L243" s="28"/>
      <c r="M243" s="21">
        <v>0</v>
      </c>
      <c r="N243" s="21">
        <v>0</v>
      </c>
      <c r="O243" s="24">
        <v>0</v>
      </c>
      <c r="P243" s="94">
        <f t="shared" si="45"/>
        <v>0</v>
      </c>
      <c r="Q243" s="74">
        <v>439</v>
      </c>
      <c r="R243" s="6">
        <f t="shared" si="44"/>
        <v>0</v>
      </c>
      <c r="S243" s="54"/>
      <c r="T243" s="54"/>
    </row>
    <row r="244" spans="1:20" s="55" customFormat="1" ht="15.75">
      <c r="A244" s="75">
        <v>59</v>
      </c>
      <c r="B244" s="69" t="s">
        <v>67</v>
      </c>
      <c r="C244" s="20" t="s">
        <v>3</v>
      </c>
      <c r="D244" s="21" t="s">
        <v>4</v>
      </c>
      <c r="E244" s="20" t="s">
        <v>39</v>
      </c>
      <c r="F244" s="20">
        <v>0</v>
      </c>
      <c r="G244" s="23"/>
      <c r="H244" s="23"/>
      <c r="I244" s="23"/>
      <c r="J244" s="23"/>
      <c r="K244" s="23"/>
      <c r="L244" s="23"/>
      <c r="M244" s="20">
        <v>0</v>
      </c>
      <c r="N244" s="21">
        <v>0</v>
      </c>
      <c r="O244" s="24">
        <v>0</v>
      </c>
      <c r="P244" s="95">
        <f>SUM(F244:O244)</f>
        <v>0</v>
      </c>
      <c r="Q244" s="74">
        <v>439</v>
      </c>
      <c r="R244" s="1">
        <f>PRODUCT(P244*Q244)</f>
        <v>0</v>
      </c>
      <c r="S244" s="54"/>
      <c r="T244" s="54"/>
    </row>
    <row r="245" spans="1:20" s="55" customFormat="1" ht="15.75">
      <c r="A245" s="75">
        <v>60</v>
      </c>
      <c r="B245" s="69" t="s">
        <v>185</v>
      </c>
      <c r="C245" s="20" t="s">
        <v>3</v>
      </c>
      <c r="D245" s="21" t="s">
        <v>4</v>
      </c>
      <c r="E245" s="21" t="s">
        <v>39</v>
      </c>
      <c r="F245" s="21">
        <v>0</v>
      </c>
      <c r="G245" s="21">
        <v>0</v>
      </c>
      <c r="H245" s="28"/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4">
        <v>0</v>
      </c>
      <c r="P245" s="94">
        <f>SUM(F245:O245)</f>
        <v>0</v>
      </c>
      <c r="Q245" s="74">
        <v>439</v>
      </c>
      <c r="R245" s="6">
        <f>PRODUCT(P245*Q245)</f>
        <v>0</v>
      </c>
      <c r="S245" s="54"/>
      <c r="T245" s="54"/>
    </row>
    <row r="246" spans="1:20" s="55" customFormat="1" ht="15.75">
      <c r="A246" s="75">
        <v>61</v>
      </c>
      <c r="B246" s="69" t="s">
        <v>71</v>
      </c>
      <c r="C246" s="20" t="s">
        <v>3</v>
      </c>
      <c r="D246" s="21" t="s">
        <v>4</v>
      </c>
      <c r="E246" s="20" t="s">
        <v>39</v>
      </c>
      <c r="F246" s="20">
        <v>0</v>
      </c>
      <c r="G246" s="20">
        <v>0</v>
      </c>
      <c r="H246" s="20">
        <v>0</v>
      </c>
      <c r="I246" s="20">
        <v>0</v>
      </c>
      <c r="J246" s="23"/>
      <c r="K246" s="20">
        <v>0</v>
      </c>
      <c r="L246" s="23"/>
      <c r="M246" s="20">
        <v>0</v>
      </c>
      <c r="N246" s="21">
        <v>0</v>
      </c>
      <c r="O246" s="24">
        <v>0</v>
      </c>
      <c r="P246" s="95">
        <f>SUM(F246:O246)</f>
        <v>0</v>
      </c>
      <c r="Q246" s="74">
        <v>494</v>
      </c>
      <c r="R246" s="1">
        <f>PRODUCT(P246*Q246)</f>
        <v>0</v>
      </c>
      <c r="S246" s="54"/>
      <c r="T246" s="54"/>
    </row>
    <row r="247" spans="1:20" s="55" customFormat="1" ht="15.75">
      <c r="A247" s="75">
        <v>62</v>
      </c>
      <c r="B247" s="69" t="s">
        <v>76</v>
      </c>
      <c r="C247" s="20"/>
      <c r="D247" s="21" t="s">
        <v>4</v>
      </c>
      <c r="E247" s="20"/>
      <c r="F247" s="20">
        <v>0</v>
      </c>
      <c r="G247" s="23"/>
      <c r="H247" s="23"/>
      <c r="I247" s="23"/>
      <c r="J247" s="20">
        <v>0</v>
      </c>
      <c r="K247" s="20">
        <v>0</v>
      </c>
      <c r="L247" s="20">
        <v>0</v>
      </c>
      <c r="M247" s="20">
        <v>0</v>
      </c>
      <c r="N247" s="21">
        <v>0</v>
      </c>
      <c r="O247" s="24">
        <v>0</v>
      </c>
      <c r="P247" s="93">
        <f>SUM(F247:O247)</f>
        <v>0</v>
      </c>
      <c r="Q247" s="76">
        <v>686</v>
      </c>
      <c r="R247" s="1">
        <f>PRODUCT(P247*Q247)</f>
        <v>0</v>
      </c>
      <c r="S247" s="54"/>
      <c r="T247" s="54"/>
    </row>
    <row r="248" spans="1:20" s="55" customFormat="1" ht="15.75">
      <c r="A248" s="75">
        <v>63</v>
      </c>
      <c r="B248" s="69" t="s">
        <v>199</v>
      </c>
      <c r="C248" s="20" t="s">
        <v>3</v>
      </c>
      <c r="D248" s="21" t="s">
        <v>4</v>
      </c>
      <c r="E248" s="20" t="s">
        <v>5</v>
      </c>
      <c r="F248" s="20">
        <v>0</v>
      </c>
      <c r="G248" s="23"/>
      <c r="H248" s="23"/>
      <c r="I248" s="23"/>
      <c r="J248" s="23"/>
      <c r="K248" s="23"/>
      <c r="L248" s="23"/>
      <c r="M248" s="20">
        <v>0</v>
      </c>
      <c r="N248" s="21">
        <v>0</v>
      </c>
      <c r="O248" s="24">
        <v>0</v>
      </c>
      <c r="P248" s="94">
        <f>SUM(F248:O248)</f>
        <v>0</v>
      </c>
      <c r="Q248" s="74">
        <v>439</v>
      </c>
      <c r="R248" s="6">
        <f>PRODUCT(P248*Q248)</f>
        <v>0</v>
      </c>
      <c r="S248" s="54"/>
      <c r="T248" s="54"/>
    </row>
    <row r="249" spans="1:20" s="55" customFormat="1" ht="15.75">
      <c r="A249" s="75">
        <v>64</v>
      </c>
      <c r="B249" s="69" t="s">
        <v>199</v>
      </c>
      <c r="C249" s="20" t="s">
        <v>3</v>
      </c>
      <c r="D249" s="21" t="s">
        <v>4</v>
      </c>
      <c r="E249" s="20" t="s">
        <v>23</v>
      </c>
      <c r="F249" s="20">
        <v>0</v>
      </c>
      <c r="G249" s="23"/>
      <c r="H249" s="23"/>
      <c r="I249" s="23"/>
      <c r="J249" s="23"/>
      <c r="K249" s="20">
        <v>0</v>
      </c>
      <c r="L249" s="23"/>
      <c r="M249" s="20">
        <v>0</v>
      </c>
      <c r="N249" s="21">
        <v>0</v>
      </c>
      <c r="O249" s="24">
        <v>0</v>
      </c>
      <c r="P249" s="94">
        <f t="shared" si="45"/>
        <v>0</v>
      </c>
      <c r="Q249" s="74">
        <v>384</v>
      </c>
      <c r="R249" s="6">
        <f t="shared" si="44"/>
        <v>0</v>
      </c>
      <c r="S249" s="54"/>
      <c r="T249" s="54"/>
    </row>
    <row r="250" spans="1:20" s="55" customFormat="1" ht="15.75">
      <c r="A250" s="75">
        <v>65</v>
      </c>
      <c r="B250" s="69" t="s">
        <v>79</v>
      </c>
      <c r="C250" s="20"/>
      <c r="D250" s="21" t="s">
        <v>80</v>
      </c>
      <c r="E250" s="20" t="s">
        <v>39</v>
      </c>
      <c r="F250" s="20">
        <v>0</v>
      </c>
      <c r="G250" s="20">
        <v>0</v>
      </c>
      <c r="H250" s="20">
        <v>0</v>
      </c>
      <c r="I250" s="23"/>
      <c r="J250" s="23"/>
      <c r="K250" s="20">
        <v>0</v>
      </c>
      <c r="L250" s="20">
        <v>0</v>
      </c>
      <c r="M250" s="20">
        <v>0</v>
      </c>
      <c r="N250" s="21">
        <v>0</v>
      </c>
      <c r="O250" s="24">
        <v>0</v>
      </c>
      <c r="P250" s="94">
        <f t="shared" si="45"/>
        <v>0</v>
      </c>
      <c r="Q250" s="74">
        <v>329</v>
      </c>
      <c r="R250" s="6">
        <f t="shared" si="44"/>
        <v>0</v>
      </c>
      <c r="S250" s="54"/>
      <c r="T250" s="54"/>
    </row>
    <row r="251" spans="1:20" s="55" customFormat="1" ht="15.75">
      <c r="A251" s="75">
        <v>66</v>
      </c>
      <c r="B251" s="69" t="s">
        <v>85</v>
      </c>
      <c r="C251" s="20" t="s">
        <v>3</v>
      </c>
      <c r="D251" s="21" t="s">
        <v>8</v>
      </c>
      <c r="E251" s="20" t="s">
        <v>21</v>
      </c>
      <c r="F251" s="20">
        <v>0</v>
      </c>
      <c r="G251" s="23"/>
      <c r="H251" s="23"/>
      <c r="I251" s="23"/>
      <c r="J251" s="23"/>
      <c r="K251" s="23"/>
      <c r="L251" s="23"/>
      <c r="M251" s="20">
        <v>0</v>
      </c>
      <c r="N251" s="21">
        <v>0</v>
      </c>
      <c r="O251" s="24">
        <v>0</v>
      </c>
      <c r="P251" s="94">
        <f t="shared" ref="P251:P254" si="53">SUM(F251:O251)</f>
        <v>0</v>
      </c>
      <c r="Q251" s="74">
        <v>439</v>
      </c>
      <c r="R251" s="6">
        <f t="shared" ref="R251" si="54">PRODUCT(P251*Q251)</f>
        <v>0</v>
      </c>
      <c r="S251" s="54"/>
      <c r="T251" s="54"/>
    </row>
    <row r="252" spans="1:20" s="55" customFormat="1" ht="15.75">
      <c r="A252" s="75">
        <v>67</v>
      </c>
      <c r="B252" s="69" t="s">
        <v>85</v>
      </c>
      <c r="C252" s="20" t="s">
        <v>3</v>
      </c>
      <c r="D252" s="21" t="s">
        <v>4</v>
      </c>
      <c r="E252" s="20" t="s">
        <v>21</v>
      </c>
      <c r="F252" s="20">
        <v>0</v>
      </c>
      <c r="G252" s="23"/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v>0</v>
      </c>
      <c r="O252" s="24">
        <v>0</v>
      </c>
      <c r="P252" s="94">
        <f t="shared" si="53"/>
        <v>0</v>
      </c>
      <c r="Q252" s="74">
        <v>439</v>
      </c>
      <c r="R252" s="6">
        <f t="shared" ref="R252:R254" si="55">PRODUCT(P252*Q252)</f>
        <v>0</v>
      </c>
      <c r="S252" s="54"/>
      <c r="T252" s="54"/>
    </row>
    <row r="253" spans="1:20" s="55" customFormat="1" ht="15.75">
      <c r="A253" s="75">
        <v>68</v>
      </c>
      <c r="B253" s="69" t="s">
        <v>302</v>
      </c>
      <c r="C253" s="20"/>
      <c r="D253" s="21" t="s">
        <v>155</v>
      </c>
      <c r="E253" s="27" t="s">
        <v>21</v>
      </c>
      <c r="F253" s="20">
        <v>0</v>
      </c>
      <c r="G253" s="20">
        <v>0</v>
      </c>
      <c r="H253" s="23"/>
      <c r="I253" s="23"/>
      <c r="J253" s="23"/>
      <c r="K253" s="23"/>
      <c r="L253" s="23"/>
      <c r="M253" s="20">
        <v>0</v>
      </c>
      <c r="N253" s="21">
        <v>0</v>
      </c>
      <c r="O253" s="24">
        <v>0</v>
      </c>
      <c r="P253" s="93">
        <f>SUM(F253:O253)</f>
        <v>0</v>
      </c>
      <c r="Q253" s="76">
        <v>799</v>
      </c>
      <c r="R253" s="1">
        <f>PRODUCT(P253*Q253)</f>
        <v>0</v>
      </c>
      <c r="S253" s="54"/>
      <c r="T253" s="54"/>
    </row>
    <row r="254" spans="1:20" s="55" customFormat="1" ht="15.75">
      <c r="A254" s="75">
        <v>69</v>
      </c>
      <c r="B254" s="69" t="s">
        <v>2</v>
      </c>
      <c r="C254" s="20" t="s">
        <v>3</v>
      </c>
      <c r="D254" s="21" t="s">
        <v>4</v>
      </c>
      <c r="E254" s="27" t="s">
        <v>5</v>
      </c>
      <c r="F254" s="20">
        <v>0</v>
      </c>
      <c r="G254" s="23"/>
      <c r="H254" s="23"/>
      <c r="I254" s="23"/>
      <c r="J254" s="23"/>
      <c r="K254" s="23"/>
      <c r="L254" s="23"/>
      <c r="M254" s="20">
        <v>0</v>
      </c>
      <c r="N254" s="21">
        <v>0</v>
      </c>
      <c r="O254" s="24">
        <v>0</v>
      </c>
      <c r="P254" s="94">
        <f t="shared" si="53"/>
        <v>0</v>
      </c>
      <c r="Q254" s="74">
        <v>329</v>
      </c>
      <c r="R254" s="6">
        <f t="shared" si="55"/>
        <v>0</v>
      </c>
      <c r="S254" s="54"/>
      <c r="T254" s="54"/>
    </row>
    <row r="255" spans="1:20" s="55" customFormat="1" ht="15.75" customHeight="1">
      <c r="A255" s="75">
        <v>70</v>
      </c>
      <c r="B255" s="68" t="s">
        <v>92</v>
      </c>
      <c r="C255" s="16"/>
      <c r="D255" s="16" t="s">
        <v>93</v>
      </c>
      <c r="E255" s="16" t="s">
        <v>39</v>
      </c>
      <c r="F255" s="16">
        <v>0</v>
      </c>
      <c r="G255" s="47"/>
      <c r="H255" s="47"/>
      <c r="I255" s="47"/>
      <c r="J255" s="47"/>
      <c r="K255" s="47"/>
      <c r="L255" s="47"/>
      <c r="M255" s="16">
        <v>0</v>
      </c>
      <c r="N255" s="16">
        <v>0</v>
      </c>
      <c r="O255" s="19">
        <v>0</v>
      </c>
      <c r="P255" s="94">
        <f t="shared" ref="P255:P261" si="56">SUM(F255:O255)</f>
        <v>0</v>
      </c>
      <c r="Q255" s="74">
        <v>659</v>
      </c>
      <c r="R255" s="6">
        <f t="shared" ref="R255:R261" si="57">PRODUCT(P255*Q255)</f>
        <v>0</v>
      </c>
      <c r="S255" s="56"/>
      <c r="T255" s="56"/>
    </row>
    <row r="256" spans="1:20" s="55" customFormat="1" ht="15.75" customHeight="1">
      <c r="A256" s="75">
        <v>71</v>
      </c>
      <c r="B256" s="69" t="s">
        <v>92</v>
      </c>
      <c r="C256" s="21"/>
      <c r="D256" s="21" t="s">
        <v>94</v>
      </c>
      <c r="E256" s="21" t="s">
        <v>39</v>
      </c>
      <c r="F256" s="21">
        <v>0</v>
      </c>
      <c r="G256" s="28"/>
      <c r="H256" s="21">
        <v>0</v>
      </c>
      <c r="I256" s="21">
        <v>0</v>
      </c>
      <c r="J256" s="21">
        <v>0</v>
      </c>
      <c r="K256" s="28"/>
      <c r="L256" s="21">
        <v>0</v>
      </c>
      <c r="M256" s="21">
        <v>0</v>
      </c>
      <c r="N256" s="21">
        <v>0</v>
      </c>
      <c r="O256" s="24">
        <v>0</v>
      </c>
      <c r="P256" s="94">
        <f t="shared" si="56"/>
        <v>0</v>
      </c>
      <c r="Q256" s="74">
        <v>659</v>
      </c>
      <c r="R256" s="6">
        <f t="shared" si="57"/>
        <v>0</v>
      </c>
      <c r="S256" s="58"/>
      <c r="T256" s="58"/>
    </row>
    <row r="257" spans="1:20" s="55" customFormat="1" ht="15.75">
      <c r="A257" s="75">
        <v>72</v>
      </c>
      <c r="B257" s="69" t="s">
        <v>95</v>
      </c>
      <c r="C257" s="20"/>
      <c r="D257" s="21" t="s">
        <v>96</v>
      </c>
      <c r="E257" s="27" t="s">
        <v>9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3"/>
      <c r="L257" s="23"/>
      <c r="M257" s="20">
        <v>0</v>
      </c>
      <c r="N257" s="21">
        <v>0</v>
      </c>
      <c r="O257" s="24">
        <v>0</v>
      </c>
      <c r="P257" s="95">
        <f t="shared" si="56"/>
        <v>0</v>
      </c>
      <c r="Q257" s="74">
        <v>879</v>
      </c>
      <c r="R257" s="1">
        <f t="shared" si="57"/>
        <v>0</v>
      </c>
      <c r="S257" s="54"/>
      <c r="T257" s="54"/>
    </row>
    <row r="258" spans="1:20" s="55" customFormat="1" ht="15.75">
      <c r="A258" s="75">
        <v>73</v>
      </c>
      <c r="B258" s="69" t="s">
        <v>6</v>
      </c>
      <c r="C258" s="20" t="s">
        <v>3</v>
      </c>
      <c r="D258" s="21" t="s">
        <v>8</v>
      </c>
      <c r="E258" s="27" t="s">
        <v>5</v>
      </c>
      <c r="F258" s="20">
        <v>0</v>
      </c>
      <c r="G258" s="23"/>
      <c r="H258" s="23"/>
      <c r="I258" s="23"/>
      <c r="J258" s="23"/>
      <c r="K258" s="23"/>
      <c r="L258" s="23"/>
      <c r="M258" s="20">
        <v>0</v>
      </c>
      <c r="N258" s="21">
        <v>0</v>
      </c>
      <c r="O258" s="24">
        <v>0</v>
      </c>
      <c r="P258" s="94">
        <f>SUM(F258:O258)</f>
        <v>0</v>
      </c>
      <c r="Q258" s="74">
        <v>439</v>
      </c>
      <c r="R258" s="6">
        <f>PRODUCT(P258*Q258)</f>
        <v>0</v>
      </c>
      <c r="S258" s="54"/>
      <c r="T258" s="54"/>
    </row>
    <row r="259" spans="1:20" s="55" customFormat="1" ht="15.75" customHeight="1">
      <c r="A259" s="75">
        <v>74</v>
      </c>
      <c r="B259" s="69" t="s">
        <v>6</v>
      </c>
      <c r="C259" s="20" t="s">
        <v>3</v>
      </c>
      <c r="D259" s="21" t="s">
        <v>4</v>
      </c>
      <c r="E259" s="27" t="s">
        <v>5</v>
      </c>
      <c r="F259" s="20">
        <v>0</v>
      </c>
      <c r="G259" s="23"/>
      <c r="H259" s="23"/>
      <c r="I259" s="23"/>
      <c r="J259" s="23"/>
      <c r="K259" s="23"/>
      <c r="L259" s="20">
        <v>0</v>
      </c>
      <c r="M259" s="20">
        <v>0</v>
      </c>
      <c r="N259" s="21">
        <v>0</v>
      </c>
      <c r="O259" s="24">
        <v>0</v>
      </c>
      <c r="P259" s="94">
        <f>SUM(F259:O259)</f>
        <v>0</v>
      </c>
      <c r="Q259" s="74">
        <v>439</v>
      </c>
      <c r="R259" s="6">
        <f>PRODUCT(P259*Q259)</f>
        <v>0</v>
      </c>
      <c r="S259" s="57"/>
      <c r="T259" s="57"/>
    </row>
    <row r="260" spans="1:20" s="55" customFormat="1" ht="15.75">
      <c r="A260" s="75">
        <v>75</v>
      </c>
      <c r="B260" s="69" t="s">
        <v>101</v>
      </c>
      <c r="C260" s="20" t="s">
        <v>3</v>
      </c>
      <c r="D260" s="21" t="s">
        <v>4</v>
      </c>
      <c r="E260" s="20" t="s">
        <v>23</v>
      </c>
      <c r="F260" s="20">
        <v>0</v>
      </c>
      <c r="G260" s="23"/>
      <c r="H260" s="23"/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v>0</v>
      </c>
      <c r="O260" s="24">
        <v>0</v>
      </c>
      <c r="P260" s="95">
        <f>SUM(F260:O260)</f>
        <v>0</v>
      </c>
      <c r="Q260" s="26">
        <v>604</v>
      </c>
      <c r="R260" s="1">
        <f>PRODUCT(P260*Q260)</f>
        <v>0</v>
      </c>
      <c r="S260" s="56"/>
      <c r="T260" s="56"/>
    </row>
    <row r="261" spans="1:20" s="55" customFormat="1" ht="15.75">
      <c r="A261" s="75">
        <v>76</v>
      </c>
      <c r="B261" s="69" t="s">
        <v>255</v>
      </c>
      <c r="C261" s="20"/>
      <c r="D261" s="21" t="s">
        <v>254</v>
      </c>
      <c r="E261" s="20" t="s">
        <v>23</v>
      </c>
      <c r="F261" s="20">
        <v>0</v>
      </c>
      <c r="G261" s="23"/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v>0</v>
      </c>
      <c r="O261" s="24">
        <v>0</v>
      </c>
      <c r="P261" s="94">
        <f t="shared" si="56"/>
        <v>0</v>
      </c>
      <c r="Q261" s="74">
        <v>440.00000000000006</v>
      </c>
      <c r="R261" s="1">
        <f t="shared" si="57"/>
        <v>0</v>
      </c>
      <c r="S261" s="54"/>
      <c r="T261" s="54"/>
    </row>
    <row r="262" spans="1:20" s="55" customFormat="1" ht="31.5">
      <c r="A262" s="75">
        <v>77</v>
      </c>
      <c r="B262" s="69" t="s">
        <v>270</v>
      </c>
      <c r="C262" s="20"/>
      <c r="D262" s="21" t="s">
        <v>182</v>
      </c>
      <c r="E262" s="20" t="s">
        <v>39</v>
      </c>
      <c r="F262" s="20">
        <v>0</v>
      </c>
      <c r="G262" s="23"/>
      <c r="H262" s="23"/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v>0</v>
      </c>
      <c r="O262" s="24">
        <v>0</v>
      </c>
      <c r="P262" s="94">
        <f t="shared" ref="P262:P270" si="58">SUM(F262:O262)</f>
        <v>0</v>
      </c>
      <c r="Q262" s="74">
        <v>329</v>
      </c>
      <c r="R262" s="6">
        <f t="shared" si="44"/>
        <v>0</v>
      </c>
      <c r="S262" s="57"/>
      <c r="T262" s="57"/>
    </row>
    <row r="263" spans="1:20" s="55" customFormat="1" ht="47.25">
      <c r="A263" s="75">
        <v>78</v>
      </c>
      <c r="B263" s="69" t="s">
        <v>102</v>
      </c>
      <c r="C263" s="20"/>
      <c r="D263" s="21" t="s">
        <v>223</v>
      </c>
      <c r="E263" s="20" t="s">
        <v>5</v>
      </c>
      <c r="F263" s="20">
        <v>0</v>
      </c>
      <c r="G263" s="20">
        <v>0</v>
      </c>
      <c r="H263" s="23"/>
      <c r="I263" s="23"/>
      <c r="J263" s="23"/>
      <c r="K263" s="23"/>
      <c r="L263" s="20">
        <v>0</v>
      </c>
      <c r="M263" s="20">
        <v>0</v>
      </c>
      <c r="N263" s="21">
        <v>0</v>
      </c>
      <c r="O263" s="24">
        <v>0</v>
      </c>
      <c r="P263" s="93">
        <f>SUM(F263:O263)</f>
        <v>0</v>
      </c>
      <c r="Q263" s="76">
        <v>1101</v>
      </c>
      <c r="R263" s="1">
        <f>PRODUCT(P263*Q263)</f>
        <v>0</v>
      </c>
      <c r="S263" s="54"/>
      <c r="T263" s="54"/>
    </row>
    <row r="264" spans="1:20" s="55" customFormat="1" ht="47.25">
      <c r="A264" s="75">
        <v>79</v>
      </c>
      <c r="B264" s="69" t="s">
        <v>102</v>
      </c>
      <c r="C264" s="20"/>
      <c r="D264" s="21" t="s">
        <v>221</v>
      </c>
      <c r="E264" s="20" t="s">
        <v>5</v>
      </c>
      <c r="F264" s="20">
        <v>0</v>
      </c>
      <c r="G264" s="20">
        <v>0</v>
      </c>
      <c r="H264" s="23"/>
      <c r="I264" s="23"/>
      <c r="J264" s="20">
        <v>0</v>
      </c>
      <c r="K264" s="20">
        <v>0</v>
      </c>
      <c r="L264" s="20">
        <v>0</v>
      </c>
      <c r="M264" s="20">
        <v>0</v>
      </c>
      <c r="N264" s="21">
        <v>0</v>
      </c>
      <c r="O264" s="24">
        <v>0</v>
      </c>
      <c r="P264" s="93">
        <f>SUM(F264:O264)</f>
        <v>0</v>
      </c>
      <c r="Q264" s="76">
        <v>1101</v>
      </c>
      <c r="R264" s="1">
        <f>PRODUCT(P264*Q264)</f>
        <v>0</v>
      </c>
      <c r="S264" s="54"/>
      <c r="T264" s="54"/>
    </row>
    <row r="265" spans="1:20" s="55" customFormat="1" ht="47.25">
      <c r="A265" s="75">
        <v>80</v>
      </c>
      <c r="B265" s="69" t="s">
        <v>102</v>
      </c>
      <c r="C265" s="20"/>
      <c r="D265" s="21" t="s">
        <v>222</v>
      </c>
      <c r="E265" s="20" t="s">
        <v>5</v>
      </c>
      <c r="F265" s="20">
        <v>0</v>
      </c>
      <c r="G265" s="20">
        <v>0</v>
      </c>
      <c r="H265" s="23"/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1">
        <v>0</v>
      </c>
      <c r="O265" s="24">
        <v>0</v>
      </c>
      <c r="P265" s="93">
        <f>SUM(F265:O265)</f>
        <v>0</v>
      </c>
      <c r="Q265" s="76">
        <v>1101</v>
      </c>
      <c r="R265" s="1">
        <f>PRODUCT(P265*Q265)</f>
        <v>0</v>
      </c>
      <c r="S265" s="54"/>
      <c r="T265" s="54"/>
    </row>
    <row r="266" spans="1:20" s="55" customFormat="1" ht="15.75" customHeight="1">
      <c r="A266" s="75">
        <v>81</v>
      </c>
      <c r="B266" s="69" t="s">
        <v>107</v>
      </c>
      <c r="C266" s="21" t="s">
        <v>3</v>
      </c>
      <c r="D266" s="21" t="s">
        <v>8</v>
      </c>
      <c r="E266" s="21" t="s">
        <v>5</v>
      </c>
      <c r="F266" s="21">
        <v>0</v>
      </c>
      <c r="G266" s="28"/>
      <c r="H266" s="28"/>
      <c r="I266" s="28"/>
      <c r="J266" s="28"/>
      <c r="K266" s="28"/>
      <c r="L266" s="28"/>
      <c r="M266" s="21">
        <v>0</v>
      </c>
      <c r="N266" s="21">
        <v>0</v>
      </c>
      <c r="O266" s="24">
        <v>0</v>
      </c>
      <c r="P266" s="95">
        <f t="shared" ref="P266:P268" si="59">SUM(F266:O266)</f>
        <v>0</v>
      </c>
      <c r="Q266" s="74">
        <v>549</v>
      </c>
      <c r="R266" s="1">
        <f t="shared" ref="R266:R268" si="60">PRODUCT(P266*Q266)</f>
        <v>0</v>
      </c>
      <c r="S266" s="54"/>
      <c r="T266" s="54"/>
    </row>
    <row r="267" spans="1:20" s="55" customFormat="1" ht="15.75">
      <c r="A267" s="75">
        <v>82</v>
      </c>
      <c r="B267" s="69" t="s">
        <v>107</v>
      </c>
      <c r="C267" s="21" t="s">
        <v>3</v>
      </c>
      <c r="D267" s="21" t="s">
        <v>83</v>
      </c>
      <c r="E267" s="21" t="s">
        <v>5</v>
      </c>
      <c r="F267" s="21">
        <v>0</v>
      </c>
      <c r="G267" s="21">
        <v>0</v>
      </c>
      <c r="H267" s="28"/>
      <c r="I267" s="28"/>
      <c r="J267" s="21">
        <v>0</v>
      </c>
      <c r="K267" s="28"/>
      <c r="L267" s="21">
        <v>0</v>
      </c>
      <c r="M267" s="21">
        <v>0</v>
      </c>
      <c r="N267" s="21">
        <v>0</v>
      </c>
      <c r="O267" s="24">
        <v>0</v>
      </c>
      <c r="P267" s="95">
        <f t="shared" si="59"/>
        <v>0</v>
      </c>
      <c r="Q267" s="74">
        <v>549</v>
      </c>
      <c r="R267" s="1">
        <f t="shared" si="60"/>
        <v>0</v>
      </c>
      <c r="S267" s="54"/>
      <c r="T267" s="54"/>
    </row>
    <row r="268" spans="1:20" s="55" customFormat="1" ht="15.75">
      <c r="A268" s="75">
        <v>83</v>
      </c>
      <c r="B268" s="69" t="s">
        <v>107</v>
      </c>
      <c r="C268" s="21" t="s">
        <v>3</v>
      </c>
      <c r="D268" s="21" t="s">
        <v>4</v>
      </c>
      <c r="E268" s="21" t="s">
        <v>5</v>
      </c>
      <c r="F268" s="21">
        <v>0</v>
      </c>
      <c r="G268" s="28"/>
      <c r="H268" s="28"/>
      <c r="I268" s="28"/>
      <c r="J268" s="28"/>
      <c r="K268" s="28"/>
      <c r="L268" s="28"/>
      <c r="M268" s="21">
        <v>0</v>
      </c>
      <c r="N268" s="21">
        <v>0</v>
      </c>
      <c r="O268" s="24">
        <v>0</v>
      </c>
      <c r="P268" s="95">
        <f t="shared" si="59"/>
        <v>0</v>
      </c>
      <c r="Q268" s="74">
        <v>549</v>
      </c>
      <c r="R268" s="1">
        <f t="shared" si="60"/>
        <v>0</v>
      </c>
      <c r="S268" s="54"/>
      <c r="T268" s="54"/>
    </row>
    <row r="269" spans="1:20" s="55" customFormat="1" ht="63">
      <c r="A269" s="75">
        <v>84</v>
      </c>
      <c r="B269" s="69" t="s">
        <v>103</v>
      </c>
      <c r="C269" s="20"/>
      <c r="D269" s="21" t="s">
        <v>104</v>
      </c>
      <c r="E269" s="20" t="s">
        <v>23</v>
      </c>
      <c r="F269" s="20">
        <v>0</v>
      </c>
      <c r="G269" s="23"/>
      <c r="H269" s="23"/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1">
        <v>0</v>
      </c>
      <c r="O269" s="24">
        <v>0</v>
      </c>
      <c r="P269" s="94">
        <f t="shared" si="58"/>
        <v>0</v>
      </c>
      <c r="Q269" s="74">
        <v>659</v>
      </c>
      <c r="R269" s="6">
        <f>PRODUCT(P269*Q269)</f>
        <v>0</v>
      </c>
      <c r="S269" s="54"/>
      <c r="T269" s="54"/>
    </row>
    <row r="270" spans="1:20" s="55" customFormat="1" ht="63">
      <c r="A270" s="75">
        <v>85</v>
      </c>
      <c r="B270" s="69" t="s">
        <v>103</v>
      </c>
      <c r="C270" s="20"/>
      <c r="D270" s="21" t="s">
        <v>268</v>
      </c>
      <c r="E270" s="20" t="s">
        <v>23</v>
      </c>
      <c r="F270" s="20">
        <v>0</v>
      </c>
      <c r="G270" s="23"/>
      <c r="H270" s="23"/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1">
        <v>0</v>
      </c>
      <c r="O270" s="24">
        <v>0</v>
      </c>
      <c r="P270" s="94">
        <f t="shared" si="58"/>
        <v>0</v>
      </c>
      <c r="Q270" s="74">
        <v>659</v>
      </c>
      <c r="R270" s="6">
        <f>PRODUCT(P270*Q270)</f>
        <v>0</v>
      </c>
      <c r="S270" s="54"/>
      <c r="T270" s="54"/>
    </row>
    <row r="271" spans="1:20" s="55" customFormat="1" ht="15.75">
      <c r="A271" s="75">
        <v>86</v>
      </c>
      <c r="B271" s="69" t="s">
        <v>110</v>
      </c>
      <c r="C271" s="21"/>
      <c r="D271" s="21" t="s">
        <v>4</v>
      </c>
      <c r="E271" s="21"/>
      <c r="F271" s="21">
        <v>0</v>
      </c>
      <c r="G271" s="28"/>
      <c r="H271" s="28"/>
      <c r="I271" s="28"/>
      <c r="J271" s="28"/>
      <c r="K271" s="21">
        <v>0</v>
      </c>
      <c r="L271" s="21">
        <v>0</v>
      </c>
      <c r="M271" s="21">
        <v>0</v>
      </c>
      <c r="N271" s="21">
        <v>0</v>
      </c>
      <c r="O271" s="24">
        <v>0</v>
      </c>
      <c r="P271" s="94">
        <f t="shared" si="45"/>
        <v>0</v>
      </c>
      <c r="Q271" s="74">
        <v>362</v>
      </c>
      <c r="R271" s="6">
        <f t="shared" si="44"/>
        <v>0</v>
      </c>
      <c r="S271" s="54"/>
      <c r="T271" s="54"/>
    </row>
    <row r="272" spans="1:20" s="55" customFormat="1" ht="15.75" customHeight="1">
      <c r="A272" s="75">
        <v>87</v>
      </c>
      <c r="B272" s="69" t="s">
        <v>111</v>
      </c>
      <c r="C272" s="21"/>
      <c r="D272" s="21" t="s">
        <v>4</v>
      </c>
      <c r="E272" s="21"/>
      <c r="F272" s="21">
        <v>0</v>
      </c>
      <c r="G272" s="28"/>
      <c r="H272" s="28"/>
      <c r="I272" s="28"/>
      <c r="J272" s="28"/>
      <c r="K272" s="21">
        <v>0</v>
      </c>
      <c r="L272" s="21">
        <v>0</v>
      </c>
      <c r="M272" s="21">
        <v>0</v>
      </c>
      <c r="N272" s="21">
        <v>0</v>
      </c>
      <c r="O272" s="24">
        <v>0</v>
      </c>
      <c r="P272" s="94">
        <f t="shared" si="45"/>
        <v>0</v>
      </c>
      <c r="Q272" s="74">
        <v>362</v>
      </c>
      <c r="R272" s="6">
        <f t="shared" si="44"/>
        <v>0</v>
      </c>
      <c r="S272" s="54"/>
      <c r="T272" s="54"/>
    </row>
    <row r="273" spans="1:20" s="55" customFormat="1" ht="31.5">
      <c r="A273" s="75">
        <v>88</v>
      </c>
      <c r="B273" s="69" t="s">
        <v>112</v>
      </c>
      <c r="C273" s="21"/>
      <c r="D273" s="21" t="s">
        <v>113</v>
      </c>
      <c r="E273" s="21"/>
      <c r="F273" s="21">
        <v>0</v>
      </c>
      <c r="G273" s="28"/>
      <c r="H273" s="21">
        <v>0</v>
      </c>
      <c r="I273" s="28"/>
      <c r="J273" s="28"/>
      <c r="K273" s="21">
        <v>0</v>
      </c>
      <c r="L273" s="21">
        <v>0</v>
      </c>
      <c r="M273" s="21">
        <v>0</v>
      </c>
      <c r="N273" s="21">
        <v>0</v>
      </c>
      <c r="O273" s="24">
        <v>0</v>
      </c>
      <c r="P273" s="94">
        <f t="shared" si="45"/>
        <v>0</v>
      </c>
      <c r="Q273" s="74">
        <v>362</v>
      </c>
      <c r="R273" s="6">
        <f t="shared" si="44"/>
        <v>0</v>
      </c>
      <c r="S273" s="54"/>
      <c r="T273" s="54"/>
    </row>
    <row r="274" spans="1:20" s="55" customFormat="1" ht="15.75">
      <c r="A274" s="75">
        <v>89</v>
      </c>
      <c r="B274" s="69" t="s">
        <v>186</v>
      </c>
      <c r="C274" s="20"/>
      <c r="D274" s="21" t="s">
        <v>96</v>
      </c>
      <c r="E274" s="20" t="s">
        <v>23</v>
      </c>
      <c r="F274" s="20">
        <v>0</v>
      </c>
      <c r="G274" s="20">
        <v>0</v>
      </c>
      <c r="H274" s="23"/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4">
        <v>0</v>
      </c>
      <c r="P274" s="94">
        <f t="shared" ref="P274:P331" si="61">SUM(F274:O274)</f>
        <v>0</v>
      </c>
      <c r="Q274" s="74">
        <v>440.00000000000006</v>
      </c>
      <c r="R274" s="6">
        <f t="shared" ref="R274:R331" si="62">PRODUCT(P274*Q274)</f>
        <v>0</v>
      </c>
      <c r="S274" s="54"/>
      <c r="T274" s="54"/>
    </row>
    <row r="275" spans="1:20" s="55" customFormat="1" ht="31.5">
      <c r="A275" s="75">
        <v>90</v>
      </c>
      <c r="B275" s="69" t="s">
        <v>187</v>
      </c>
      <c r="C275" s="46" t="s">
        <v>175</v>
      </c>
      <c r="D275" s="21" t="s">
        <v>8</v>
      </c>
      <c r="E275" s="20" t="s">
        <v>5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3"/>
      <c r="L275" s="23"/>
      <c r="M275" s="20">
        <v>0</v>
      </c>
      <c r="N275" s="20">
        <v>0</v>
      </c>
      <c r="O275" s="24">
        <v>0</v>
      </c>
      <c r="P275" s="94">
        <f t="shared" si="61"/>
        <v>0</v>
      </c>
      <c r="Q275" s="74">
        <v>329</v>
      </c>
      <c r="R275" s="6">
        <f t="shared" si="62"/>
        <v>0</v>
      </c>
      <c r="S275" s="54"/>
      <c r="T275" s="54"/>
    </row>
    <row r="276" spans="1:20" s="55" customFormat="1" ht="15.75">
      <c r="A276" s="75">
        <v>91</v>
      </c>
      <c r="B276" s="69" t="s">
        <v>116</v>
      </c>
      <c r="C276" s="20" t="s">
        <v>3</v>
      </c>
      <c r="D276" s="16" t="s">
        <v>4</v>
      </c>
      <c r="E276" s="20" t="s">
        <v>5</v>
      </c>
      <c r="F276" s="20">
        <v>0</v>
      </c>
      <c r="G276" s="23"/>
      <c r="H276" s="23"/>
      <c r="I276" s="23"/>
      <c r="J276" s="23"/>
      <c r="K276" s="23"/>
      <c r="L276" s="23"/>
      <c r="M276" s="20">
        <v>0</v>
      </c>
      <c r="N276" s="20">
        <v>0</v>
      </c>
      <c r="O276" s="24">
        <v>0</v>
      </c>
      <c r="P276" s="95">
        <f>SUM(F276:O276)</f>
        <v>0</v>
      </c>
      <c r="Q276" s="74">
        <v>549</v>
      </c>
      <c r="R276" s="1">
        <f>PRODUCT(P276*Q276)</f>
        <v>0</v>
      </c>
      <c r="S276" s="54"/>
      <c r="T276" s="54"/>
    </row>
    <row r="277" spans="1:20" s="55" customFormat="1" ht="15.75">
      <c r="A277" s="75">
        <v>92</v>
      </c>
      <c r="B277" s="68" t="s">
        <v>116</v>
      </c>
      <c r="C277" s="75" t="s">
        <v>3</v>
      </c>
      <c r="D277" s="48" t="s">
        <v>8</v>
      </c>
      <c r="E277" s="75" t="s">
        <v>23</v>
      </c>
      <c r="F277" s="75">
        <v>0</v>
      </c>
      <c r="G277" s="18"/>
      <c r="H277" s="18"/>
      <c r="I277" s="18"/>
      <c r="J277" s="18"/>
      <c r="K277" s="18"/>
      <c r="L277" s="18"/>
      <c r="M277" s="75">
        <v>0</v>
      </c>
      <c r="N277" s="75">
        <v>0</v>
      </c>
      <c r="O277" s="19">
        <v>0</v>
      </c>
      <c r="P277" s="95">
        <f>SUM(F277:O277)</f>
        <v>0</v>
      </c>
      <c r="Q277" s="74">
        <v>494</v>
      </c>
      <c r="R277" s="1">
        <f>PRODUCT(P277*Q277)</f>
        <v>0</v>
      </c>
      <c r="S277" s="54"/>
      <c r="T277" s="54"/>
    </row>
    <row r="278" spans="1:20" s="55" customFormat="1" ht="47.25">
      <c r="A278" s="75">
        <v>93</v>
      </c>
      <c r="B278" s="69" t="s">
        <v>117</v>
      </c>
      <c r="C278" s="20"/>
      <c r="D278" s="21" t="s">
        <v>46</v>
      </c>
      <c r="E278" s="27" t="s">
        <v>21</v>
      </c>
      <c r="F278" s="20">
        <v>0</v>
      </c>
      <c r="G278" s="23"/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4">
        <v>0</v>
      </c>
      <c r="P278" s="93">
        <f>SUM(F278:O278)</f>
        <v>0</v>
      </c>
      <c r="Q278" s="76">
        <v>496</v>
      </c>
      <c r="R278" s="1">
        <f>PRODUCT(P278*Q278)</f>
        <v>0</v>
      </c>
      <c r="S278" s="54"/>
      <c r="T278" s="54"/>
    </row>
    <row r="279" spans="1:20" s="55" customFormat="1" ht="47.25">
      <c r="A279" s="75">
        <v>94</v>
      </c>
      <c r="B279" s="69" t="s">
        <v>117</v>
      </c>
      <c r="C279" s="20"/>
      <c r="D279" s="21" t="s">
        <v>45</v>
      </c>
      <c r="E279" s="27" t="s">
        <v>21</v>
      </c>
      <c r="F279" s="20">
        <v>0</v>
      </c>
      <c r="G279" s="23"/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4">
        <v>0</v>
      </c>
      <c r="P279" s="93">
        <f>SUM(F279:O279)</f>
        <v>0</v>
      </c>
      <c r="Q279" s="76">
        <v>496</v>
      </c>
      <c r="R279" s="1">
        <f>PRODUCT(P279*Q279)</f>
        <v>0</v>
      </c>
      <c r="S279" s="54"/>
      <c r="T279" s="54"/>
    </row>
    <row r="280" spans="1:20" s="55" customFormat="1" ht="15.75">
      <c r="A280" s="75">
        <v>95</v>
      </c>
      <c r="B280" s="69" t="s">
        <v>119</v>
      </c>
      <c r="C280" s="20" t="s">
        <v>3</v>
      </c>
      <c r="D280" s="21" t="s">
        <v>4</v>
      </c>
      <c r="E280" s="20" t="s">
        <v>21</v>
      </c>
      <c r="F280" s="20">
        <v>0</v>
      </c>
      <c r="G280" s="23"/>
      <c r="H280" s="23"/>
      <c r="I280" s="20">
        <v>0</v>
      </c>
      <c r="J280" s="23"/>
      <c r="K280" s="20">
        <v>0</v>
      </c>
      <c r="L280" s="20">
        <v>0</v>
      </c>
      <c r="M280" s="20">
        <v>0</v>
      </c>
      <c r="N280" s="20">
        <v>0</v>
      </c>
      <c r="O280" s="24">
        <v>0</v>
      </c>
      <c r="P280" s="95">
        <f t="shared" si="61"/>
        <v>0</v>
      </c>
      <c r="Q280" s="74">
        <v>549</v>
      </c>
      <c r="R280" s="1">
        <f t="shared" si="62"/>
        <v>0</v>
      </c>
      <c r="S280" s="54"/>
      <c r="T280" s="54"/>
    </row>
    <row r="281" spans="1:20" s="55" customFormat="1" ht="15.75">
      <c r="A281" s="75">
        <v>96</v>
      </c>
      <c r="B281" s="69" t="s">
        <v>200</v>
      </c>
      <c r="C281" s="20" t="s">
        <v>3</v>
      </c>
      <c r="D281" s="21" t="s">
        <v>4</v>
      </c>
      <c r="E281" s="21" t="s">
        <v>23</v>
      </c>
      <c r="F281" s="21">
        <v>0</v>
      </c>
      <c r="G281" s="28"/>
      <c r="H281" s="28"/>
      <c r="I281" s="21">
        <v>0</v>
      </c>
      <c r="J281" s="21">
        <v>0</v>
      </c>
      <c r="K281" s="28"/>
      <c r="L281" s="28"/>
      <c r="M281" s="21">
        <v>0</v>
      </c>
      <c r="N281" s="21">
        <v>0</v>
      </c>
      <c r="O281" s="31">
        <v>0</v>
      </c>
      <c r="P281" s="95">
        <f>SUM(F281:O281)</f>
        <v>0</v>
      </c>
      <c r="Q281" s="74">
        <v>329</v>
      </c>
      <c r="R281" s="1">
        <f>PRODUCT(P281*Q281)</f>
        <v>0</v>
      </c>
      <c r="S281" s="54"/>
      <c r="T281" s="54"/>
    </row>
    <row r="282" spans="1:20" s="55" customFormat="1" ht="15.75">
      <c r="A282" s="75">
        <v>97</v>
      </c>
      <c r="B282" s="69" t="s">
        <v>188</v>
      </c>
      <c r="C282" s="21"/>
      <c r="D282" s="21" t="s">
        <v>4</v>
      </c>
      <c r="E282" s="21" t="s">
        <v>5</v>
      </c>
      <c r="F282" s="21">
        <v>0</v>
      </c>
      <c r="G282" s="28"/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31">
        <v>0</v>
      </c>
      <c r="P282" s="94">
        <f t="shared" si="61"/>
        <v>0</v>
      </c>
      <c r="Q282" s="74">
        <v>329</v>
      </c>
      <c r="R282" s="6">
        <f t="shared" si="62"/>
        <v>0</v>
      </c>
      <c r="S282" s="54"/>
      <c r="T282" s="54"/>
    </row>
    <row r="283" spans="1:20" s="55" customFormat="1" ht="15.75">
      <c r="A283" s="75">
        <v>98</v>
      </c>
      <c r="B283" s="69" t="s">
        <v>189</v>
      </c>
      <c r="C283" s="20"/>
      <c r="D283" s="21"/>
      <c r="E283" s="20"/>
      <c r="F283" s="20">
        <v>0</v>
      </c>
      <c r="G283" s="20">
        <v>0</v>
      </c>
      <c r="H283" s="23"/>
      <c r="I283" s="23"/>
      <c r="J283" s="23"/>
      <c r="K283" s="20">
        <v>0</v>
      </c>
      <c r="L283" s="20">
        <v>0</v>
      </c>
      <c r="M283" s="20">
        <v>0</v>
      </c>
      <c r="N283" s="21">
        <v>0</v>
      </c>
      <c r="O283" s="31">
        <v>0</v>
      </c>
      <c r="P283" s="94">
        <f t="shared" si="61"/>
        <v>0</v>
      </c>
      <c r="Q283" s="74">
        <v>440.00000000000006</v>
      </c>
      <c r="R283" s="6">
        <f t="shared" si="62"/>
        <v>0</v>
      </c>
      <c r="S283" s="54"/>
      <c r="T283" s="54"/>
    </row>
    <row r="284" spans="1:20" s="55" customFormat="1" ht="15.75">
      <c r="A284" s="75">
        <v>99</v>
      </c>
      <c r="B284" s="69" t="s">
        <v>190</v>
      </c>
      <c r="C284" s="20" t="s">
        <v>3</v>
      </c>
      <c r="D284" s="21" t="s">
        <v>4</v>
      </c>
      <c r="E284" s="20" t="s">
        <v>23</v>
      </c>
      <c r="F284" s="20">
        <v>0</v>
      </c>
      <c r="G284" s="23"/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1">
        <v>0</v>
      </c>
      <c r="O284" s="31">
        <v>0</v>
      </c>
      <c r="P284" s="94">
        <f t="shared" ref="P284" si="63">SUM(F284:O284)</f>
        <v>0</v>
      </c>
      <c r="Q284" s="74">
        <v>274</v>
      </c>
      <c r="R284" s="6">
        <f t="shared" ref="R284" si="64">PRODUCT(P284*Q284)</f>
        <v>0</v>
      </c>
      <c r="S284" s="54"/>
      <c r="T284" s="54"/>
    </row>
    <row r="285" spans="1:20" s="55" customFormat="1" ht="15.75">
      <c r="A285" s="75">
        <v>100</v>
      </c>
      <c r="B285" s="69" t="s">
        <v>190</v>
      </c>
      <c r="C285" s="20" t="s">
        <v>3</v>
      </c>
      <c r="D285" s="21" t="s">
        <v>8</v>
      </c>
      <c r="E285" s="20" t="s">
        <v>23</v>
      </c>
      <c r="F285" s="20">
        <v>0</v>
      </c>
      <c r="G285" s="20">
        <v>0</v>
      </c>
      <c r="H285" s="20">
        <v>0</v>
      </c>
      <c r="I285" s="23"/>
      <c r="J285" s="23"/>
      <c r="K285" s="23"/>
      <c r="L285" s="23"/>
      <c r="M285" s="20">
        <v>0</v>
      </c>
      <c r="N285" s="21">
        <v>0</v>
      </c>
      <c r="O285" s="31">
        <v>0</v>
      </c>
      <c r="P285" s="94">
        <f t="shared" ref="P285" si="65">SUM(F285:O285)</f>
        <v>0</v>
      </c>
      <c r="Q285" s="74">
        <v>274</v>
      </c>
      <c r="R285" s="6">
        <f t="shared" ref="R285" si="66">PRODUCT(P285*Q285)</f>
        <v>0</v>
      </c>
      <c r="S285" s="54"/>
      <c r="T285" s="54"/>
    </row>
    <row r="286" spans="1:20" s="55" customFormat="1" ht="15.75">
      <c r="A286" s="75">
        <v>101</v>
      </c>
      <c r="B286" s="69" t="s">
        <v>190</v>
      </c>
      <c r="C286" s="20" t="s">
        <v>3</v>
      </c>
      <c r="D286" s="21" t="s">
        <v>8</v>
      </c>
      <c r="E286" s="20" t="s">
        <v>5</v>
      </c>
      <c r="F286" s="20">
        <v>0</v>
      </c>
      <c r="G286" s="20">
        <v>0</v>
      </c>
      <c r="H286" s="20">
        <v>0</v>
      </c>
      <c r="I286" s="20">
        <v>0</v>
      </c>
      <c r="J286" s="23"/>
      <c r="K286" s="23"/>
      <c r="L286" s="20">
        <v>0</v>
      </c>
      <c r="M286" s="20">
        <v>0</v>
      </c>
      <c r="N286" s="21">
        <v>0</v>
      </c>
      <c r="O286" s="31">
        <v>0</v>
      </c>
      <c r="P286" s="94">
        <f>SUM(F286:O286)</f>
        <v>0</v>
      </c>
      <c r="Q286" s="74">
        <v>329</v>
      </c>
      <c r="R286" s="6">
        <f>PRODUCT(P286*Q286)</f>
        <v>0</v>
      </c>
      <c r="S286" s="54"/>
      <c r="T286" s="54"/>
    </row>
    <row r="287" spans="1:20" s="55" customFormat="1" ht="15.75">
      <c r="A287" s="75">
        <v>102</v>
      </c>
      <c r="B287" s="69" t="s">
        <v>190</v>
      </c>
      <c r="C287" s="20" t="s">
        <v>3</v>
      </c>
      <c r="D287" s="21" t="s">
        <v>4</v>
      </c>
      <c r="E287" s="20" t="s">
        <v>5</v>
      </c>
      <c r="F287" s="20">
        <v>0</v>
      </c>
      <c r="G287" s="23"/>
      <c r="H287" s="23"/>
      <c r="I287" s="23"/>
      <c r="J287" s="23"/>
      <c r="K287" s="23"/>
      <c r="L287" s="23"/>
      <c r="M287" s="20">
        <v>0</v>
      </c>
      <c r="N287" s="21">
        <v>0</v>
      </c>
      <c r="O287" s="31">
        <v>0</v>
      </c>
      <c r="P287" s="94">
        <f>SUM(F287:O287)</f>
        <v>0</v>
      </c>
      <c r="Q287" s="74">
        <v>329</v>
      </c>
      <c r="R287" s="6">
        <f>PRODUCT(P287*Q287)</f>
        <v>0</v>
      </c>
      <c r="S287" s="54"/>
      <c r="T287" s="54"/>
    </row>
    <row r="288" spans="1:20" s="55" customFormat="1" ht="15.75">
      <c r="A288" s="75">
        <v>103</v>
      </c>
      <c r="B288" s="69" t="s">
        <v>123</v>
      </c>
      <c r="C288" s="20"/>
      <c r="D288" s="21" t="s">
        <v>49</v>
      </c>
      <c r="E288" s="20"/>
      <c r="F288" s="20">
        <v>0</v>
      </c>
      <c r="G288" s="20">
        <v>0</v>
      </c>
      <c r="H288" s="23"/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1">
        <v>0</v>
      </c>
      <c r="O288" s="31">
        <v>0</v>
      </c>
      <c r="P288" s="94">
        <f t="shared" si="61"/>
        <v>0</v>
      </c>
      <c r="Q288" s="74">
        <v>659</v>
      </c>
      <c r="R288" s="6">
        <f t="shared" si="62"/>
        <v>0</v>
      </c>
      <c r="S288" s="54"/>
      <c r="T288" s="54"/>
    </row>
    <row r="289" spans="1:20" s="55" customFormat="1" ht="15.75">
      <c r="A289" s="75">
        <v>104</v>
      </c>
      <c r="B289" s="69" t="s">
        <v>123</v>
      </c>
      <c r="C289" s="21"/>
      <c r="D289" s="21" t="s">
        <v>70</v>
      </c>
      <c r="E289" s="21"/>
      <c r="F289" s="21">
        <v>0</v>
      </c>
      <c r="G289" s="21">
        <v>0</v>
      </c>
      <c r="H289" s="28"/>
      <c r="I289" s="28"/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31">
        <v>0</v>
      </c>
      <c r="P289" s="94">
        <f t="shared" si="61"/>
        <v>0</v>
      </c>
      <c r="Q289" s="74">
        <v>659</v>
      </c>
      <c r="R289" s="6">
        <f>PRODUCT(P289*Q289)</f>
        <v>0</v>
      </c>
      <c r="S289" s="54"/>
      <c r="T289" s="54"/>
    </row>
    <row r="290" spans="1:20" s="55" customFormat="1" ht="15.75">
      <c r="A290" s="75">
        <v>105</v>
      </c>
      <c r="B290" s="69" t="s">
        <v>123</v>
      </c>
      <c r="C290" s="21"/>
      <c r="D290" s="21" t="s">
        <v>4</v>
      </c>
      <c r="E290" s="21"/>
      <c r="F290" s="21">
        <v>0</v>
      </c>
      <c r="G290" s="21">
        <v>0</v>
      </c>
      <c r="H290" s="28"/>
      <c r="I290" s="28"/>
      <c r="J290" s="28"/>
      <c r="K290" s="21">
        <v>0</v>
      </c>
      <c r="L290" s="21">
        <v>0</v>
      </c>
      <c r="M290" s="21">
        <v>0</v>
      </c>
      <c r="N290" s="21">
        <v>0</v>
      </c>
      <c r="O290" s="31">
        <v>0</v>
      </c>
      <c r="P290" s="95">
        <f t="shared" si="61"/>
        <v>0</v>
      </c>
      <c r="Q290" s="74">
        <v>659</v>
      </c>
      <c r="R290" s="1">
        <f>PRODUCT(P290*Q290)</f>
        <v>0</v>
      </c>
      <c r="S290" s="54"/>
      <c r="T290" s="54"/>
    </row>
    <row r="291" spans="1:20" s="55" customFormat="1" ht="31.5">
      <c r="A291" s="75">
        <v>106</v>
      </c>
      <c r="B291" s="69" t="s">
        <v>191</v>
      </c>
      <c r="C291" s="21" t="s">
        <v>3</v>
      </c>
      <c r="D291" s="21" t="s">
        <v>182</v>
      </c>
      <c r="E291" s="21" t="s">
        <v>39</v>
      </c>
      <c r="F291" s="21">
        <v>0</v>
      </c>
      <c r="G291" s="21">
        <v>0</v>
      </c>
      <c r="H291" s="21">
        <v>0</v>
      </c>
      <c r="I291" s="28"/>
      <c r="J291" s="28"/>
      <c r="K291" s="21">
        <v>0</v>
      </c>
      <c r="L291" s="21">
        <v>0</v>
      </c>
      <c r="M291" s="21">
        <v>0</v>
      </c>
      <c r="N291" s="21">
        <v>0</v>
      </c>
      <c r="O291" s="31">
        <v>0</v>
      </c>
      <c r="P291" s="94">
        <f t="shared" si="61"/>
        <v>0</v>
      </c>
      <c r="Q291" s="74">
        <v>329</v>
      </c>
      <c r="R291" s="6">
        <f t="shared" si="62"/>
        <v>0</v>
      </c>
      <c r="S291" s="54"/>
      <c r="T291" s="54"/>
    </row>
    <row r="292" spans="1:20" s="55" customFormat="1" ht="15.75">
      <c r="A292" s="75">
        <v>107</v>
      </c>
      <c r="B292" s="69" t="s">
        <v>192</v>
      </c>
      <c r="C292" s="21"/>
      <c r="D292" s="21" t="s">
        <v>193</v>
      </c>
      <c r="E292" s="21" t="s">
        <v>39</v>
      </c>
      <c r="F292" s="21">
        <v>0</v>
      </c>
      <c r="G292" s="21">
        <v>0</v>
      </c>
      <c r="H292" s="28"/>
      <c r="I292" s="28"/>
      <c r="J292" s="28"/>
      <c r="K292" s="28"/>
      <c r="L292" s="28"/>
      <c r="M292" s="21">
        <v>0</v>
      </c>
      <c r="N292" s="21">
        <v>0</v>
      </c>
      <c r="O292" s="31">
        <v>0</v>
      </c>
      <c r="P292" s="94">
        <f t="shared" si="61"/>
        <v>0</v>
      </c>
      <c r="Q292" s="74">
        <v>439</v>
      </c>
      <c r="R292" s="6">
        <f t="shared" si="62"/>
        <v>0</v>
      </c>
      <c r="S292" s="54"/>
      <c r="T292" s="54"/>
    </row>
    <row r="293" spans="1:20" s="55" customFormat="1" ht="15.75">
      <c r="A293" s="75">
        <v>108</v>
      </c>
      <c r="B293" s="69" t="s">
        <v>192</v>
      </c>
      <c r="C293" s="21"/>
      <c r="D293" s="21" t="s">
        <v>99</v>
      </c>
      <c r="E293" s="21" t="s">
        <v>39</v>
      </c>
      <c r="F293" s="21">
        <v>0</v>
      </c>
      <c r="G293" s="21">
        <v>0</v>
      </c>
      <c r="H293" s="28"/>
      <c r="I293" s="28"/>
      <c r="J293" s="28"/>
      <c r="K293" s="28"/>
      <c r="L293" s="28"/>
      <c r="M293" s="21">
        <v>0</v>
      </c>
      <c r="N293" s="21">
        <v>0</v>
      </c>
      <c r="O293" s="31">
        <v>0</v>
      </c>
      <c r="P293" s="94">
        <f t="shared" si="61"/>
        <v>0</v>
      </c>
      <c r="Q293" s="74">
        <v>439</v>
      </c>
      <c r="R293" s="6">
        <f t="shared" si="62"/>
        <v>0</v>
      </c>
      <c r="S293" s="54"/>
      <c r="T293" s="54"/>
    </row>
    <row r="294" spans="1:20" s="55" customFormat="1" ht="15.75">
      <c r="A294" s="75">
        <v>109</v>
      </c>
      <c r="B294" s="69" t="s">
        <v>194</v>
      </c>
      <c r="C294" s="20" t="s">
        <v>3</v>
      </c>
      <c r="D294" s="21" t="s">
        <v>8</v>
      </c>
      <c r="E294" s="20" t="s">
        <v>5</v>
      </c>
      <c r="F294" s="20">
        <v>0</v>
      </c>
      <c r="G294" s="23"/>
      <c r="H294" s="23"/>
      <c r="I294" s="23"/>
      <c r="J294" s="23"/>
      <c r="K294" s="23"/>
      <c r="L294" s="23"/>
      <c r="M294" s="20">
        <v>0</v>
      </c>
      <c r="N294" s="21">
        <v>0</v>
      </c>
      <c r="O294" s="31">
        <v>0</v>
      </c>
      <c r="P294" s="94">
        <f t="shared" ref="P294:P300" si="67">SUM(F294:O294)</f>
        <v>0</v>
      </c>
      <c r="Q294" s="74">
        <v>329</v>
      </c>
      <c r="R294" s="6">
        <f t="shared" ref="R294:R299" si="68">PRODUCT(P294*Q294)</f>
        <v>0</v>
      </c>
      <c r="S294" s="54"/>
      <c r="T294" s="54"/>
    </row>
    <row r="295" spans="1:20" s="55" customFormat="1" ht="15.75">
      <c r="A295" s="75">
        <v>110</v>
      </c>
      <c r="B295" s="69" t="s">
        <v>194</v>
      </c>
      <c r="C295" s="20" t="s">
        <v>3</v>
      </c>
      <c r="D295" s="21" t="s">
        <v>4</v>
      </c>
      <c r="E295" s="20" t="s">
        <v>5</v>
      </c>
      <c r="F295" s="20">
        <v>0</v>
      </c>
      <c r="G295" s="23"/>
      <c r="H295" s="23"/>
      <c r="I295" s="23"/>
      <c r="J295" s="23"/>
      <c r="K295" s="23"/>
      <c r="L295" s="23"/>
      <c r="M295" s="20">
        <v>0</v>
      </c>
      <c r="N295" s="21">
        <v>0</v>
      </c>
      <c r="O295" s="31">
        <v>0</v>
      </c>
      <c r="P295" s="94">
        <f t="shared" si="67"/>
        <v>0</v>
      </c>
      <c r="Q295" s="74">
        <v>329</v>
      </c>
      <c r="R295" s="6">
        <f t="shared" si="68"/>
        <v>0</v>
      </c>
      <c r="S295" s="54"/>
      <c r="T295" s="54"/>
    </row>
    <row r="296" spans="1:20" s="55" customFormat="1" ht="31.5">
      <c r="A296" s="75">
        <v>111</v>
      </c>
      <c r="B296" s="69" t="s">
        <v>134</v>
      </c>
      <c r="C296" s="21"/>
      <c r="D296" s="21" t="s">
        <v>18</v>
      </c>
      <c r="E296" s="21"/>
      <c r="F296" s="21">
        <v>0</v>
      </c>
      <c r="G296" s="21">
        <v>0</v>
      </c>
      <c r="H296" s="28"/>
      <c r="I296" s="21">
        <v>0</v>
      </c>
      <c r="J296" s="28"/>
      <c r="K296" s="21">
        <v>0</v>
      </c>
      <c r="L296" s="21">
        <v>0</v>
      </c>
      <c r="M296" s="21">
        <v>0</v>
      </c>
      <c r="N296" s="21">
        <v>0</v>
      </c>
      <c r="O296" s="31">
        <v>0</v>
      </c>
      <c r="P296" s="93">
        <f t="shared" si="67"/>
        <v>0</v>
      </c>
      <c r="Q296" s="76">
        <v>484.00000000000006</v>
      </c>
      <c r="R296" s="1">
        <f t="shared" si="68"/>
        <v>0</v>
      </c>
      <c r="S296" s="54"/>
      <c r="T296" s="54"/>
    </row>
    <row r="297" spans="1:20" s="55" customFormat="1" ht="31.5">
      <c r="A297" s="75">
        <v>112</v>
      </c>
      <c r="B297" s="69" t="s">
        <v>134</v>
      </c>
      <c r="C297" s="21"/>
      <c r="D297" s="21" t="s">
        <v>19</v>
      </c>
      <c r="E297" s="21"/>
      <c r="F297" s="21">
        <v>0</v>
      </c>
      <c r="G297" s="21">
        <v>0</v>
      </c>
      <c r="H297" s="28"/>
      <c r="I297" s="28"/>
      <c r="J297" s="28"/>
      <c r="K297" s="28"/>
      <c r="L297" s="28"/>
      <c r="M297" s="28"/>
      <c r="N297" s="21">
        <v>0</v>
      </c>
      <c r="O297" s="31">
        <v>0</v>
      </c>
      <c r="P297" s="93">
        <f t="shared" si="67"/>
        <v>0</v>
      </c>
      <c r="Q297" s="76">
        <v>484.00000000000006</v>
      </c>
      <c r="R297" s="1">
        <f t="shared" si="68"/>
        <v>0</v>
      </c>
      <c r="S297" s="54"/>
      <c r="T297" s="54"/>
    </row>
    <row r="298" spans="1:20" s="55" customFormat="1" ht="15.75">
      <c r="A298" s="75">
        <v>113</v>
      </c>
      <c r="B298" s="69" t="s">
        <v>134</v>
      </c>
      <c r="C298" s="21"/>
      <c r="D298" s="21" t="s">
        <v>30</v>
      </c>
      <c r="E298" s="21"/>
      <c r="F298" s="21">
        <v>0</v>
      </c>
      <c r="G298" s="21">
        <v>0</v>
      </c>
      <c r="H298" s="28"/>
      <c r="I298" s="28"/>
      <c r="J298" s="28"/>
      <c r="K298" s="28"/>
      <c r="L298" s="28"/>
      <c r="M298" s="28"/>
      <c r="N298" s="21">
        <v>0</v>
      </c>
      <c r="O298" s="31">
        <v>0</v>
      </c>
      <c r="P298" s="93">
        <f t="shared" si="67"/>
        <v>0</v>
      </c>
      <c r="Q298" s="76">
        <v>484.00000000000006</v>
      </c>
      <c r="R298" s="1">
        <f t="shared" si="68"/>
        <v>0</v>
      </c>
      <c r="S298" s="54"/>
      <c r="T298" s="54"/>
    </row>
    <row r="299" spans="1:20" s="55" customFormat="1" ht="31.5">
      <c r="A299" s="75">
        <v>114</v>
      </c>
      <c r="B299" s="69" t="s">
        <v>134</v>
      </c>
      <c r="C299" s="21"/>
      <c r="D299" s="21" t="s">
        <v>20</v>
      </c>
      <c r="E299" s="21"/>
      <c r="F299" s="21">
        <v>0</v>
      </c>
      <c r="G299" s="21">
        <v>0</v>
      </c>
      <c r="H299" s="28"/>
      <c r="I299" s="28"/>
      <c r="J299" s="28"/>
      <c r="K299" s="28"/>
      <c r="L299" s="28"/>
      <c r="M299" s="21">
        <v>0</v>
      </c>
      <c r="N299" s="21">
        <v>0</v>
      </c>
      <c r="O299" s="31">
        <v>0</v>
      </c>
      <c r="P299" s="93">
        <f t="shared" si="67"/>
        <v>0</v>
      </c>
      <c r="Q299" s="76">
        <v>484.00000000000006</v>
      </c>
      <c r="R299" s="1">
        <f t="shared" si="68"/>
        <v>0</v>
      </c>
      <c r="S299" s="54"/>
      <c r="T299" s="54"/>
    </row>
    <row r="300" spans="1:20" s="55" customFormat="1" ht="15.75">
      <c r="A300" s="75">
        <v>115</v>
      </c>
      <c r="B300" s="69" t="s">
        <v>129</v>
      </c>
      <c r="C300" s="21"/>
      <c r="D300" s="21" t="s">
        <v>49</v>
      </c>
      <c r="E300" s="21" t="s">
        <v>5</v>
      </c>
      <c r="F300" s="21">
        <v>0</v>
      </c>
      <c r="G300" s="21">
        <v>0</v>
      </c>
      <c r="H300" s="28"/>
      <c r="I300" s="28"/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31">
        <v>0</v>
      </c>
      <c r="P300" s="94">
        <f t="shared" si="67"/>
        <v>0</v>
      </c>
      <c r="Q300" s="74">
        <v>439</v>
      </c>
      <c r="R300" s="6">
        <f t="shared" si="62"/>
        <v>0</v>
      </c>
      <c r="S300" s="54"/>
      <c r="T300" s="54"/>
    </row>
    <row r="301" spans="1:20" s="55" customFormat="1" ht="15.75">
      <c r="A301" s="75">
        <v>116</v>
      </c>
      <c r="B301" s="69" t="s">
        <v>236</v>
      </c>
      <c r="C301" s="21"/>
      <c r="D301" s="21" t="s">
        <v>74</v>
      </c>
      <c r="E301" s="21"/>
      <c r="F301" s="21">
        <v>0</v>
      </c>
      <c r="G301" s="28"/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31">
        <v>0</v>
      </c>
      <c r="P301" s="94">
        <f t="shared" si="61"/>
        <v>0</v>
      </c>
      <c r="Q301" s="74">
        <v>275</v>
      </c>
      <c r="R301" s="6">
        <f>PRODUCT(P301*Q301)</f>
        <v>0</v>
      </c>
      <c r="S301" s="54"/>
      <c r="T301" s="54"/>
    </row>
    <row r="302" spans="1:20" s="55" customFormat="1" ht="31.5">
      <c r="A302" s="75">
        <v>117</v>
      </c>
      <c r="B302" s="69" t="s">
        <v>136</v>
      </c>
      <c r="C302" s="21"/>
      <c r="D302" s="21" t="s">
        <v>4</v>
      </c>
      <c r="E302" s="32" t="s">
        <v>23</v>
      </c>
      <c r="F302" s="21">
        <v>0</v>
      </c>
      <c r="G302" s="21">
        <v>0</v>
      </c>
      <c r="H302" s="28"/>
      <c r="I302" s="28"/>
      <c r="J302" s="21">
        <v>0</v>
      </c>
      <c r="K302" s="28"/>
      <c r="L302" s="21">
        <v>0</v>
      </c>
      <c r="M302" s="21">
        <v>0</v>
      </c>
      <c r="N302" s="21">
        <v>0</v>
      </c>
      <c r="O302" s="31">
        <v>0</v>
      </c>
      <c r="P302" s="93">
        <f t="shared" ref="P302" si="69">SUM(F302:O302)</f>
        <v>0</v>
      </c>
      <c r="Q302" s="76">
        <v>941</v>
      </c>
      <c r="R302" s="1">
        <f t="shared" ref="R302" si="70">PRODUCT(P302*Q302)</f>
        <v>0</v>
      </c>
      <c r="S302" s="54"/>
      <c r="T302" s="54"/>
    </row>
    <row r="303" spans="1:20" s="55" customFormat="1" ht="15.75">
      <c r="A303" s="75">
        <v>118</v>
      </c>
      <c r="B303" s="69" t="s">
        <v>195</v>
      </c>
      <c r="C303" s="20" t="s">
        <v>3</v>
      </c>
      <c r="D303" s="21" t="s">
        <v>8</v>
      </c>
      <c r="E303" s="20" t="s">
        <v>5</v>
      </c>
      <c r="F303" s="20">
        <v>0</v>
      </c>
      <c r="G303" s="23"/>
      <c r="H303" s="23"/>
      <c r="I303" s="23"/>
      <c r="J303" s="23"/>
      <c r="K303" s="23"/>
      <c r="L303" s="23"/>
      <c r="M303" s="20">
        <v>0</v>
      </c>
      <c r="N303" s="21">
        <v>0</v>
      </c>
      <c r="O303" s="31">
        <v>0</v>
      </c>
      <c r="P303" s="94">
        <f t="shared" ref="P303:P304" si="71">SUM(F303:O303)</f>
        <v>0</v>
      </c>
      <c r="Q303" s="74">
        <v>439</v>
      </c>
      <c r="R303" s="6">
        <f t="shared" ref="R303:R304" si="72">PRODUCT(P303*Q303)</f>
        <v>0</v>
      </c>
      <c r="S303" s="54"/>
      <c r="T303" s="54"/>
    </row>
    <row r="304" spans="1:20" s="55" customFormat="1" ht="15.75">
      <c r="A304" s="75">
        <v>119</v>
      </c>
      <c r="B304" s="69" t="s">
        <v>195</v>
      </c>
      <c r="C304" s="20" t="s">
        <v>3</v>
      </c>
      <c r="D304" s="21" t="s">
        <v>4</v>
      </c>
      <c r="E304" s="20" t="s">
        <v>5</v>
      </c>
      <c r="F304" s="20">
        <v>0</v>
      </c>
      <c r="G304" s="23"/>
      <c r="H304" s="23"/>
      <c r="I304" s="23"/>
      <c r="J304" s="23"/>
      <c r="K304" s="23"/>
      <c r="L304" s="23"/>
      <c r="M304" s="20">
        <v>0</v>
      </c>
      <c r="N304" s="21">
        <v>0</v>
      </c>
      <c r="O304" s="31">
        <v>0</v>
      </c>
      <c r="P304" s="94">
        <f t="shared" si="71"/>
        <v>0</v>
      </c>
      <c r="Q304" s="74">
        <v>439</v>
      </c>
      <c r="R304" s="6">
        <f t="shared" si="72"/>
        <v>0</v>
      </c>
      <c r="S304" s="54"/>
      <c r="T304" s="54"/>
    </row>
    <row r="305" spans="1:20" s="55" customFormat="1" ht="15.75">
      <c r="A305" s="75">
        <v>120</v>
      </c>
      <c r="B305" s="69" t="s">
        <v>138</v>
      </c>
      <c r="C305" s="20" t="s">
        <v>3</v>
      </c>
      <c r="D305" s="21" t="s">
        <v>28</v>
      </c>
      <c r="E305" s="20" t="s">
        <v>5</v>
      </c>
      <c r="F305" s="20">
        <v>0</v>
      </c>
      <c r="G305" s="20">
        <v>0</v>
      </c>
      <c r="H305" s="23"/>
      <c r="I305" s="23"/>
      <c r="J305" s="23"/>
      <c r="K305" s="23"/>
      <c r="L305" s="23"/>
      <c r="M305" s="23"/>
      <c r="N305" s="21">
        <v>0</v>
      </c>
      <c r="O305" s="31">
        <v>0</v>
      </c>
      <c r="P305" s="94">
        <f>SUM(F305:O305)</f>
        <v>0</v>
      </c>
      <c r="Q305" s="74">
        <v>439</v>
      </c>
      <c r="R305" s="6">
        <f t="shared" si="62"/>
        <v>0</v>
      </c>
      <c r="S305" s="54"/>
      <c r="T305" s="54"/>
    </row>
    <row r="306" spans="1:20" s="55" customFormat="1" ht="15.75">
      <c r="A306" s="75">
        <v>121</v>
      </c>
      <c r="B306" s="69" t="s">
        <v>139</v>
      </c>
      <c r="C306" s="21"/>
      <c r="D306" s="21" t="s">
        <v>96</v>
      </c>
      <c r="E306" s="21"/>
      <c r="F306" s="21">
        <v>0</v>
      </c>
      <c r="G306" s="28"/>
      <c r="H306" s="28"/>
      <c r="I306" s="28"/>
      <c r="J306" s="28"/>
      <c r="K306" s="28"/>
      <c r="L306" s="28"/>
      <c r="M306" s="21">
        <v>0</v>
      </c>
      <c r="N306" s="21">
        <v>0</v>
      </c>
      <c r="O306" s="31">
        <v>0</v>
      </c>
      <c r="P306" s="94">
        <f t="shared" ref="P306:P307" si="73">SUM(F306:O306)</f>
        <v>0</v>
      </c>
      <c r="Q306" s="74">
        <v>659</v>
      </c>
      <c r="R306" s="6">
        <f t="shared" ref="R306:R307" si="74">PRODUCT(P306*Q306)</f>
        <v>0</v>
      </c>
      <c r="S306" s="54"/>
      <c r="T306" s="54"/>
    </row>
    <row r="307" spans="1:20" s="55" customFormat="1" ht="15.75">
      <c r="A307" s="75">
        <v>122</v>
      </c>
      <c r="B307" s="69" t="s">
        <v>139</v>
      </c>
      <c r="C307" s="21"/>
      <c r="D307" s="21" t="s">
        <v>13</v>
      </c>
      <c r="E307" s="21"/>
      <c r="F307" s="21">
        <v>0</v>
      </c>
      <c r="G307" s="28"/>
      <c r="H307" s="28"/>
      <c r="I307" s="28"/>
      <c r="J307" s="28"/>
      <c r="K307" s="28"/>
      <c r="L307" s="28"/>
      <c r="M307" s="21">
        <v>0</v>
      </c>
      <c r="N307" s="21">
        <v>0</v>
      </c>
      <c r="O307" s="31">
        <v>0</v>
      </c>
      <c r="P307" s="94">
        <f t="shared" si="73"/>
        <v>0</v>
      </c>
      <c r="Q307" s="74">
        <v>659</v>
      </c>
      <c r="R307" s="6">
        <f t="shared" si="74"/>
        <v>0</v>
      </c>
      <c r="S307" s="54"/>
      <c r="T307" s="54"/>
    </row>
    <row r="308" spans="1:20" s="55" customFormat="1" ht="15.75">
      <c r="A308" s="75">
        <v>123</v>
      </c>
      <c r="B308" s="69" t="s">
        <v>196</v>
      </c>
      <c r="C308" s="21"/>
      <c r="D308" s="21" t="s">
        <v>4</v>
      </c>
      <c r="E308" s="21" t="s">
        <v>5</v>
      </c>
      <c r="F308" s="28"/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31">
        <v>0</v>
      </c>
      <c r="P308" s="94">
        <f t="shared" si="61"/>
        <v>0</v>
      </c>
      <c r="Q308" s="74">
        <v>198.00000000000003</v>
      </c>
      <c r="R308" s="6">
        <f t="shared" si="62"/>
        <v>0</v>
      </c>
      <c r="S308" s="54"/>
      <c r="T308" s="54"/>
    </row>
    <row r="309" spans="1:20" s="55" customFormat="1" ht="15.75">
      <c r="A309" s="75">
        <v>124</v>
      </c>
      <c r="B309" s="69" t="s">
        <v>140</v>
      </c>
      <c r="C309" s="21" t="s">
        <v>3</v>
      </c>
      <c r="D309" s="21" t="s">
        <v>8</v>
      </c>
      <c r="E309" s="21" t="s">
        <v>39</v>
      </c>
      <c r="F309" s="21">
        <v>0</v>
      </c>
      <c r="G309" s="28"/>
      <c r="H309" s="28"/>
      <c r="I309" s="28"/>
      <c r="J309" s="28"/>
      <c r="K309" s="28"/>
      <c r="L309" s="28"/>
      <c r="M309" s="21">
        <v>0</v>
      </c>
      <c r="N309" s="21">
        <v>0</v>
      </c>
      <c r="O309" s="31">
        <v>0</v>
      </c>
      <c r="P309" s="94">
        <f t="shared" ref="P309:P317" si="75">SUM(F309:O309)</f>
        <v>0</v>
      </c>
      <c r="Q309" s="44">
        <v>399</v>
      </c>
      <c r="R309" s="6">
        <f t="shared" ref="R309:R317" si="76">PRODUCT(P309*Q309)</f>
        <v>0</v>
      </c>
      <c r="S309" s="54"/>
      <c r="T309" s="54"/>
    </row>
    <row r="310" spans="1:20" s="55" customFormat="1" ht="15.75">
      <c r="A310" s="75">
        <v>125</v>
      </c>
      <c r="B310" s="69" t="s">
        <v>140</v>
      </c>
      <c r="C310" s="21" t="s">
        <v>3</v>
      </c>
      <c r="D310" s="21" t="s">
        <v>28</v>
      </c>
      <c r="E310" s="21" t="s">
        <v>39</v>
      </c>
      <c r="F310" s="21">
        <v>0</v>
      </c>
      <c r="G310" s="28"/>
      <c r="H310" s="28"/>
      <c r="I310" s="28"/>
      <c r="J310" s="28"/>
      <c r="K310" s="28"/>
      <c r="L310" s="28"/>
      <c r="M310" s="21">
        <v>0</v>
      </c>
      <c r="N310" s="21">
        <v>0</v>
      </c>
      <c r="O310" s="31">
        <v>0</v>
      </c>
      <c r="P310" s="94">
        <f t="shared" si="75"/>
        <v>0</v>
      </c>
      <c r="Q310" s="44">
        <v>399</v>
      </c>
      <c r="R310" s="6">
        <f t="shared" si="76"/>
        <v>0</v>
      </c>
      <c r="S310" s="54"/>
      <c r="T310" s="54"/>
    </row>
    <row r="311" spans="1:20" s="55" customFormat="1" ht="15.75">
      <c r="A311" s="75">
        <v>126</v>
      </c>
      <c r="B311" s="69" t="s">
        <v>140</v>
      </c>
      <c r="C311" s="21" t="s">
        <v>3</v>
      </c>
      <c r="D311" s="21" t="s">
        <v>99</v>
      </c>
      <c r="E311" s="21" t="s">
        <v>39</v>
      </c>
      <c r="F311" s="21">
        <v>0</v>
      </c>
      <c r="G311" s="28"/>
      <c r="H311" s="28"/>
      <c r="I311" s="28"/>
      <c r="J311" s="28"/>
      <c r="K311" s="28"/>
      <c r="L311" s="28"/>
      <c r="M311" s="21">
        <v>0</v>
      </c>
      <c r="N311" s="21">
        <v>0</v>
      </c>
      <c r="O311" s="31">
        <v>0</v>
      </c>
      <c r="P311" s="94">
        <f t="shared" si="75"/>
        <v>0</v>
      </c>
      <c r="Q311" s="44">
        <v>399</v>
      </c>
      <c r="R311" s="6">
        <f t="shared" si="76"/>
        <v>0</v>
      </c>
      <c r="S311" s="54"/>
      <c r="T311" s="54"/>
    </row>
    <row r="312" spans="1:20" s="55" customFormat="1" ht="15.75" customHeight="1">
      <c r="A312" s="75">
        <v>127</v>
      </c>
      <c r="B312" s="69" t="s">
        <v>140</v>
      </c>
      <c r="C312" s="21" t="s">
        <v>3</v>
      </c>
      <c r="D312" s="21" t="s">
        <v>96</v>
      </c>
      <c r="E312" s="21" t="s">
        <v>39</v>
      </c>
      <c r="F312" s="21">
        <v>0</v>
      </c>
      <c r="G312" s="28"/>
      <c r="H312" s="28"/>
      <c r="I312" s="28"/>
      <c r="J312" s="28"/>
      <c r="K312" s="28"/>
      <c r="L312" s="28"/>
      <c r="M312" s="21">
        <v>0</v>
      </c>
      <c r="N312" s="21">
        <v>0</v>
      </c>
      <c r="O312" s="31">
        <v>0</v>
      </c>
      <c r="P312" s="94">
        <f t="shared" si="75"/>
        <v>0</v>
      </c>
      <c r="Q312" s="44">
        <v>399</v>
      </c>
      <c r="R312" s="6">
        <f t="shared" si="76"/>
        <v>0</v>
      </c>
      <c r="S312" s="57"/>
      <c r="T312" s="57"/>
    </row>
    <row r="313" spans="1:20" s="55" customFormat="1" ht="26.25">
      <c r="A313" s="75">
        <v>128</v>
      </c>
      <c r="B313" s="69" t="s">
        <v>140</v>
      </c>
      <c r="C313" s="21" t="s">
        <v>3</v>
      </c>
      <c r="D313" s="21" t="s">
        <v>4</v>
      </c>
      <c r="E313" s="21" t="s">
        <v>39</v>
      </c>
      <c r="F313" s="21">
        <v>0</v>
      </c>
      <c r="G313" s="21">
        <v>0</v>
      </c>
      <c r="H313" s="28"/>
      <c r="I313" s="28"/>
      <c r="J313" s="28"/>
      <c r="K313" s="28"/>
      <c r="L313" s="28"/>
      <c r="M313" s="21">
        <v>0</v>
      </c>
      <c r="N313" s="21">
        <v>0</v>
      </c>
      <c r="O313" s="31">
        <v>0</v>
      </c>
      <c r="P313" s="94">
        <f t="shared" si="75"/>
        <v>0</v>
      </c>
      <c r="Q313" s="44">
        <v>399</v>
      </c>
      <c r="R313" s="6">
        <f t="shared" si="76"/>
        <v>0</v>
      </c>
      <c r="S313" s="57"/>
      <c r="T313" s="57"/>
    </row>
    <row r="314" spans="1:20" s="55" customFormat="1" ht="31.5">
      <c r="A314" s="75">
        <v>129</v>
      </c>
      <c r="B314" s="69" t="s">
        <v>140</v>
      </c>
      <c r="C314" s="21" t="s">
        <v>3</v>
      </c>
      <c r="D314" s="21" t="s">
        <v>141</v>
      </c>
      <c r="E314" s="21" t="s">
        <v>39</v>
      </c>
      <c r="F314" s="21">
        <v>0</v>
      </c>
      <c r="G314" s="28"/>
      <c r="H314" s="28"/>
      <c r="I314" s="28"/>
      <c r="J314" s="28"/>
      <c r="K314" s="28"/>
      <c r="L314" s="28"/>
      <c r="M314" s="21">
        <v>0</v>
      </c>
      <c r="N314" s="21">
        <v>0</v>
      </c>
      <c r="O314" s="31">
        <v>0</v>
      </c>
      <c r="P314" s="94">
        <f t="shared" si="75"/>
        <v>0</v>
      </c>
      <c r="Q314" s="44">
        <v>399</v>
      </c>
      <c r="R314" s="6">
        <f t="shared" si="76"/>
        <v>0</v>
      </c>
      <c r="S314" s="56"/>
      <c r="T314" s="56"/>
    </row>
    <row r="315" spans="1:20" s="55" customFormat="1" ht="31.5">
      <c r="A315" s="75">
        <v>130</v>
      </c>
      <c r="B315" s="69" t="s">
        <v>140</v>
      </c>
      <c r="C315" s="21" t="s">
        <v>3</v>
      </c>
      <c r="D315" s="21" t="s">
        <v>142</v>
      </c>
      <c r="E315" s="21" t="s">
        <v>39</v>
      </c>
      <c r="F315" s="21">
        <v>0</v>
      </c>
      <c r="G315" s="28"/>
      <c r="H315" s="28"/>
      <c r="I315" s="28"/>
      <c r="J315" s="28"/>
      <c r="K315" s="28"/>
      <c r="L315" s="28"/>
      <c r="M315" s="21">
        <v>0</v>
      </c>
      <c r="N315" s="21">
        <v>0</v>
      </c>
      <c r="O315" s="31">
        <v>0</v>
      </c>
      <c r="P315" s="94">
        <f t="shared" si="75"/>
        <v>0</v>
      </c>
      <c r="Q315" s="44">
        <v>399</v>
      </c>
      <c r="R315" s="6">
        <f t="shared" si="76"/>
        <v>0</v>
      </c>
      <c r="S315" s="54"/>
      <c r="T315" s="54"/>
    </row>
    <row r="316" spans="1:20" s="55" customFormat="1" ht="31.5">
      <c r="A316" s="75">
        <v>131</v>
      </c>
      <c r="B316" s="69" t="s">
        <v>140</v>
      </c>
      <c r="C316" s="21" t="s">
        <v>3</v>
      </c>
      <c r="D316" s="21" t="s">
        <v>143</v>
      </c>
      <c r="E316" s="21" t="s">
        <v>39</v>
      </c>
      <c r="F316" s="21">
        <v>0</v>
      </c>
      <c r="G316" s="28"/>
      <c r="H316" s="28"/>
      <c r="I316" s="28"/>
      <c r="J316" s="28"/>
      <c r="K316" s="28"/>
      <c r="L316" s="28"/>
      <c r="M316" s="21">
        <v>0</v>
      </c>
      <c r="N316" s="21">
        <v>0</v>
      </c>
      <c r="O316" s="31">
        <v>0</v>
      </c>
      <c r="P316" s="94">
        <f t="shared" si="75"/>
        <v>0</v>
      </c>
      <c r="Q316" s="44">
        <v>399</v>
      </c>
      <c r="R316" s="6">
        <f t="shared" si="76"/>
        <v>0</v>
      </c>
      <c r="S316" s="54"/>
      <c r="T316" s="54"/>
    </row>
    <row r="317" spans="1:20" s="55" customFormat="1" ht="31.5">
      <c r="A317" s="75">
        <v>132</v>
      </c>
      <c r="B317" s="69" t="s">
        <v>140</v>
      </c>
      <c r="C317" s="21" t="s">
        <v>3</v>
      </c>
      <c r="D317" s="21" t="s">
        <v>144</v>
      </c>
      <c r="E317" s="21" t="s">
        <v>39</v>
      </c>
      <c r="F317" s="21">
        <v>0</v>
      </c>
      <c r="G317" s="28"/>
      <c r="H317" s="28"/>
      <c r="I317" s="28"/>
      <c r="J317" s="28"/>
      <c r="K317" s="28"/>
      <c r="L317" s="28"/>
      <c r="M317" s="21">
        <v>0</v>
      </c>
      <c r="N317" s="21">
        <v>0</v>
      </c>
      <c r="O317" s="31">
        <v>0</v>
      </c>
      <c r="P317" s="94">
        <f t="shared" si="75"/>
        <v>0</v>
      </c>
      <c r="Q317" s="44">
        <v>399</v>
      </c>
      <c r="R317" s="6">
        <f t="shared" si="76"/>
        <v>0</v>
      </c>
      <c r="S317" s="54"/>
      <c r="T317" s="54"/>
    </row>
    <row r="318" spans="1:20" s="55" customFormat="1" ht="15.75">
      <c r="A318" s="75">
        <v>133</v>
      </c>
      <c r="B318" s="69" t="s">
        <v>264</v>
      </c>
      <c r="C318" s="21"/>
      <c r="D318" s="21" t="s">
        <v>49</v>
      </c>
      <c r="E318" s="21" t="s">
        <v>5</v>
      </c>
      <c r="F318" s="21">
        <v>0</v>
      </c>
      <c r="G318" s="28"/>
      <c r="H318" s="28"/>
      <c r="I318" s="28"/>
      <c r="J318" s="28"/>
      <c r="K318" s="28"/>
      <c r="L318" s="28"/>
      <c r="M318" s="21">
        <v>0</v>
      </c>
      <c r="N318" s="21">
        <v>0</v>
      </c>
      <c r="O318" s="31">
        <v>0</v>
      </c>
      <c r="P318" s="94">
        <f t="shared" si="61"/>
        <v>0</v>
      </c>
      <c r="Q318" s="74">
        <v>440.00000000000006</v>
      </c>
      <c r="R318" s="6">
        <f t="shared" si="62"/>
        <v>0</v>
      </c>
      <c r="S318" s="54"/>
      <c r="T318" s="54"/>
    </row>
    <row r="319" spans="1:20" s="55" customFormat="1" ht="15.75">
      <c r="A319" s="75">
        <v>134</v>
      </c>
      <c r="B319" s="69" t="s">
        <v>147</v>
      </c>
      <c r="C319" s="20" t="s">
        <v>3</v>
      </c>
      <c r="D319" s="21" t="s">
        <v>4</v>
      </c>
      <c r="E319" s="20" t="s">
        <v>5</v>
      </c>
      <c r="F319" s="20">
        <v>0</v>
      </c>
      <c r="G319" s="23"/>
      <c r="H319" s="23"/>
      <c r="I319" s="20">
        <v>0</v>
      </c>
      <c r="J319" s="20">
        <v>0</v>
      </c>
      <c r="K319" s="23"/>
      <c r="L319" s="23"/>
      <c r="M319" s="20">
        <v>0</v>
      </c>
      <c r="N319" s="21">
        <v>0</v>
      </c>
      <c r="O319" s="31">
        <v>0</v>
      </c>
      <c r="P319" s="94">
        <f t="shared" si="61"/>
        <v>0</v>
      </c>
      <c r="Q319" s="74">
        <v>439</v>
      </c>
      <c r="R319" s="6">
        <f t="shared" si="62"/>
        <v>0</v>
      </c>
      <c r="S319" s="54"/>
      <c r="T319" s="54"/>
    </row>
    <row r="320" spans="1:20" s="55" customFormat="1" ht="15.75">
      <c r="A320" s="75">
        <v>135</v>
      </c>
      <c r="B320" s="69" t="s">
        <v>149</v>
      </c>
      <c r="C320" s="20" t="s">
        <v>3</v>
      </c>
      <c r="D320" s="21" t="s">
        <v>49</v>
      </c>
      <c r="E320" s="20" t="s">
        <v>23</v>
      </c>
      <c r="F320" s="20">
        <v>0</v>
      </c>
      <c r="G320" s="23"/>
      <c r="H320" s="23"/>
      <c r="I320" s="23"/>
      <c r="J320" s="23"/>
      <c r="K320" s="20">
        <v>0</v>
      </c>
      <c r="L320" s="20">
        <v>0</v>
      </c>
      <c r="M320" s="20">
        <v>0</v>
      </c>
      <c r="N320" s="21">
        <v>0</v>
      </c>
      <c r="O320" s="31">
        <v>0</v>
      </c>
      <c r="P320" s="95">
        <f>SUM(F320:O320)</f>
        <v>0</v>
      </c>
      <c r="Q320" s="74">
        <v>499</v>
      </c>
      <c r="R320" s="1">
        <f>PRODUCT(P320*Q320)</f>
        <v>0</v>
      </c>
      <c r="S320" s="56"/>
      <c r="T320" s="56"/>
    </row>
    <row r="321" spans="1:20" s="55" customFormat="1" ht="15.75">
      <c r="A321" s="75">
        <v>136</v>
      </c>
      <c r="B321" s="68" t="s">
        <v>149</v>
      </c>
      <c r="C321" s="75" t="s">
        <v>3</v>
      </c>
      <c r="D321" s="16" t="s">
        <v>8</v>
      </c>
      <c r="E321" s="75" t="s">
        <v>23</v>
      </c>
      <c r="F321" s="75">
        <v>0</v>
      </c>
      <c r="G321" s="18"/>
      <c r="H321" s="18"/>
      <c r="I321" s="18"/>
      <c r="J321" s="18"/>
      <c r="K321" s="18"/>
      <c r="L321" s="18"/>
      <c r="M321" s="75">
        <v>0</v>
      </c>
      <c r="N321" s="16">
        <v>0</v>
      </c>
      <c r="O321" s="49">
        <v>0</v>
      </c>
      <c r="P321" s="95">
        <f>SUM(F321:O321)</f>
        <v>0</v>
      </c>
      <c r="Q321" s="74">
        <v>499</v>
      </c>
      <c r="R321" s="1">
        <f>PRODUCT(P321*Q321)</f>
        <v>0</v>
      </c>
      <c r="S321" s="54"/>
      <c r="T321" s="54"/>
    </row>
    <row r="322" spans="1:20" s="55" customFormat="1" ht="15.75">
      <c r="A322" s="75">
        <v>137</v>
      </c>
      <c r="B322" s="69" t="s">
        <v>149</v>
      </c>
      <c r="C322" s="20" t="s">
        <v>3</v>
      </c>
      <c r="D322" s="21" t="s">
        <v>4</v>
      </c>
      <c r="E322" s="20" t="s">
        <v>23</v>
      </c>
      <c r="F322" s="20">
        <v>0</v>
      </c>
      <c r="G322" s="23"/>
      <c r="H322" s="23"/>
      <c r="I322" s="23"/>
      <c r="J322" s="23"/>
      <c r="K322" s="23"/>
      <c r="L322" s="23"/>
      <c r="M322" s="20">
        <v>0</v>
      </c>
      <c r="N322" s="21">
        <v>0</v>
      </c>
      <c r="O322" s="31">
        <v>0</v>
      </c>
      <c r="P322" s="95">
        <f>SUM(F322:O322)</f>
        <v>0</v>
      </c>
      <c r="Q322" s="74">
        <v>499</v>
      </c>
      <c r="R322" s="1">
        <f>PRODUCT(P322*Q322)</f>
        <v>0</v>
      </c>
      <c r="S322" s="54"/>
      <c r="T322" s="54"/>
    </row>
    <row r="323" spans="1:20" s="55" customFormat="1" ht="15.75">
      <c r="A323" s="75">
        <v>138</v>
      </c>
      <c r="B323" s="69" t="s">
        <v>150</v>
      </c>
      <c r="C323" s="20" t="s">
        <v>3</v>
      </c>
      <c r="D323" s="21" t="s">
        <v>83</v>
      </c>
      <c r="E323" s="20" t="s">
        <v>39</v>
      </c>
      <c r="F323" s="20">
        <v>0</v>
      </c>
      <c r="G323" s="23"/>
      <c r="H323" s="23"/>
      <c r="I323" s="23"/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4">
        <v>0</v>
      </c>
      <c r="P323" s="95">
        <f t="shared" ref="P323:P325" si="77">SUM(F323:O323)</f>
        <v>0</v>
      </c>
      <c r="Q323" s="74">
        <v>604</v>
      </c>
      <c r="R323" s="1">
        <f t="shared" ref="R323:R325" si="78">PRODUCT(P323*Q323)</f>
        <v>0</v>
      </c>
      <c r="S323" s="54"/>
      <c r="T323" s="54"/>
    </row>
    <row r="324" spans="1:20" s="55" customFormat="1" ht="15.75">
      <c r="A324" s="75">
        <v>139</v>
      </c>
      <c r="B324" s="69" t="s">
        <v>151</v>
      </c>
      <c r="C324" s="20" t="s">
        <v>3</v>
      </c>
      <c r="D324" s="21" t="s">
        <v>8</v>
      </c>
      <c r="E324" s="20" t="s">
        <v>5</v>
      </c>
      <c r="F324" s="20">
        <v>0</v>
      </c>
      <c r="G324" s="20">
        <v>0</v>
      </c>
      <c r="H324" s="23"/>
      <c r="I324" s="23"/>
      <c r="J324" s="23"/>
      <c r="K324" s="20">
        <v>0</v>
      </c>
      <c r="L324" s="20">
        <v>0</v>
      </c>
      <c r="M324" s="20">
        <v>0</v>
      </c>
      <c r="N324" s="20">
        <v>0</v>
      </c>
      <c r="O324" s="24">
        <v>0</v>
      </c>
      <c r="P324" s="94">
        <f t="shared" si="77"/>
        <v>0</v>
      </c>
      <c r="Q324" s="74">
        <v>549</v>
      </c>
      <c r="R324" s="6">
        <f t="shared" si="78"/>
        <v>0</v>
      </c>
      <c r="S324" s="54"/>
      <c r="T324" s="54"/>
    </row>
    <row r="325" spans="1:20" s="55" customFormat="1" ht="15.75">
      <c r="A325" s="75">
        <v>140</v>
      </c>
      <c r="B325" s="69" t="s">
        <v>151</v>
      </c>
      <c r="C325" s="20" t="s">
        <v>3</v>
      </c>
      <c r="D325" s="21" t="s">
        <v>4</v>
      </c>
      <c r="E325" s="20" t="s">
        <v>5</v>
      </c>
      <c r="F325" s="20">
        <v>0</v>
      </c>
      <c r="G325" s="23"/>
      <c r="H325" s="23"/>
      <c r="I325" s="23"/>
      <c r="J325" s="23"/>
      <c r="K325" s="23"/>
      <c r="L325" s="23"/>
      <c r="M325" s="20">
        <v>0</v>
      </c>
      <c r="N325" s="20">
        <v>0</v>
      </c>
      <c r="O325" s="24">
        <v>0</v>
      </c>
      <c r="P325" s="94">
        <f t="shared" si="77"/>
        <v>0</v>
      </c>
      <c r="Q325" s="74">
        <v>549</v>
      </c>
      <c r="R325" s="6">
        <f t="shared" si="78"/>
        <v>0</v>
      </c>
      <c r="S325" s="54"/>
      <c r="T325" s="54"/>
    </row>
    <row r="326" spans="1:20" s="55" customFormat="1" ht="15.75">
      <c r="A326" s="75">
        <v>141</v>
      </c>
      <c r="B326" s="69" t="s">
        <v>153</v>
      </c>
      <c r="C326" s="20"/>
      <c r="D326" s="21" t="s">
        <v>4</v>
      </c>
      <c r="E326" s="20"/>
      <c r="F326" s="20">
        <v>0</v>
      </c>
      <c r="G326" s="23"/>
      <c r="H326" s="23"/>
      <c r="I326" s="23"/>
      <c r="J326" s="23"/>
      <c r="K326" s="23"/>
      <c r="L326" s="23"/>
      <c r="M326" s="20">
        <v>0</v>
      </c>
      <c r="N326" s="21">
        <v>0</v>
      </c>
      <c r="O326" s="31">
        <v>0</v>
      </c>
      <c r="P326" s="94">
        <f t="shared" ref="P326" si="79">SUM(F326:O326)</f>
        <v>0</v>
      </c>
      <c r="Q326" s="74">
        <v>769</v>
      </c>
      <c r="R326" s="6">
        <f t="shared" ref="R326" si="80">PRODUCT(P326*Q326)</f>
        <v>0</v>
      </c>
      <c r="S326" s="54"/>
      <c r="T326" s="54"/>
    </row>
    <row r="327" spans="1:20" s="55" customFormat="1" ht="15.75">
      <c r="A327" s="75">
        <v>142</v>
      </c>
      <c r="B327" s="69" t="s">
        <v>154</v>
      </c>
      <c r="C327" s="20"/>
      <c r="D327" s="21" t="s">
        <v>155</v>
      </c>
      <c r="E327" s="27" t="s">
        <v>21</v>
      </c>
      <c r="F327" s="20">
        <v>0</v>
      </c>
      <c r="G327" s="20">
        <v>0</v>
      </c>
      <c r="H327" s="23"/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1">
        <v>0</v>
      </c>
      <c r="O327" s="31">
        <v>0</v>
      </c>
      <c r="P327" s="94">
        <f t="shared" si="61"/>
        <v>0</v>
      </c>
      <c r="Q327" s="74">
        <v>659</v>
      </c>
      <c r="R327" s="6">
        <f t="shared" si="62"/>
        <v>0</v>
      </c>
      <c r="S327" s="54"/>
      <c r="T327" s="54"/>
    </row>
    <row r="328" spans="1:20" s="55" customFormat="1" ht="15.75">
      <c r="A328" s="75">
        <v>143</v>
      </c>
      <c r="B328" s="69" t="s">
        <v>157</v>
      </c>
      <c r="C328" s="20" t="s">
        <v>3</v>
      </c>
      <c r="D328" s="21" t="s">
        <v>8</v>
      </c>
      <c r="E328" s="20" t="s">
        <v>39</v>
      </c>
      <c r="F328" s="20">
        <v>0</v>
      </c>
      <c r="G328" s="23"/>
      <c r="H328" s="23"/>
      <c r="I328" s="23"/>
      <c r="J328" s="23"/>
      <c r="K328" s="23"/>
      <c r="L328" s="23"/>
      <c r="M328" s="20">
        <v>0</v>
      </c>
      <c r="N328" s="21">
        <v>0</v>
      </c>
      <c r="O328" s="31">
        <v>0</v>
      </c>
      <c r="P328" s="95">
        <f>SUM(F328:O328)</f>
        <v>0</v>
      </c>
      <c r="Q328" s="74">
        <v>494</v>
      </c>
      <c r="R328" s="1">
        <f>PRODUCT(P328*Q328)</f>
        <v>0</v>
      </c>
      <c r="S328" s="54"/>
      <c r="T328" s="54"/>
    </row>
    <row r="329" spans="1:20" s="55" customFormat="1" ht="15.75">
      <c r="A329" s="75">
        <v>144</v>
      </c>
      <c r="B329" s="69" t="s">
        <v>157</v>
      </c>
      <c r="C329" s="20" t="s">
        <v>3</v>
      </c>
      <c r="D329" s="21" t="s">
        <v>4</v>
      </c>
      <c r="E329" s="20" t="s">
        <v>39</v>
      </c>
      <c r="F329" s="20">
        <v>0</v>
      </c>
      <c r="G329" s="23"/>
      <c r="H329" s="23"/>
      <c r="I329" s="23"/>
      <c r="J329" s="23"/>
      <c r="K329" s="23"/>
      <c r="L329" s="23"/>
      <c r="M329" s="20">
        <v>0</v>
      </c>
      <c r="N329" s="21">
        <v>0</v>
      </c>
      <c r="O329" s="31">
        <v>0</v>
      </c>
      <c r="P329" s="95">
        <f>SUM(F329:O329)</f>
        <v>0</v>
      </c>
      <c r="Q329" s="74">
        <v>494</v>
      </c>
      <c r="R329" s="1">
        <f>PRODUCT(P329*Q329)</f>
        <v>0</v>
      </c>
      <c r="S329" s="54"/>
      <c r="T329" s="54"/>
    </row>
    <row r="330" spans="1:20" s="55" customFormat="1" ht="15.75" customHeight="1">
      <c r="A330" s="75">
        <v>145</v>
      </c>
      <c r="B330" s="69" t="s">
        <v>206</v>
      </c>
      <c r="C330" s="20" t="s">
        <v>3</v>
      </c>
      <c r="D330" s="21" t="s">
        <v>8</v>
      </c>
      <c r="E330" s="27" t="s">
        <v>23</v>
      </c>
      <c r="F330" s="20">
        <v>0</v>
      </c>
      <c r="G330" s="23"/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1">
        <v>0</v>
      </c>
      <c r="O330" s="31">
        <v>0</v>
      </c>
      <c r="P330" s="94">
        <f t="shared" si="61"/>
        <v>0</v>
      </c>
      <c r="Q330" s="74">
        <v>384</v>
      </c>
      <c r="R330" s="6">
        <f t="shared" si="62"/>
        <v>0</v>
      </c>
      <c r="S330" s="54"/>
      <c r="T330" s="54"/>
    </row>
    <row r="331" spans="1:20" s="55" customFormat="1" ht="31.5">
      <c r="A331" s="75">
        <v>146</v>
      </c>
      <c r="B331" s="69" t="s">
        <v>207</v>
      </c>
      <c r="C331" s="20" t="s">
        <v>3</v>
      </c>
      <c r="D331" s="21" t="s">
        <v>4</v>
      </c>
      <c r="E331" s="27" t="s">
        <v>23</v>
      </c>
      <c r="F331" s="20">
        <v>0</v>
      </c>
      <c r="G331" s="23"/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1">
        <v>0</v>
      </c>
      <c r="O331" s="31">
        <v>0</v>
      </c>
      <c r="P331" s="94">
        <f t="shared" si="61"/>
        <v>0</v>
      </c>
      <c r="Q331" s="74">
        <v>384</v>
      </c>
      <c r="R331" s="6">
        <f t="shared" si="62"/>
        <v>0</v>
      </c>
      <c r="S331" s="54"/>
      <c r="T331" s="54"/>
    </row>
    <row r="332" spans="1:20" s="55" customFormat="1" ht="15.75">
      <c r="A332" s="75">
        <v>147</v>
      </c>
      <c r="B332" s="69" t="s">
        <v>166</v>
      </c>
      <c r="C332" s="20" t="s">
        <v>3</v>
      </c>
      <c r="D332" s="21" t="s">
        <v>4</v>
      </c>
      <c r="E332" s="20" t="s">
        <v>23</v>
      </c>
      <c r="F332" s="20">
        <v>0</v>
      </c>
      <c r="G332" s="23"/>
      <c r="H332" s="23"/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4">
        <v>0</v>
      </c>
      <c r="P332" s="93">
        <f>SUM(F332:O332)</f>
        <v>0</v>
      </c>
      <c r="Q332" s="76">
        <v>653</v>
      </c>
      <c r="R332" s="1">
        <f>PRODUCT(P332*Q332)</f>
        <v>0</v>
      </c>
      <c r="S332" s="54"/>
      <c r="T332" s="54"/>
    </row>
    <row r="333" spans="1:20" s="55" customFormat="1" ht="15.75">
      <c r="A333" s="75">
        <v>148</v>
      </c>
      <c r="B333" s="69" t="s">
        <v>166</v>
      </c>
      <c r="C333" s="20" t="s">
        <v>3</v>
      </c>
      <c r="D333" s="21" t="s">
        <v>4</v>
      </c>
      <c r="E333" s="20" t="s">
        <v>5</v>
      </c>
      <c r="F333" s="20">
        <v>0</v>
      </c>
      <c r="G333" s="20">
        <v>0</v>
      </c>
      <c r="H333" s="23"/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4">
        <v>0</v>
      </c>
      <c r="P333" s="93">
        <f>SUM(F333:O333)</f>
        <v>0</v>
      </c>
      <c r="Q333" s="76">
        <v>678</v>
      </c>
      <c r="R333" s="1">
        <f>PRODUCT(P333*Q333)</f>
        <v>0</v>
      </c>
      <c r="S333" s="54"/>
      <c r="T333" s="54"/>
    </row>
    <row r="334" spans="1:20" s="55" customFormat="1" ht="15.75">
      <c r="A334" s="75">
        <v>149</v>
      </c>
      <c r="B334" s="69" t="s">
        <v>217</v>
      </c>
      <c r="C334" s="20"/>
      <c r="D334" s="21" t="s">
        <v>4</v>
      </c>
      <c r="E334" s="20"/>
      <c r="F334" s="20">
        <v>0</v>
      </c>
      <c r="G334" s="20">
        <v>0</v>
      </c>
      <c r="H334" s="23"/>
      <c r="I334" s="20">
        <v>0</v>
      </c>
      <c r="J334" s="20">
        <v>0</v>
      </c>
      <c r="K334" s="23"/>
      <c r="L334" s="20">
        <v>0</v>
      </c>
      <c r="M334" s="20">
        <v>0</v>
      </c>
      <c r="N334" s="24">
        <v>0</v>
      </c>
      <c r="O334" s="24">
        <v>0</v>
      </c>
      <c r="P334" s="94">
        <f>SUM(F334:O334)</f>
        <v>0</v>
      </c>
      <c r="Q334" s="77">
        <v>850</v>
      </c>
      <c r="R334" s="2">
        <f>PRODUCT(P334*Q334)</f>
        <v>0</v>
      </c>
      <c r="S334" s="54"/>
      <c r="T334" s="54"/>
    </row>
    <row r="335" spans="1:20" s="55" customFormat="1" ht="15.75">
      <c r="A335" s="75">
        <v>150</v>
      </c>
      <c r="B335" s="68" t="s">
        <v>167</v>
      </c>
      <c r="C335" s="16"/>
      <c r="D335" s="16" t="s">
        <v>168</v>
      </c>
      <c r="E335" s="16" t="s">
        <v>39</v>
      </c>
      <c r="F335" s="16">
        <v>0</v>
      </c>
      <c r="G335" s="47"/>
      <c r="H335" s="47"/>
      <c r="I335" s="47"/>
      <c r="J335" s="47"/>
      <c r="K335" s="47"/>
      <c r="L335" s="16">
        <v>0</v>
      </c>
      <c r="M335" s="16">
        <v>0</v>
      </c>
      <c r="N335" s="75">
        <v>0</v>
      </c>
      <c r="O335" s="19">
        <v>0</v>
      </c>
      <c r="P335" s="93">
        <f>SUM(F335:O335)</f>
        <v>0</v>
      </c>
      <c r="Q335" s="74">
        <v>659</v>
      </c>
      <c r="R335" s="5">
        <f>PRODUCT(P335*Q335)</f>
        <v>0</v>
      </c>
      <c r="S335" s="54"/>
      <c r="T335" s="54"/>
    </row>
    <row r="336" spans="1:20" s="55" customFormat="1" ht="15.75" customHeight="1" thickBot="1">
      <c r="A336" s="75">
        <v>151</v>
      </c>
      <c r="B336" s="69" t="s">
        <v>167</v>
      </c>
      <c r="C336" s="21"/>
      <c r="D336" s="21" t="s">
        <v>96</v>
      </c>
      <c r="E336" s="21" t="s">
        <v>39</v>
      </c>
      <c r="F336" s="21">
        <v>0</v>
      </c>
      <c r="G336" s="28"/>
      <c r="H336" s="28"/>
      <c r="I336" s="28"/>
      <c r="J336" s="28"/>
      <c r="K336" s="28"/>
      <c r="L336" s="21">
        <v>0</v>
      </c>
      <c r="M336" s="21">
        <v>0</v>
      </c>
      <c r="N336" s="20">
        <v>0</v>
      </c>
      <c r="O336" s="24">
        <v>0</v>
      </c>
      <c r="P336" s="94">
        <f>SUM(F336:O336)</f>
        <v>0</v>
      </c>
      <c r="Q336" s="74">
        <v>659</v>
      </c>
      <c r="R336" s="6">
        <f>PRODUCT(P336*Q336)</f>
        <v>0</v>
      </c>
      <c r="S336" s="54"/>
      <c r="T336" s="54"/>
    </row>
    <row r="337" spans="1:20" s="55" customFormat="1" ht="16.5" thickBot="1">
      <c r="A337" s="33"/>
      <c r="B337" s="10" t="s">
        <v>220</v>
      </c>
      <c r="C337" s="150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  <c r="O337" s="152"/>
      <c r="P337" s="98">
        <f>SUM(P186:P336)</f>
        <v>0</v>
      </c>
      <c r="Q337" s="50"/>
      <c r="R337" s="15">
        <f>SUM(R186:R336)</f>
        <v>0</v>
      </c>
      <c r="S337" s="54"/>
      <c r="T337" s="54"/>
    </row>
    <row r="338" spans="1:20" s="55" customFormat="1" ht="19.5" thickBot="1">
      <c r="A338" s="148" t="s">
        <v>304</v>
      </c>
      <c r="B338" s="149"/>
      <c r="C338" s="149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80">
        <f>SUM(P348)</f>
        <v>0</v>
      </c>
      <c r="Q338" s="78"/>
      <c r="R338" s="79"/>
      <c r="S338" s="54"/>
      <c r="T338" s="54"/>
    </row>
    <row r="339" spans="1:20" ht="16.5" thickBot="1">
      <c r="A339" s="114" t="s">
        <v>252</v>
      </c>
      <c r="B339" s="12" t="s">
        <v>0</v>
      </c>
      <c r="C339" s="11"/>
      <c r="D339" s="12" t="s">
        <v>1</v>
      </c>
      <c r="E339" s="12" t="s">
        <v>212</v>
      </c>
      <c r="F339" s="13">
        <v>42</v>
      </c>
      <c r="G339" s="13">
        <v>44</v>
      </c>
      <c r="H339" s="13">
        <v>46</v>
      </c>
      <c r="I339" s="13">
        <v>48</v>
      </c>
      <c r="J339" s="13">
        <v>50</v>
      </c>
      <c r="K339" s="13">
        <v>52</v>
      </c>
      <c r="L339" s="13">
        <v>54</v>
      </c>
      <c r="M339" s="13">
        <v>56</v>
      </c>
      <c r="N339" s="14">
        <v>58</v>
      </c>
      <c r="O339" s="14">
        <v>60</v>
      </c>
      <c r="P339" s="101">
        <f>SUM(P348)</f>
        <v>0</v>
      </c>
      <c r="Q339" s="14" t="s">
        <v>238</v>
      </c>
      <c r="R339" s="15" t="s">
        <v>239</v>
      </c>
    </row>
    <row r="340" spans="1:20" s="55" customFormat="1" ht="31.5" customHeight="1">
      <c r="A340" s="75">
        <v>1</v>
      </c>
      <c r="B340" s="69" t="s">
        <v>203</v>
      </c>
      <c r="C340" s="20"/>
      <c r="D340" s="21" t="s">
        <v>201</v>
      </c>
      <c r="E340" s="20"/>
      <c r="F340" s="20">
        <v>0</v>
      </c>
      <c r="G340" s="20">
        <v>0</v>
      </c>
      <c r="H340" s="23"/>
      <c r="I340" s="23"/>
      <c r="J340" s="20">
        <v>0</v>
      </c>
      <c r="K340" s="23"/>
      <c r="L340" s="20">
        <v>0</v>
      </c>
      <c r="M340" s="20">
        <v>0</v>
      </c>
      <c r="N340" s="21">
        <v>0</v>
      </c>
      <c r="O340" s="24">
        <v>0</v>
      </c>
      <c r="P340" s="93">
        <f t="shared" ref="P340:P347" si="81">SUM(F340:O340)</f>
        <v>0</v>
      </c>
      <c r="Q340" s="76">
        <v>299</v>
      </c>
      <c r="R340" s="1">
        <f t="shared" ref="R340:R347" si="82">PRODUCT(P340*Q340)</f>
        <v>0</v>
      </c>
      <c r="S340" s="157"/>
      <c r="T340" s="154"/>
    </row>
    <row r="341" spans="1:20" s="55" customFormat="1" ht="15.75">
      <c r="A341" s="75">
        <v>2</v>
      </c>
      <c r="B341" s="69" t="s">
        <v>203</v>
      </c>
      <c r="C341" s="20"/>
      <c r="D341" s="21" t="s">
        <v>89</v>
      </c>
      <c r="E341" s="20"/>
      <c r="F341" s="20">
        <v>0</v>
      </c>
      <c r="G341" s="20">
        <v>0</v>
      </c>
      <c r="H341" s="23"/>
      <c r="I341" s="23"/>
      <c r="J341" s="23"/>
      <c r="K341" s="23"/>
      <c r="L341" s="23"/>
      <c r="M341" s="20">
        <v>0</v>
      </c>
      <c r="N341" s="21">
        <v>0</v>
      </c>
      <c r="O341" s="24">
        <v>0</v>
      </c>
      <c r="P341" s="93">
        <f t="shared" si="81"/>
        <v>0</v>
      </c>
      <c r="Q341" s="76">
        <v>299</v>
      </c>
      <c r="R341" s="1">
        <f t="shared" si="82"/>
        <v>0</v>
      </c>
      <c r="S341" s="54"/>
      <c r="T341" s="54"/>
    </row>
    <row r="342" spans="1:20" s="55" customFormat="1" ht="15.75">
      <c r="A342" s="75">
        <v>3</v>
      </c>
      <c r="B342" s="69" t="s">
        <v>203</v>
      </c>
      <c r="C342" s="20"/>
      <c r="D342" s="21" t="s">
        <v>25</v>
      </c>
      <c r="E342" s="20"/>
      <c r="F342" s="20">
        <v>0</v>
      </c>
      <c r="G342" s="20">
        <v>0</v>
      </c>
      <c r="H342" s="23"/>
      <c r="I342" s="23"/>
      <c r="J342" s="23"/>
      <c r="K342" s="23"/>
      <c r="L342" s="23"/>
      <c r="M342" s="20">
        <v>0</v>
      </c>
      <c r="N342" s="21">
        <v>0</v>
      </c>
      <c r="O342" s="24">
        <v>0</v>
      </c>
      <c r="P342" s="93">
        <f t="shared" si="81"/>
        <v>0</v>
      </c>
      <c r="Q342" s="76">
        <v>299</v>
      </c>
      <c r="R342" s="1">
        <f t="shared" si="82"/>
        <v>0</v>
      </c>
      <c r="S342" s="54"/>
      <c r="T342" s="54"/>
    </row>
    <row r="343" spans="1:20" s="55" customFormat="1" ht="31.5">
      <c r="A343" s="75">
        <v>4</v>
      </c>
      <c r="B343" s="69" t="s">
        <v>106</v>
      </c>
      <c r="C343" s="20"/>
      <c r="D343" s="21" t="s">
        <v>30</v>
      </c>
      <c r="E343" s="27" t="s">
        <v>21</v>
      </c>
      <c r="F343" s="20">
        <v>0</v>
      </c>
      <c r="G343" s="20">
        <v>0</v>
      </c>
      <c r="H343" s="23"/>
      <c r="I343" s="23"/>
      <c r="J343" s="23"/>
      <c r="K343" s="23"/>
      <c r="L343" s="23"/>
      <c r="M343" s="23"/>
      <c r="N343" s="21">
        <v>0</v>
      </c>
      <c r="O343" s="24">
        <v>0</v>
      </c>
      <c r="P343" s="93">
        <f t="shared" si="81"/>
        <v>0</v>
      </c>
      <c r="Q343" s="76">
        <v>349</v>
      </c>
      <c r="R343" s="1">
        <f t="shared" si="82"/>
        <v>0</v>
      </c>
      <c r="S343" s="54"/>
      <c r="T343" s="54"/>
    </row>
    <row r="344" spans="1:20" s="55" customFormat="1" ht="31.5">
      <c r="A344" s="75">
        <v>5</v>
      </c>
      <c r="B344" s="69" t="s">
        <v>106</v>
      </c>
      <c r="C344" s="21"/>
      <c r="D344" s="21" t="s">
        <v>75</v>
      </c>
      <c r="E344" s="21" t="s">
        <v>21</v>
      </c>
      <c r="F344" s="21">
        <v>0</v>
      </c>
      <c r="G344" s="21">
        <v>0</v>
      </c>
      <c r="H344" s="28"/>
      <c r="I344" s="28"/>
      <c r="J344" s="28"/>
      <c r="K344" s="28"/>
      <c r="L344" s="28"/>
      <c r="M344" s="28"/>
      <c r="N344" s="21">
        <v>0</v>
      </c>
      <c r="O344" s="24">
        <v>0</v>
      </c>
      <c r="P344" s="93">
        <f t="shared" si="81"/>
        <v>0</v>
      </c>
      <c r="Q344" s="76">
        <v>349</v>
      </c>
      <c r="R344" s="1">
        <f t="shared" si="82"/>
        <v>0</v>
      </c>
      <c r="S344" s="54"/>
      <c r="T344" s="54"/>
    </row>
    <row r="345" spans="1:20" s="55" customFormat="1" ht="31.5">
      <c r="A345" s="75">
        <v>6</v>
      </c>
      <c r="B345" s="69" t="s">
        <v>106</v>
      </c>
      <c r="C345" s="21"/>
      <c r="D345" s="21" t="s">
        <v>4</v>
      </c>
      <c r="E345" s="21" t="s">
        <v>21</v>
      </c>
      <c r="F345" s="21">
        <v>0</v>
      </c>
      <c r="G345" s="21">
        <v>0</v>
      </c>
      <c r="H345" s="28"/>
      <c r="I345" s="28"/>
      <c r="J345" s="28"/>
      <c r="K345" s="28"/>
      <c r="L345" s="28"/>
      <c r="M345" s="28"/>
      <c r="N345" s="21">
        <v>0</v>
      </c>
      <c r="O345" s="24">
        <v>0</v>
      </c>
      <c r="P345" s="93">
        <f t="shared" si="81"/>
        <v>0</v>
      </c>
      <c r="Q345" s="76">
        <v>349</v>
      </c>
      <c r="R345" s="1">
        <f t="shared" si="82"/>
        <v>0</v>
      </c>
      <c r="S345" s="54"/>
      <c r="T345" s="54"/>
    </row>
    <row r="346" spans="1:20" s="55" customFormat="1" ht="31.5">
      <c r="A346" s="75">
        <v>7</v>
      </c>
      <c r="B346" s="69" t="s">
        <v>124</v>
      </c>
      <c r="C346" s="21" t="s">
        <v>3</v>
      </c>
      <c r="D346" s="21" t="s">
        <v>125</v>
      </c>
      <c r="E346" s="21" t="s">
        <v>5</v>
      </c>
      <c r="F346" s="21">
        <v>0</v>
      </c>
      <c r="G346" s="28"/>
      <c r="H346" s="28"/>
      <c r="I346" s="28"/>
      <c r="J346" s="28"/>
      <c r="K346" s="28"/>
      <c r="L346" s="28"/>
      <c r="M346" s="21">
        <v>0</v>
      </c>
      <c r="N346" s="21">
        <v>0</v>
      </c>
      <c r="O346" s="31">
        <v>0</v>
      </c>
      <c r="P346" s="95">
        <f t="shared" si="81"/>
        <v>0</v>
      </c>
      <c r="Q346" s="74">
        <v>299</v>
      </c>
      <c r="R346" s="1">
        <f t="shared" si="82"/>
        <v>0</v>
      </c>
      <c r="S346" s="54"/>
      <c r="T346" s="54"/>
    </row>
    <row r="347" spans="1:20" s="55" customFormat="1" ht="16.5" thickBot="1">
      <c r="A347" s="75">
        <v>8</v>
      </c>
      <c r="B347" s="69" t="s">
        <v>202</v>
      </c>
      <c r="C347" s="20"/>
      <c r="D347" s="21" t="s">
        <v>89</v>
      </c>
      <c r="E347" s="20"/>
      <c r="F347" s="20">
        <v>0</v>
      </c>
      <c r="G347" s="20">
        <v>0</v>
      </c>
      <c r="H347" s="23"/>
      <c r="I347" s="23"/>
      <c r="J347" s="23"/>
      <c r="K347" s="23"/>
      <c r="L347" s="23"/>
      <c r="M347" s="20">
        <v>0</v>
      </c>
      <c r="N347" s="21">
        <v>0</v>
      </c>
      <c r="O347" s="31">
        <v>0</v>
      </c>
      <c r="P347" s="93">
        <f t="shared" si="81"/>
        <v>0</v>
      </c>
      <c r="Q347" s="76">
        <v>349</v>
      </c>
      <c r="R347" s="1">
        <f t="shared" si="82"/>
        <v>0</v>
      </c>
      <c r="S347" s="54"/>
      <c r="T347" s="54"/>
    </row>
    <row r="348" spans="1:20" s="55" customFormat="1" ht="16.5" thickBot="1">
      <c r="A348" s="33"/>
      <c r="B348" s="10" t="s">
        <v>220</v>
      </c>
      <c r="C348" s="150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2"/>
      <c r="P348" s="98">
        <f>SUM(P340:P347)</f>
        <v>0</v>
      </c>
      <c r="Q348" s="50"/>
      <c r="R348" s="15">
        <f>SUM(R258:R339)</f>
        <v>0</v>
      </c>
      <c r="S348" s="54"/>
      <c r="T348" s="54"/>
    </row>
    <row r="349" spans="1:20" s="55" customFormat="1" ht="19.5" thickBot="1">
      <c r="A349" s="148" t="s">
        <v>301</v>
      </c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80">
        <f>SUM(P358)</f>
        <v>0</v>
      </c>
      <c r="Q349" s="78"/>
      <c r="R349" s="79"/>
      <c r="S349" s="54"/>
      <c r="T349" s="54"/>
    </row>
    <row r="350" spans="1:20" ht="16.5" thickBot="1">
      <c r="A350" s="126" t="s">
        <v>252</v>
      </c>
      <c r="B350" s="12" t="s">
        <v>0</v>
      </c>
      <c r="C350" s="11"/>
      <c r="D350" s="12" t="s">
        <v>1</v>
      </c>
      <c r="E350" s="12" t="s">
        <v>212</v>
      </c>
      <c r="F350" s="13">
        <v>42</v>
      </c>
      <c r="G350" s="13">
        <v>44</v>
      </c>
      <c r="H350" s="13">
        <v>46</v>
      </c>
      <c r="I350" s="13">
        <v>48</v>
      </c>
      <c r="J350" s="13">
        <v>50</v>
      </c>
      <c r="K350" s="13">
        <v>52</v>
      </c>
      <c r="L350" s="13">
        <v>54</v>
      </c>
      <c r="M350" s="13">
        <v>56</v>
      </c>
      <c r="N350" s="14">
        <v>58</v>
      </c>
      <c r="O350" s="14">
        <v>60</v>
      </c>
      <c r="P350" s="101">
        <f>SUM(P358)</f>
        <v>0</v>
      </c>
      <c r="Q350" s="14" t="s">
        <v>238</v>
      </c>
      <c r="R350" s="15" t="s">
        <v>239</v>
      </c>
    </row>
    <row r="351" spans="1:20" s="55" customFormat="1" ht="15.75">
      <c r="A351" s="75">
        <v>1</v>
      </c>
      <c r="B351" s="69" t="s">
        <v>51</v>
      </c>
      <c r="C351" s="20"/>
      <c r="D351" s="21" t="s">
        <v>50</v>
      </c>
      <c r="E351" s="20"/>
      <c r="F351" s="20">
        <v>0</v>
      </c>
      <c r="G351" s="20">
        <v>0</v>
      </c>
      <c r="H351" s="23"/>
      <c r="I351" s="23"/>
      <c r="J351" s="23"/>
      <c r="K351" s="23"/>
      <c r="L351" s="23"/>
      <c r="M351" s="20">
        <v>0</v>
      </c>
      <c r="N351" s="21">
        <v>0</v>
      </c>
      <c r="O351" s="24">
        <v>0</v>
      </c>
      <c r="P351" s="99">
        <f t="shared" ref="P351:P357" si="83">SUM(F351:O351)</f>
        <v>0</v>
      </c>
      <c r="Q351" s="74">
        <v>349</v>
      </c>
      <c r="R351" s="2">
        <f t="shared" ref="R351:R357" si="84">PRODUCT(P351*Q351)</f>
        <v>0</v>
      </c>
      <c r="S351" s="54"/>
      <c r="T351" s="54"/>
    </row>
    <row r="352" spans="1:20" s="55" customFormat="1" ht="15.75">
      <c r="A352" s="75">
        <v>2</v>
      </c>
      <c r="B352" s="69" t="s">
        <v>51</v>
      </c>
      <c r="C352" s="20"/>
      <c r="D352" s="21" t="s">
        <v>52</v>
      </c>
      <c r="E352" s="20"/>
      <c r="F352" s="20">
        <v>0</v>
      </c>
      <c r="G352" s="20">
        <v>0</v>
      </c>
      <c r="H352" s="23"/>
      <c r="I352" s="23"/>
      <c r="J352" s="23"/>
      <c r="K352" s="23"/>
      <c r="L352" s="23"/>
      <c r="M352" s="20">
        <v>0</v>
      </c>
      <c r="N352" s="21">
        <v>0</v>
      </c>
      <c r="O352" s="24">
        <v>0</v>
      </c>
      <c r="P352" s="95">
        <f t="shared" si="83"/>
        <v>0</v>
      </c>
      <c r="Q352" s="74">
        <v>349</v>
      </c>
      <c r="R352" s="1">
        <f t="shared" si="84"/>
        <v>0</v>
      </c>
      <c r="S352" s="54"/>
      <c r="T352" s="54"/>
    </row>
    <row r="353" spans="1:20" s="55" customFormat="1" ht="15.75">
      <c r="A353" s="75">
        <v>3</v>
      </c>
      <c r="B353" s="69" t="s">
        <v>51</v>
      </c>
      <c r="C353" s="20"/>
      <c r="D353" s="21" t="s">
        <v>49</v>
      </c>
      <c r="E353" s="20"/>
      <c r="F353" s="20">
        <v>0</v>
      </c>
      <c r="G353" s="20">
        <v>0</v>
      </c>
      <c r="H353" s="23"/>
      <c r="I353" s="23"/>
      <c r="J353" s="23"/>
      <c r="K353" s="23"/>
      <c r="L353" s="20">
        <v>0</v>
      </c>
      <c r="M353" s="20">
        <v>0</v>
      </c>
      <c r="N353" s="21">
        <v>0</v>
      </c>
      <c r="O353" s="24">
        <v>0</v>
      </c>
      <c r="P353" s="95">
        <f t="shared" si="83"/>
        <v>0</v>
      </c>
      <c r="Q353" s="74">
        <v>349</v>
      </c>
      <c r="R353" s="1">
        <f t="shared" si="84"/>
        <v>0</v>
      </c>
      <c r="S353" s="54"/>
      <c r="T353" s="54"/>
    </row>
    <row r="354" spans="1:20" s="55" customFormat="1" ht="15.75">
      <c r="A354" s="75">
        <v>4</v>
      </c>
      <c r="B354" s="69" t="s">
        <v>51</v>
      </c>
      <c r="C354" s="20"/>
      <c r="D354" s="21" t="s">
        <v>4</v>
      </c>
      <c r="E354" s="20"/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3"/>
      <c r="M354" s="20">
        <v>0</v>
      </c>
      <c r="N354" s="21">
        <v>0</v>
      </c>
      <c r="O354" s="24">
        <v>0</v>
      </c>
      <c r="P354" s="99">
        <f t="shared" si="83"/>
        <v>0</v>
      </c>
      <c r="Q354" s="74">
        <v>349</v>
      </c>
      <c r="R354" s="2">
        <f t="shared" si="84"/>
        <v>0</v>
      </c>
      <c r="S354" s="54"/>
      <c r="T354" s="54"/>
    </row>
    <row r="355" spans="1:20" s="55" customFormat="1" ht="15.75">
      <c r="A355" s="75">
        <v>5</v>
      </c>
      <c r="B355" s="69" t="s">
        <v>82</v>
      </c>
      <c r="C355" s="20"/>
      <c r="D355" s="21" t="s">
        <v>83</v>
      </c>
      <c r="E355" s="20" t="s">
        <v>5</v>
      </c>
      <c r="F355" s="20">
        <v>0</v>
      </c>
      <c r="G355" s="23"/>
      <c r="H355" s="23"/>
      <c r="I355" s="23"/>
      <c r="J355" s="23"/>
      <c r="K355" s="20">
        <v>0</v>
      </c>
      <c r="L355" s="20">
        <v>0</v>
      </c>
      <c r="M355" s="20">
        <v>0</v>
      </c>
      <c r="N355" s="21">
        <v>0</v>
      </c>
      <c r="O355" s="24">
        <v>0</v>
      </c>
      <c r="P355" s="95">
        <f t="shared" si="83"/>
        <v>0</v>
      </c>
      <c r="Q355" s="74">
        <v>399</v>
      </c>
      <c r="R355" s="1">
        <f t="shared" si="84"/>
        <v>0</v>
      </c>
      <c r="S355" s="54"/>
      <c r="T355" s="54"/>
    </row>
    <row r="356" spans="1:20" s="55" customFormat="1" ht="15.75">
      <c r="A356" s="75">
        <v>6</v>
      </c>
      <c r="B356" s="69" t="s">
        <v>82</v>
      </c>
      <c r="C356" s="20"/>
      <c r="D356" s="21" t="s">
        <v>13</v>
      </c>
      <c r="E356" s="20" t="s">
        <v>5</v>
      </c>
      <c r="F356" s="20">
        <v>0</v>
      </c>
      <c r="G356" s="23"/>
      <c r="H356" s="23"/>
      <c r="I356" s="23"/>
      <c r="J356" s="23"/>
      <c r="K356" s="20">
        <v>0</v>
      </c>
      <c r="L356" s="20">
        <v>0</v>
      </c>
      <c r="M356" s="20">
        <v>0</v>
      </c>
      <c r="N356" s="21">
        <v>0</v>
      </c>
      <c r="O356" s="24">
        <v>0</v>
      </c>
      <c r="P356" s="95">
        <f t="shared" si="83"/>
        <v>0</v>
      </c>
      <c r="Q356" s="74">
        <v>399</v>
      </c>
      <c r="R356" s="1">
        <f t="shared" si="84"/>
        <v>0</v>
      </c>
      <c r="S356" s="54"/>
      <c r="T356" s="54"/>
    </row>
    <row r="357" spans="1:20" s="55" customFormat="1" ht="15.75" customHeight="1" thickBot="1">
      <c r="A357" s="75">
        <v>7</v>
      </c>
      <c r="B357" s="69" t="s">
        <v>115</v>
      </c>
      <c r="C357" s="20"/>
      <c r="D357" s="21" t="s">
        <v>86</v>
      </c>
      <c r="E357" s="27" t="s">
        <v>9</v>
      </c>
      <c r="F357" s="20">
        <v>0</v>
      </c>
      <c r="G357" s="20">
        <v>0</v>
      </c>
      <c r="H357" s="23"/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4">
        <v>0</v>
      </c>
      <c r="P357" s="94">
        <f t="shared" si="83"/>
        <v>0</v>
      </c>
      <c r="Q357" s="74">
        <v>349</v>
      </c>
      <c r="R357" s="6">
        <f t="shared" si="84"/>
        <v>0</v>
      </c>
      <c r="S357" s="57"/>
      <c r="T357" s="57"/>
    </row>
    <row r="358" spans="1:20" s="55" customFormat="1" ht="16.5" thickBot="1">
      <c r="A358" s="33"/>
      <c r="B358" s="10" t="s">
        <v>220</v>
      </c>
      <c r="C358" s="150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  <c r="O358" s="152"/>
      <c r="P358" s="98">
        <f>SUM(P351:P357)</f>
        <v>0</v>
      </c>
      <c r="Q358" s="50"/>
      <c r="R358" s="15">
        <f>SUM(R351:R357)</f>
        <v>0</v>
      </c>
      <c r="S358" s="54"/>
      <c r="T358" s="54"/>
    </row>
    <row r="359" spans="1:20" s="55" customFormat="1" ht="19.5" thickBot="1">
      <c r="A359" s="148" t="s">
        <v>303</v>
      </c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80">
        <f>SUM(P363)</f>
        <v>0</v>
      </c>
      <c r="Q359" s="78"/>
      <c r="R359" s="79"/>
      <c r="S359" s="54"/>
      <c r="T359" s="54"/>
    </row>
    <row r="360" spans="1:20" ht="16.5" thickBot="1">
      <c r="A360" s="128" t="s">
        <v>252</v>
      </c>
      <c r="B360" s="12" t="s">
        <v>0</v>
      </c>
      <c r="C360" s="11"/>
      <c r="D360" s="12" t="s">
        <v>1</v>
      </c>
      <c r="E360" s="12" t="s">
        <v>212</v>
      </c>
      <c r="F360" s="13">
        <v>134</v>
      </c>
      <c r="G360" s="13"/>
      <c r="H360" s="13">
        <v>140</v>
      </c>
      <c r="I360" s="13"/>
      <c r="J360" s="13">
        <v>146</v>
      </c>
      <c r="K360" s="13"/>
      <c r="L360" s="13">
        <v>152</v>
      </c>
      <c r="M360" s="13"/>
      <c r="N360" s="14"/>
      <c r="O360" s="14"/>
      <c r="P360" s="101">
        <f>SUM(P363)</f>
        <v>0</v>
      </c>
      <c r="Q360" s="14" t="s">
        <v>238</v>
      </c>
      <c r="R360" s="15" t="s">
        <v>239</v>
      </c>
    </row>
    <row r="361" spans="1:20" s="55" customFormat="1" ht="15.75">
      <c r="A361" s="51">
        <v>1</v>
      </c>
      <c r="B361" s="70" t="s">
        <v>169</v>
      </c>
      <c r="C361" s="21"/>
      <c r="D361" s="21" t="s">
        <v>4</v>
      </c>
      <c r="E361" s="21"/>
      <c r="F361" s="28"/>
      <c r="G361" s="21"/>
      <c r="H361" s="28"/>
      <c r="I361" s="21"/>
      <c r="J361" s="28"/>
      <c r="K361" s="21"/>
      <c r="L361" s="28"/>
      <c r="M361" s="21"/>
      <c r="N361" s="31"/>
      <c r="O361" s="31"/>
      <c r="P361" s="93">
        <f t="shared" ref="P361:P362" si="85">SUM(F361:O361)</f>
        <v>0</v>
      </c>
      <c r="Q361" s="76">
        <v>250</v>
      </c>
      <c r="R361" s="1">
        <f t="shared" ref="R361:R362" si="86">PRODUCT(P361*Q361)</f>
        <v>0</v>
      </c>
      <c r="S361" s="54"/>
      <c r="T361" s="54"/>
    </row>
    <row r="362" spans="1:20" s="55" customFormat="1" ht="15.75" customHeight="1" thickBot="1">
      <c r="A362" s="62">
        <v>2</v>
      </c>
      <c r="B362" s="71" t="s">
        <v>172</v>
      </c>
      <c r="C362" s="63"/>
      <c r="D362" s="64" t="s">
        <v>4</v>
      </c>
      <c r="E362" s="63"/>
      <c r="F362" s="87"/>
      <c r="G362" s="63"/>
      <c r="H362" s="87"/>
      <c r="I362" s="63"/>
      <c r="J362" s="87"/>
      <c r="K362" s="63"/>
      <c r="L362" s="87"/>
      <c r="M362" s="63"/>
      <c r="N362" s="65"/>
      <c r="O362" s="65"/>
      <c r="P362" s="96">
        <f t="shared" si="85"/>
        <v>0</v>
      </c>
      <c r="Q362" s="76">
        <v>250</v>
      </c>
      <c r="R362" s="66">
        <f t="shared" si="86"/>
        <v>0</v>
      </c>
      <c r="S362" s="54"/>
      <c r="T362" s="54"/>
    </row>
    <row r="363" spans="1:20" s="55" customFormat="1" ht="16.5" thickBot="1">
      <c r="A363" s="33"/>
      <c r="B363" s="10" t="s">
        <v>220</v>
      </c>
      <c r="C363" s="150"/>
      <c r="D363" s="151"/>
      <c r="E363" s="151"/>
      <c r="F363" s="151"/>
      <c r="G363" s="151"/>
      <c r="H363" s="151"/>
      <c r="I363" s="151"/>
      <c r="J363" s="151"/>
      <c r="K363" s="151"/>
      <c r="L363" s="151"/>
      <c r="M363" s="151"/>
      <c r="N363" s="151"/>
      <c r="O363" s="152"/>
      <c r="P363" s="98">
        <f>SUM(P361:P362)</f>
        <v>0</v>
      </c>
      <c r="Q363" s="50"/>
      <c r="R363" s="15">
        <f>SUM(R361:R362)</f>
        <v>0</v>
      </c>
      <c r="S363" s="54"/>
      <c r="T363" s="54"/>
    </row>
    <row r="364" spans="1:20" ht="18" customHeight="1" thickBot="1">
      <c r="A364" s="144" t="s">
        <v>297</v>
      </c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6"/>
      <c r="P364" s="100">
        <f>SUM(P168,P337,P348,P358,P363)</f>
        <v>0</v>
      </c>
      <c r="Q364" s="90"/>
      <c r="R364" s="59">
        <f>SUM(R168,R337,R348,R358,R363)</f>
        <v>0</v>
      </c>
    </row>
  </sheetData>
  <sheetProtection password="DF16" sheet="1" objects="1" scenarios="1" autoFilter="0"/>
  <sortState ref="A352:R362">
    <sortCondition ref="B352:B362"/>
  </sortState>
  <mergeCells count="19">
    <mergeCell ref="S92:T92"/>
    <mergeCell ref="S165:T165"/>
    <mergeCell ref="S340:T340"/>
    <mergeCell ref="A184:O184"/>
    <mergeCell ref="A338:O338"/>
    <mergeCell ref="C337:O337"/>
    <mergeCell ref="D182:N182"/>
    <mergeCell ref="C180:O180"/>
    <mergeCell ref="P1:R1"/>
    <mergeCell ref="A3:R4"/>
    <mergeCell ref="A5:R5"/>
    <mergeCell ref="A2:R2"/>
    <mergeCell ref="A364:O364"/>
    <mergeCell ref="D168:E168"/>
    <mergeCell ref="A349:O349"/>
    <mergeCell ref="C358:O358"/>
    <mergeCell ref="C348:O348"/>
    <mergeCell ref="A359:O359"/>
    <mergeCell ref="C363:O363"/>
  </mergeCells>
  <dataValidations count="1">
    <dataValidation type="list" allowBlank="1" showInputMessage="1" showErrorMessage="1" sqref="D168">
      <formula1>$D$169:$D$179</formula1>
    </dataValidation>
  </dataValidations>
  <pageMargins left="0.23622047244094491" right="0.23622047244094491" top="0.39370078740157483" bottom="0.35433070866141736" header="0.31496062992125984" footer="0.31496062992125984"/>
  <pageSetup paperSize="9" scale="65" orientation="portrait" horizontalDpi="200" verticalDpi="200" r:id="rId1"/>
  <rowBreaks count="2" manualBreakCount="2">
    <brk id="118" max="17" man="1"/>
    <brk id="337" min="1" max="17" man="1"/>
  </rowBreaks>
  <ignoredErrors>
    <ignoredError sqref="P30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Бланк заказа Август 2017</vt:lpstr>
      <vt:lpstr>'Бланк заказа Август 2017'!Область_печати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Ивановна</dc:creator>
  <cp:lastModifiedBy>Преподаватель</cp:lastModifiedBy>
  <cp:lastPrinted>2016-11-16T08:56:51Z</cp:lastPrinted>
  <dcterms:created xsi:type="dcterms:W3CDTF">2015-02-26T13:39:37Z</dcterms:created>
  <dcterms:modified xsi:type="dcterms:W3CDTF">2017-09-08T04:34:45Z</dcterms:modified>
</cp:coreProperties>
</file>