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<sst xmlns="http://schemas.openxmlformats.org/spreadsheetml/2006/main" count="417" uniqueCount="199">
  <si>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</si>
  <si>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</si>
  <si>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</si>
  <si>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</si>
  <si>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</si>
  <si>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</si>
  <si>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</si>
  <si>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</si>
  <si>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</si>
  <si>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 xml:space="preserve">шапка, серый, арт. Amsterdam Камея          </t>
  </si>
  <si>
    <t xml:space="preserve">Amsterdam Камея          </t>
  </si>
  <si>
    <t>шт</t>
  </si>
  <si>
    <t xml:space="preserve">шапка, бежевый, арт. Amsterdam Камея          </t>
  </si>
  <si>
    <t>комплект шапка+шарф светло серый с графитом, арт. ANGELINA  Камея</t>
  </si>
  <si>
    <t>ANGELINA  Камея</t>
  </si>
  <si>
    <t>шапка бежевый, арт. CAMILLA Камея</t>
  </si>
  <si>
    <t>CAMILLA Камея</t>
  </si>
  <si>
    <t>шляпа бежевый, арт. CLAUDIA Камея</t>
  </si>
  <si>
    <t>CLAUDIA Камея</t>
  </si>
  <si>
    <t>комплект шапка+шарф+перчатки черно-бежевый, арт. FLORENZA  Камея</t>
  </si>
  <si>
    <t>FLORENZA  Камея</t>
  </si>
  <si>
    <t>комплект шапка+шарф коричневый, арт. GLORIA  Камея</t>
  </si>
  <si>
    <t>GLORIA  Камея</t>
  </si>
  <si>
    <t xml:space="preserve">ушанка черный, арт. MARGHERITA Камея         </t>
  </si>
  <si>
    <t xml:space="preserve">MARGHERITA Камея         </t>
  </si>
  <si>
    <t xml:space="preserve">ушанка молочный, арт. MARGHERITA Камея         </t>
  </si>
  <si>
    <t xml:space="preserve">шарф, молочный, арт. шарф № 27 Камея          </t>
  </si>
  <si>
    <t xml:space="preserve">шарф № 27 Камея          </t>
  </si>
  <si>
    <t xml:space="preserve">шапка коричнево-бежевый, арт. MONICA Камея            </t>
  </si>
  <si>
    <t xml:space="preserve">MONICA Камея            </t>
  </si>
  <si>
    <t xml:space="preserve">шапка графит, арт. Nebraska Камея           </t>
  </si>
  <si>
    <t xml:space="preserve">Nebraska Камея           </t>
  </si>
  <si>
    <t xml:space="preserve">шапка, черный, арт. Nevada-Inna Камея        </t>
  </si>
  <si>
    <t xml:space="preserve">Nevada-Inna Камея        </t>
  </si>
  <si>
    <t>шапка коричневый, арт. PENELOPE  Камея</t>
  </si>
  <si>
    <t>PENELOPE  Камея</t>
  </si>
  <si>
    <t>берет коричневый, арт. REBECCA  Камея</t>
  </si>
  <si>
    <t>REBECCA  Камея</t>
  </si>
  <si>
    <t xml:space="preserve">шапка коричнево-бежевый, арт. SABINA Камея </t>
  </si>
  <si>
    <t xml:space="preserve">SABINA Камея </t>
  </si>
  <si>
    <t>берет белый с черным, арт. TINA Камея</t>
  </si>
  <si>
    <t>TINA Камея</t>
  </si>
  <si>
    <t xml:space="preserve">шапка, черный, арт. Tokyo Камея              </t>
  </si>
  <si>
    <t xml:space="preserve">Tokyo Камея              </t>
  </si>
  <si>
    <t xml:space="preserve">шапка, розовый, арт. Venice Камея             </t>
  </si>
  <si>
    <t xml:space="preserve">Venice Камея             </t>
  </si>
  <si>
    <t xml:space="preserve">шапка черный, арт. VERONICA Камея          </t>
  </si>
  <si>
    <t xml:space="preserve">VERONICA Камея          </t>
  </si>
  <si>
    <t xml:space="preserve">шарф розовый, арт. Камея                    </t>
  </si>
  <si>
    <t xml:space="preserve">Камея                    </t>
  </si>
  <si>
    <t xml:space="preserve">шарф бежевый, арт. Камея                    </t>
  </si>
  <si>
    <t xml:space="preserve">шарф графит, арт. Камея                    </t>
  </si>
  <si>
    <t>туника женская коричневый 164-100-108 (50), арт. MANUELA/007</t>
  </si>
  <si>
    <t>MANUELA/007</t>
  </si>
  <si>
    <t>туника женская черный 164-104-112 (52), арт. MUSA/004</t>
  </si>
  <si>
    <t>MUSA/004</t>
  </si>
  <si>
    <t xml:space="preserve">комплект (шапка+шарф+перчатки), арт. ANDREA/308               </t>
  </si>
  <si>
    <t xml:space="preserve">ANDREA/308               </t>
  </si>
  <si>
    <t xml:space="preserve">комплект (берет+шарф+перчатки), арт. ARABELLA/001             </t>
  </si>
  <si>
    <t xml:space="preserve">ARABELLA/001             </t>
  </si>
  <si>
    <t xml:space="preserve">берет женский, арт. DALIA/506                </t>
  </si>
  <si>
    <t xml:space="preserve">DALIA/506                </t>
  </si>
  <si>
    <t xml:space="preserve">берет женский, арт. EWELINA/001              </t>
  </si>
  <si>
    <t xml:space="preserve">EWELINA/001              </t>
  </si>
  <si>
    <t xml:space="preserve">берет женский, арт. LARA/452                 </t>
  </si>
  <si>
    <t xml:space="preserve">LARA/452                 </t>
  </si>
  <si>
    <t xml:space="preserve">берет женский, арт. PERLA/164                </t>
  </si>
  <si>
    <t xml:space="preserve">PERLA/164                </t>
  </si>
  <si>
    <t>комплект шапка+шарф бело-серый 56-58, арт. АНИТА 4146L/11/22</t>
  </si>
  <si>
    <t>АНИТА 4146L/11/22</t>
  </si>
  <si>
    <t>комплект шапка+шарф белый-кэмэл 56-58, арт. САНТА 4148L/11/35</t>
  </si>
  <si>
    <t>САНТА 4148L/11/35</t>
  </si>
  <si>
    <t xml:space="preserve">п/пальто женское, 164-100-108 (50), арт. 51996/613                </t>
  </si>
  <si>
    <t xml:space="preserve">51996/613                </t>
  </si>
  <si>
    <t>комплект шапка+шарф коричнево-розовый, арт. ANGELINA  Камея</t>
  </si>
  <si>
    <t xml:space="preserve">шапка, черный, арт. Sankt-Peterbyrg Камея    </t>
  </si>
  <si>
    <t xml:space="preserve">Sankt-Peterbyrg Камея    </t>
  </si>
  <si>
    <t>шапка графит, арт. CARLA Камея</t>
  </si>
  <si>
    <t>CARLA Камея</t>
  </si>
  <si>
    <t>шапка светло-серый, арт. CARLA Камея</t>
  </si>
  <si>
    <t>комплект шапка+шарф черный с молоком, арт. ANGELINA  Камея</t>
  </si>
  <si>
    <t>шапка розовый с графитом, арт. ANGELINA  Камея</t>
  </si>
  <si>
    <t>комплект шапка+шарф голубой с молоком, арт. ANGELINA  Камея</t>
  </si>
  <si>
    <t>шапка черный, арт. CAMILLA Камея</t>
  </si>
  <si>
    <t>шапка графит, арт. CAMILLA Камея</t>
  </si>
  <si>
    <t>берет розовый коричневый, арт. LARISSA  Камея</t>
  </si>
  <si>
    <t>LARISSA  Камея</t>
  </si>
  <si>
    <t>берет бежевый, арт. REBECCA  Камея</t>
  </si>
  <si>
    <t>берет черный, арт. REBECCA  Камея</t>
  </si>
  <si>
    <t>шапка красный, арт. NINA  Камея</t>
  </si>
  <si>
    <t>NINA  Камея</t>
  </si>
  <si>
    <t xml:space="preserve">шапка светло-серый, арт. VERONICA Камея          </t>
  </si>
  <si>
    <t>шапка бежевый, арт. OLIVIA  Камея</t>
  </si>
  <si>
    <t>OLIVIA  Камея</t>
  </si>
  <si>
    <t>шапка светло-серый, арт. OLIVIA  Камея</t>
  </si>
  <si>
    <t>шапка молочный, арт. OLIVIA  Камея</t>
  </si>
  <si>
    <t>шапка светло-розовый, арт. EMILIA  Камея</t>
  </si>
  <si>
    <t>EMILIA  Камея</t>
  </si>
  <si>
    <t>шапка молочный, арт. EMILIA  Камея</t>
  </si>
  <si>
    <t>шапка белый, арт. EMILIA  Камея</t>
  </si>
  <si>
    <t xml:space="preserve">шапка светло-серый, арт. VERA Камея          </t>
  </si>
  <si>
    <t xml:space="preserve">VERA Камея          </t>
  </si>
  <si>
    <t>шапка темно-серый, арт. PENELOPE  Камея</t>
  </si>
  <si>
    <t xml:space="preserve">шапка черный с белым, арт. SABINA Камея </t>
  </si>
  <si>
    <t xml:space="preserve">шарф, молочный, арт. Камея                    </t>
  </si>
  <si>
    <t>шапка бежевый, арт. CORNELIA Камея</t>
  </si>
  <si>
    <t>CORNELIA Камея</t>
  </si>
  <si>
    <t xml:space="preserve">шляпа женская, арт. CONSUEALA/000            </t>
  </si>
  <si>
    <t xml:space="preserve">CONSUEALA/000            </t>
  </si>
  <si>
    <t xml:space="preserve">берет женский, арт. DOLORES/001              </t>
  </si>
  <si>
    <t xml:space="preserve">DOLORES/001              </t>
  </si>
  <si>
    <t xml:space="preserve">шляпка женская, арт. TATIANA/506              </t>
  </si>
  <si>
    <t xml:space="preserve">TATIANA/506              </t>
  </si>
  <si>
    <t xml:space="preserve">шапка женская, арт. LINDA/001                </t>
  </si>
  <si>
    <t xml:space="preserve">LINDA/001                </t>
  </si>
  <si>
    <t>шапка женская, арт. ESMERALDA/284</t>
  </si>
  <si>
    <t>ESMERALDA/284</t>
  </si>
  <si>
    <t>комплект (берет+шарф+перчатки), арт. DEMI/018</t>
  </si>
  <si>
    <t>DEMI/018</t>
  </si>
  <si>
    <t xml:space="preserve">берет женский, арт. SARINA BERET/018         </t>
  </si>
  <si>
    <t xml:space="preserve">SARINA BERET/018         </t>
  </si>
  <si>
    <t>берет женский, арт. LUISA/452</t>
  </si>
  <si>
    <t>LUISA/452</t>
  </si>
  <si>
    <t xml:space="preserve">берет женский, арт. MEGAN/000                </t>
  </si>
  <si>
    <t xml:space="preserve">MEGAN/000                </t>
  </si>
  <si>
    <t xml:space="preserve">шапка женская, арт. MIRIAM/452               </t>
  </si>
  <si>
    <t xml:space="preserve">MIRIAM/452               </t>
  </si>
  <si>
    <t>берет женский, черный, 11, арт. 090018 FLORA SUPER</t>
  </si>
  <si>
    <t>090018 FLORA SUPER</t>
  </si>
  <si>
    <t>берет женский грязно-розовый 11, арт. 030780 FLORA SUPER</t>
  </si>
  <si>
    <t>030780 FLORA SUPER</t>
  </si>
  <si>
    <t>комплект берет+шарф кэмел-белый 56-58, арт. МАРТА 4146L/35/11в</t>
  </si>
  <si>
    <t>МАРТА 4146L/35/11в</t>
  </si>
  <si>
    <t>комплект шапка+шарф темно-серый-розовый 56-58, арт. АНИТА 4146L/33/39</t>
  </si>
  <si>
    <t>АНИТА 4146L/33/39</t>
  </si>
  <si>
    <t>берет молочный 56-58, арт. ВИОЛЕТТА 4155L/11</t>
  </si>
  <si>
    <t>ВИОЛЕТТА 4155L/11</t>
  </si>
  <si>
    <t>комплект берет+шарф молочный 56-58, арт. БАРБАРА 14145N/11в</t>
  </si>
  <si>
    <t>БАРБАРА 14145N/11в</t>
  </si>
  <si>
    <t>комплект шапка+шарф темно-серый-белый 56-58, арт. САНТА 4148L/33/11</t>
  </si>
  <si>
    <t>САНТА 4148L/33/11</t>
  </si>
  <si>
    <t>берет темно-серый 56-58, арт. ИЗАБЕЛЛА 4153N/44</t>
  </si>
  <si>
    <t>ИЗАБЕЛЛА 4153N/44</t>
  </si>
  <si>
    <t>блузка женская черный 164-096-104 (48), арт. ROSI/004</t>
  </si>
  <si>
    <t>ROSI/004</t>
  </si>
  <si>
    <t>блузка женская черный 164-092-100 (46), арт. ANDREA/004</t>
  </si>
  <si>
    <t>ANDREA/004</t>
  </si>
  <si>
    <t xml:space="preserve">донна 
</t>
  </si>
  <si>
    <t xml:space="preserve">КРАВЧЕНОК 
</t>
  </si>
  <si>
    <t xml:space="preserve">Lady night 
</t>
  </si>
  <si>
    <t xml:space="preserve">helga777 
</t>
  </si>
  <si>
    <t xml:space="preserve">Бусинка007 
</t>
  </si>
  <si>
    <t>Loric76</t>
  </si>
  <si>
    <t>пристрой</t>
  </si>
  <si>
    <t xml:space="preserve">elena.lilac 
</t>
  </si>
  <si>
    <t xml:space="preserve">lara2010 
</t>
  </si>
  <si>
    <t>Клубника со сливками</t>
  </si>
  <si>
    <t xml:space="preserve">ШЕРБУРГ 
</t>
  </si>
  <si>
    <t xml:space="preserve">алинка 
</t>
  </si>
  <si>
    <t xml:space="preserve">arti18 
</t>
  </si>
  <si>
    <t xml:space="preserve">оленька69 
</t>
  </si>
  <si>
    <t>Nataly82</t>
  </si>
  <si>
    <t>Микстура</t>
  </si>
  <si>
    <t xml:space="preserve">hinda-n 
</t>
  </si>
  <si>
    <t>Настя</t>
  </si>
  <si>
    <t xml:space="preserve">Рыбкина 
</t>
  </si>
  <si>
    <t xml:space="preserve">*SPP* 
</t>
  </si>
  <si>
    <t>Сумма</t>
  </si>
  <si>
    <t>с ОРГ</t>
  </si>
  <si>
    <t xml:space="preserve">Кофточкина 
</t>
  </si>
  <si>
    <t xml:space="preserve">ola.slat 
</t>
  </si>
  <si>
    <t>Олька М</t>
  </si>
  <si>
    <t xml:space="preserve">Jeyra 
</t>
  </si>
  <si>
    <t xml:space="preserve">NataLИя 
</t>
  </si>
  <si>
    <t xml:space="preserve">Lenapiter 
</t>
  </si>
  <si>
    <t xml:space="preserve">belhenok 
</t>
  </si>
  <si>
    <t>tane44ka нгс</t>
  </si>
  <si>
    <t xml:space="preserve">lisya morda 
</t>
  </si>
  <si>
    <t xml:space="preserve">Nataly82 
</t>
  </si>
  <si>
    <t xml:space="preserve">marusya7 
</t>
  </si>
  <si>
    <t xml:space="preserve">ASU77 
</t>
  </si>
  <si>
    <t xml:space="preserve">ЕвЛука 
</t>
  </si>
  <si>
    <t xml:space="preserve">Ю.Н. 
</t>
  </si>
  <si>
    <t xml:space="preserve">Валентинка*** 
</t>
  </si>
  <si>
    <t xml:space="preserve">margusha27 
</t>
  </si>
  <si>
    <t xml:space="preserve">tim2812 
</t>
  </si>
  <si>
    <t xml:space="preserve">allison 
</t>
  </si>
  <si>
    <t xml:space="preserve">ЯИВ 
</t>
  </si>
  <si>
    <t>Kira2010</t>
  </si>
  <si>
    <t xml:space="preserve">mkalaeva 
</t>
  </si>
  <si>
    <t>TrueChudo</t>
  </si>
  <si>
    <t xml:space="preserve">EVEN 
</t>
  </si>
  <si>
    <t xml:space="preserve">Ольха 
</t>
  </si>
  <si>
    <t>Karapuz60 нгс</t>
  </si>
  <si>
    <t>Вера Михеева</t>
  </si>
  <si>
    <t>МамаДочкаRu</t>
  </si>
  <si>
    <t>Оплачено</t>
  </si>
  <si>
    <t>Осталось "+" - я должна, "-" мне должны</t>
  </si>
  <si>
    <t xml:space="preserve">karina2405 
</t>
  </si>
</sst>
</file>

<file path=xl/styles.xml><?xml version="1.0" encoding="utf-8"?>
<styleSheet xmlns="http://schemas.openxmlformats.org/spreadsheetml/2006/main">
  <numFmts count="22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2" fontId="0" fillId="0" borderId="14" xfId="0" applyNumberFormat="1" applyBorder="1" applyAlignment="1">
      <alignment horizontal="left" vertical="top"/>
    </xf>
    <xf numFmtId="0" fontId="39" fillId="0" borderId="0" xfId="0" applyNumberFormat="1" applyFont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5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2" fontId="0" fillId="0" borderId="16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4" fontId="0" fillId="0" borderId="16" xfId="0" applyNumberFormat="1" applyFont="1" applyBorder="1" applyAlignment="1">
      <alignment vertical="top"/>
    </xf>
    <xf numFmtId="4" fontId="0" fillId="0" borderId="12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4" fontId="0" fillId="0" borderId="15" xfId="0" applyNumberFormat="1" applyFont="1" applyBorder="1" applyAlignment="1">
      <alignment horizontal="right" vertical="top"/>
    </xf>
    <xf numFmtId="2" fontId="0" fillId="0" borderId="15" xfId="0" applyNumberFormat="1" applyBorder="1" applyAlignment="1">
      <alignment horizontal="left" vertical="top"/>
    </xf>
    <xf numFmtId="2" fontId="0" fillId="0" borderId="16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2" fontId="0" fillId="0" borderId="22" xfId="0" applyNumberFormat="1" applyFont="1" applyBorder="1" applyAlignment="1">
      <alignment horizontal="right" vertical="top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4" fontId="0" fillId="0" borderId="22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2" fontId="0" fillId="0" borderId="25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right" vertical="top"/>
    </xf>
    <xf numFmtId="1" fontId="2" fillId="0" borderId="26" xfId="0" applyNumberFormat="1" applyFont="1" applyBorder="1" applyAlignment="1">
      <alignment horizontal="left" vertical="top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1" fontId="0" fillId="0" borderId="19" xfId="0" applyNumberFormat="1" applyBorder="1" applyAlignment="1">
      <alignment horizontal="left" vertical="top"/>
    </xf>
    <xf numFmtId="1" fontId="40" fillId="0" borderId="26" xfId="0" applyNumberFormat="1" applyFont="1" applyBorder="1" applyAlignment="1">
      <alignment horizontal="left" vertical="top"/>
    </xf>
    <xf numFmtId="0" fontId="39" fillId="0" borderId="18" xfId="0" applyNumberFormat="1" applyFont="1" applyBorder="1" applyAlignment="1">
      <alignment horizontal="left" vertical="top" wrapText="1"/>
    </xf>
    <xf numFmtId="0" fontId="39" fillId="0" borderId="19" xfId="0" applyNumberFormat="1" applyFont="1" applyBorder="1" applyAlignment="1">
      <alignment horizontal="left" vertical="top" wrapText="1"/>
    </xf>
    <xf numFmtId="0" fontId="39" fillId="0" borderId="20" xfId="0" applyNumberFormat="1" applyFont="1" applyBorder="1" applyAlignment="1">
      <alignment horizontal="left" vertical="top" wrapText="1"/>
    </xf>
    <xf numFmtId="0" fontId="39" fillId="0" borderId="18" xfId="0" applyNumberFormat="1" applyFont="1" applyBorder="1" applyAlignment="1">
      <alignment horizontal="left" vertical="top"/>
    </xf>
    <xf numFmtId="0" fontId="39" fillId="0" borderId="19" xfId="0" applyNumberFormat="1" applyFont="1" applyBorder="1" applyAlignment="1">
      <alignment horizontal="left" vertical="top"/>
    </xf>
    <xf numFmtId="0" fontId="39" fillId="0" borderId="20" xfId="0" applyNumberFormat="1" applyFont="1" applyBorder="1" applyAlignment="1">
      <alignment horizontal="left" vertical="top"/>
    </xf>
    <xf numFmtId="1" fontId="39" fillId="0" borderId="19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9" fillId="0" borderId="0" xfId="0" applyNumberFormat="1" applyFont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1" fontId="2" fillId="0" borderId="26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6"/>
  <sheetViews>
    <sheetView tabSelected="1" zoomScalePageLayoutView="0" workbookViewId="0" topLeftCell="A1">
      <selection activeCell="W56" sqref="W56"/>
    </sheetView>
  </sheetViews>
  <sheetFormatPr defaultColWidth="10.66015625" defaultRowHeight="11.25"/>
  <cols>
    <col min="1" max="1" width="13.3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9" style="1" customWidth="1"/>
    <col min="20" max="20" width="0.4921875" style="1" customWidth="1"/>
    <col min="21" max="21" width="5.5" style="1" customWidth="1"/>
  </cols>
  <sheetData>
    <row r="1" spans="1:25" s="3" customFormat="1" ht="10.5" customHeight="1">
      <c r="A1" s="4"/>
      <c r="B1" s="40" t="s">
        <v>0</v>
      </c>
      <c r="C1" s="41" t="s">
        <v>1</v>
      </c>
      <c r="D1" s="41"/>
      <c r="E1" s="41"/>
      <c r="F1" s="41"/>
      <c r="G1" s="41"/>
      <c r="H1" s="41"/>
      <c r="I1" s="41" t="s">
        <v>2</v>
      </c>
      <c r="J1" s="41"/>
      <c r="K1" s="41"/>
      <c r="L1" s="41"/>
      <c r="M1" s="40" t="s">
        <v>3</v>
      </c>
      <c r="N1" s="40" t="s">
        <v>4</v>
      </c>
      <c r="O1" s="40"/>
      <c r="P1" s="40"/>
      <c r="Q1" s="40"/>
      <c r="R1" s="40"/>
      <c r="S1" s="40" t="s">
        <v>5</v>
      </c>
      <c r="T1" s="40"/>
      <c r="U1" s="40"/>
      <c r="V1" s="59" t="s">
        <v>167</v>
      </c>
      <c r="W1" s="59" t="s">
        <v>168</v>
      </c>
      <c r="X1" s="64" t="s">
        <v>196</v>
      </c>
      <c r="Y1" s="63" t="s">
        <v>197</v>
      </c>
    </row>
    <row r="2" spans="1:25" s="3" customFormat="1" ht="42.75" customHeight="1">
      <c r="A2" s="4"/>
      <c r="B2" s="40"/>
      <c r="C2" s="40" t="s">
        <v>6</v>
      </c>
      <c r="D2" s="40"/>
      <c r="E2" s="40"/>
      <c r="F2" s="40"/>
      <c r="G2" s="40"/>
      <c r="H2" s="2" t="s">
        <v>7</v>
      </c>
      <c r="I2" s="40" t="s">
        <v>8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60"/>
      <c r="W2" s="60"/>
      <c r="X2" s="64"/>
      <c r="Y2" s="63"/>
    </row>
    <row r="3" spans="1:25" s="5" customFormat="1" ht="11.25" customHeight="1" thickBot="1">
      <c r="A3" s="6"/>
      <c r="B3" s="7">
        <v>1</v>
      </c>
      <c r="C3" s="49">
        <v>2</v>
      </c>
      <c r="D3" s="49"/>
      <c r="E3" s="49"/>
      <c r="F3" s="49"/>
      <c r="G3" s="49"/>
      <c r="H3" s="8">
        <v>3</v>
      </c>
      <c r="I3" s="49">
        <v>4</v>
      </c>
      <c r="J3" s="49"/>
      <c r="K3" s="49"/>
      <c r="L3" s="49"/>
      <c r="M3" s="8">
        <v>10</v>
      </c>
      <c r="N3" s="45">
        <v>11</v>
      </c>
      <c r="O3" s="45"/>
      <c r="P3" s="45"/>
      <c r="Q3" s="45"/>
      <c r="R3" s="45"/>
      <c r="S3" s="45">
        <v>15</v>
      </c>
      <c r="T3" s="45"/>
      <c r="U3" s="45"/>
      <c r="X3" s="68"/>
      <c r="Y3" s="68"/>
    </row>
    <row r="4" spans="1:25" s="3" customFormat="1" ht="21.75" customHeight="1">
      <c r="A4" s="13" t="s">
        <v>147</v>
      </c>
      <c r="B4" s="9">
        <v>1</v>
      </c>
      <c r="C4" s="46" t="s">
        <v>9</v>
      </c>
      <c r="D4" s="46"/>
      <c r="E4" s="46"/>
      <c r="F4" s="46"/>
      <c r="G4" s="46"/>
      <c r="H4" s="10" t="s">
        <v>10</v>
      </c>
      <c r="I4" s="47" t="s">
        <v>11</v>
      </c>
      <c r="J4" s="47"/>
      <c r="K4" s="47"/>
      <c r="L4" s="47"/>
      <c r="M4" s="11">
        <v>1</v>
      </c>
      <c r="N4" s="48">
        <v>415.8</v>
      </c>
      <c r="O4" s="48"/>
      <c r="P4" s="48"/>
      <c r="Q4" s="48"/>
      <c r="R4" s="48"/>
      <c r="S4" s="42">
        <v>415.8</v>
      </c>
      <c r="T4" s="43"/>
      <c r="U4" s="43"/>
      <c r="V4" s="39"/>
      <c r="W4" s="65"/>
      <c r="X4" s="69"/>
      <c r="Y4" s="69"/>
    </row>
    <row r="5" spans="1:25" s="3" customFormat="1" ht="21.75" customHeight="1">
      <c r="A5" s="13" t="s">
        <v>147</v>
      </c>
      <c r="B5" s="9">
        <v>4</v>
      </c>
      <c r="C5" s="46" t="s">
        <v>15</v>
      </c>
      <c r="D5" s="50"/>
      <c r="E5" s="50"/>
      <c r="F5" s="50"/>
      <c r="G5" s="51"/>
      <c r="H5" s="10" t="s">
        <v>16</v>
      </c>
      <c r="I5" s="47" t="s">
        <v>11</v>
      </c>
      <c r="J5" s="52"/>
      <c r="K5" s="52"/>
      <c r="L5" s="53"/>
      <c r="M5" s="11">
        <v>1</v>
      </c>
      <c r="N5" s="42">
        <v>415.8</v>
      </c>
      <c r="O5" s="43"/>
      <c r="P5" s="43"/>
      <c r="Q5" s="43"/>
      <c r="R5" s="44"/>
      <c r="S5" s="54">
        <v>415.8</v>
      </c>
      <c r="T5" s="55"/>
      <c r="U5" s="55"/>
      <c r="V5" s="17"/>
      <c r="W5" s="66"/>
      <c r="X5" s="69"/>
      <c r="Y5" s="69"/>
    </row>
    <row r="6" spans="1:25" s="3" customFormat="1" ht="21.75" customHeight="1">
      <c r="A6" s="13" t="s">
        <v>147</v>
      </c>
      <c r="B6" s="9">
        <v>2</v>
      </c>
      <c r="C6" s="46" t="s">
        <v>12</v>
      </c>
      <c r="D6" s="50"/>
      <c r="E6" s="50"/>
      <c r="F6" s="50"/>
      <c r="G6" s="51"/>
      <c r="H6" s="10" t="s">
        <v>10</v>
      </c>
      <c r="I6" s="47" t="s">
        <v>11</v>
      </c>
      <c r="J6" s="52"/>
      <c r="K6" s="52"/>
      <c r="L6" s="53"/>
      <c r="M6" s="11">
        <v>1</v>
      </c>
      <c r="N6" s="42">
        <v>415.8</v>
      </c>
      <c r="O6" s="43"/>
      <c r="P6" s="43"/>
      <c r="Q6" s="43"/>
      <c r="R6" s="44"/>
      <c r="S6" s="42">
        <v>415.8</v>
      </c>
      <c r="T6" s="43"/>
      <c r="U6" s="43"/>
      <c r="V6" s="17"/>
      <c r="W6" s="66"/>
      <c r="X6" s="69"/>
      <c r="Y6" s="69"/>
    </row>
    <row r="7" spans="1:25" s="3" customFormat="1" ht="21.75" customHeight="1">
      <c r="A7" s="13" t="s">
        <v>147</v>
      </c>
      <c r="B7" s="9">
        <v>52</v>
      </c>
      <c r="C7" s="46" t="s">
        <v>96</v>
      </c>
      <c r="D7" s="46"/>
      <c r="E7" s="46"/>
      <c r="F7" s="46"/>
      <c r="G7" s="46"/>
      <c r="H7" s="10" t="s">
        <v>97</v>
      </c>
      <c r="I7" s="47" t="s">
        <v>11</v>
      </c>
      <c r="J7" s="47"/>
      <c r="K7" s="47"/>
      <c r="L7" s="47"/>
      <c r="M7" s="11">
        <v>1</v>
      </c>
      <c r="N7" s="48">
        <v>386.1</v>
      </c>
      <c r="O7" s="48"/>
      <c r="P7" s="48"/>
      <c r="Q7" s="48"/>
      <c r="R7" s="48"/>
      <c r="S7" s="42">
        <v>386.1</v>
      </c>
      <c r="T7" s="43"/>
      <c r="U7" s="43"/>
      <c r="V7" s="17"/>
      <c r="W7" s="66"/>
      <c r="X7" s="69"/>
      <c r="Y7" s="69"/>
    </row>
    <row r="8" spans="1:25" s="3" customFormat="1" ht="21.75" customHeight="1">
      <c r="A8" s="13" t="s">
        <v>147</v>
      </c>
      <c r="B8" s="9">
        <v>4</v>
      </c>
      <c r="C8" s="46" t="s">
        <v>15</v>
      </c>
      <c r="D8" s="50"/>
      <c r="E8" s="50"/>
      <c r="F8" s="50"/>
      <c r="G8" s="51"/>
      <c r="H8" s="10" t="s">
        <v>16</v>
      </c>
      <c r="I8" s="47" t="s">
        <v>11</v>
      </c>
      <c r="J8" s="52"/>
      <c r="K8" s="52"/>
      <c r="L8" s="53"/>
      <c r="M8" s="11">
        <v>1</v>
      </c>
      <c r="N8" s="42">
        <v>415.8</v>
      </c>
      <c r="O8" s="43"/>
      <c r="P8" s="43"/>
      <c r="Q8" s="43"/>
      <c r="R8" s="44"/>
      <c r="S8" s="54">
        <v>415.8</v>
      </c>
      <c r="T8" s="55"/>
      <c r="U8" s="55"/>
      <c r="V8" s="18">
        <f>SUM(S4:U8)</f>
        <v>2049.3</v>
      </c>
      <c r="W8" s="67">
        <f>V8*1.15</f>
        <v>2356.695</v>
      </c>
      <c r="X8" s="69">
        <v>2357</v>
      </c>
      <c r="Y8" s="71">
        <f>X8-W8</f>
        <v>0.3049999999998363</v>
      </c>
    </row>
    <row r="9" spans="1:25" s="3" customFormat="1" ht="21.75" customHeight="1">
      <c r="A9" s="24" t="s">
        <v>148</v>
      </c>
      <c r="B9" s="9">
        <v>1</v>
      </c>
      <c r="C9" s="46" t="s">
        <v>9</v>
      </c>
      <c r="D9" s="46"/>
      <c r="E9" s="46"/>
      <c r="F9" s="46"/>
      <c r="G9" s="46"/>
      <c r="H9" s="10" t="s">
        <v>10</v>
      </c>
      <c r="I9" s="47" t="s">
        <v>11</v>
      </c>
      <c r="J9" s="47"/>
      <c r="K9" s="47"/>
      <c r="L9" s="47"/>
      <c r="M9" s="11">
        <v>1</v>
      </c>
      <c r="N9" s="48">
        <v>415.8</v>
      </c>
      <c r="O9" s="48"/>
      <c r="P9" s="48"/>
      <c r="Q9" s="48"/>
      <c r="R9" s="48"/>
      <c r="S9" s="54">
        <v>415.8</v>
      </c>
      <c r="T9" s="55"/>
      <c r="U9" s="55"/>
      <c r="V9" s="33"/>
      <c r="W9" s="67">
        <f aca="true" t="shared" si="0" ref="W9:W73">V9*1.15</f>
        <v>0</v>
      </c>
      <c r="X9" s="69"/>
      <c r="Y9" s="71">
        <f aca="true" t="shared" si="1" ref="Y9:Y72">X9-W9</f>
        <v>0</v>
      </c>
    </row>
    <row r="10" spans="1:25" s="3" customFormat="1" ht="21.75" customHeight="1">
      <c r="A10" s="25" t="s">
        <v>148</v>
      </c>
      <c r="B10" s="9">
        <v>12</v>
      </c>
      <c r="C10" s="46" t="s">
        <v>30</v>
      </c>
      <c r="D10" s="50"/>
      <c r="E10" s="50"/>
      <c r="F10" s="50"/>
      <c r="G10" s="51"/>
      <c r="H10" s="10" t="s">
        <v>31</v>
      </c>
      <c r="I10" s="47" t="s">
        <v>11</v>
      </c>
      <c r="J10" s="52"/>
      <c r="K10" s="52"/>
      <c r="L10" s="53"/>
      <c r="M10" s="11">
        <v>1</v>
      </c>
      <c r="N10" s="42">
        <v>346.5</v>
      </c>
      <c r="O10" s="43"/>
      <c r="P10" s="43"/>
      <c r="Q10" s="43"/>
      <c r="R10" s="44"/>
      <c r="S10" s="42">
        <v>346.5</v>
      </c>
      <c r="T10" s="43"/>
      <c r="U10" s="43"/>
      <c r="V10" s="19"/>
      <c r="W10" s="67">
        <f t="shared" si="0"/>
        <v>0</v>
      </c>
      <c r="X10" s="69"/>
      <c r="Y10" s="71">
        <f t="shared" si="1"/>
        <v>0</v>
      </c>
    </row>
    <row r="11" spans="1:25" s="3" customFormat="1" ht="21.75" customHeight="1">
      <c r="A11" s="26" t="s">
        <v>148</v>
      </c>
      <c r="B11" s="9">
        <v>15</v>
      </c>
      <c r="C11" s="46" t="s">
        <v>36</v>
      </c>
      <c r="D11" s="50"/>
      <c r="E11" s="50"/>
      <c r="F11" s="50"/>
      <c r="G11" s="51"/>
      <c r="H11" s="10" t="s">
        <v>37</v>
      </c>
      <c r="I11" s="47" t="s">
        <v>11</v>
      </c>
      <c r="J11" s="52"/>
      <c r="K11" s="52"/>
      <c r="L11" s="53"/>
      <c r="M11" s="11">
        <v>1</v>
      </c>
      <c r="N11" s="42">
        <v>485.1</v>
      </c>
      <c r="O11" s="43"/>
      <c r="P11" s="43"/>
      <c r="Q11" s="43"/>
      <c r="R11" s="44"/>
      <c r="S11" s="54">
        <f>N11</f>
        <v>485.1</v>
      </c>
      <c r="T11" s="55"/>
      <c r="U11" s="55"/>
      <c r="V11" s="14">
        <f>SUM(S9:U11)</f>
        <v>1247.4</v>
      </c>
      <c r="W11" s="67">
        <f t="shared" si="0"/>
        <v>1434.51</v>
      </c>
      <c r="X11" s="69">
        <v>1449</v>
      </c>
      <c r="Y11" s="71">
        <f t="shared" si="1"/>
        <v>14.490000000000009</v>
      </c>
    </row>
    <row r="12" spans="1:25" s="3" customFormat="1" ht="21.75" customHeight="1">
      <c r="A12" s="32" t="s">
        <v>188</v>
      </c>
      <c r="B12" s="9">
        <v>2</v>
      </c>
      <c r="C12" s="46" t="s">
        <v>12</v>
      </c>
      <c r="D12" s="50"/>
      <c r="E12" s="50"/>
      <c r="F12" s="50"/>
      <c r="G12" s="51"/>
      <c r="H12" s="10" t="s">
        <v>10</v>
      </c>
      <c r="I12" s="47" t="s">
        <v>11</v>
      </c>
      <c r="J12" s="52"/>
      <c r="K12" s="52"/>
      <c r="L12" s="53"/>
      <c r="M12" s="11">
        <v>1</v>
      </c>
      <c r="N12" s="42">
        <v>415.8</v>
      </c>
      <c r="O12" s="43"/>
      <c r="P12" s="43"/>
      <c r="Q12" s="43"/>
      <c r="R12" s="44"/>
      <c r="S12" s="54">
        <v>415.8</v>
      </c>
      <c r="T12" s="55"/>
      <c r="U12" s="55"/>
      <c r="V12" s="16">
        <f>S12</f>
        <v>415.8</v>
      </c>
      <c r="W12" s="83">
        <f t="shared" si="0"/>
        <v>478.16999999999996</v>
      </c>
      <c r="X12" s="69">
        <v>478</v>
      </c>
      <c r="Y12" s="71">
        <f t="shared" si="1"/>
        <v>-0.16999999999995907</v>
      </c>
    </row>
    <row r="13" spans="1:25" s="3" customFormat="1" ht="21.75" customHeight="1">
      <c r="A13" s="13" t="s">
        <v>149</v>
      </c>
      <c r="B13" s="9">
        <v>2</v>
      </c>
      <c r="C13" s="46" t="s">
        <v>12</v>
      </c>
      <c r="D13" s="50"/>
      <c r="E13" s="50"/>
      <c r="F13" s="50"/>
      <c r="G13" s="51"/>
      <c r="H13" s="10" t="s">
        <v>10</v>
      </c>
      <c r="I13" s="47" t="s">
        <v>11</v>
      </c>
      <c r="J13" s="52"/>
      <c r="K13" s="52"/>
      <c r="L13" s="53"/>
      <c r="M13" s="11">
        <v>1</v>
      </c>
      <c r="N13" s="42">
        <v>415.8</v>
      </c>
      <c r="O13" s="43"/>
      <c r="P13" s="43"/>
      <c r="Q13" s="43"/>
      <c r="R13" s="44"/>
      <c r="S13" s="42">
        <v>415.8</v>
      </c>
      <c r="T13" s="43"/>
      <c r="U13" s="43"/>
      <c r="V13" s="16"/>
      <c r="W13" s="67"/>
      <c r="X13" s="69"/>
      <c r="Y13" s="71">
        <f t="shared" si="1"/>
        <v>0</v>
      </c>
    </row>
    <row r="14" spans="1:25" s="3" customFormat="1" ht="21.75" customHeight="1">
      <c r="A14" s="30" t="s">
        <v>149</v>
      </c>
      <c r="B14" s="9">
        <v>22</v>
      </c>
      <c r="C14" s="46" t="s">
        <v>50</v>
      </c>
      <c r="D14" s="50"/>
      <c r="E14" s="50"/>
      <c r="F14" s="50"/>
      <c r="G14" s="51"/>
      <c r="H14" s="10" t="s">
        <v>49</v>
      </c>
      <c r="I14" s="47" t="s">
        <v>11</v>
      </c>
      <c r="J14" s="52"/>
      <c r="K14" s="52"/>
      <c r="L14" s="53"/>
      <c r="M14" s="11">
        <v>1</v>
      </c>
      <c r="N14" s="42">
        <v>326.7</v>
      </c>
      <c r="O14" s="43"/>
      <c r="P14" s="43"/>
      <c r="Q14" s="43"/>
      <c r="R14" s="44"/>
      <c r="S14" s="42">
        <v>326.7</v>
      </c>
      <c r="T14" s="43"/>
      <c r="U14" s="43"/>
      <c r="V14" s="17">
        <f>SUM(S13:U14)</f>
        <v>742.5</v>
      </c>
      <c r="W14" s="67">
        <v>859</v>
      </c>
      <c r="X14" s="69"/>
      <c r="Y14" s="71">
        <f>X14-W14</f>
        <v>-859</v>
      </c>
    </row>
    <row r="15" spans="1:25" s="3" customFormat="1" ht="21.75" customHeight="1">
      <c r="A15" s="73" t="s">
        <v>150</v>
      </c>
      <c r="B15" s="9">
        <v>2</v>
      </c>
      <c r="C15" s="46" t="s">
        <v>12</v>
      </c>
      <c r="D15" s="50"/>
      <c r="E15" s="50"/>
      <c r="F15" s="50"/>
      <c r="G15" s="51"/>
      <c r="H15" s="10" t="s">
        <v>10</v>
      </c>
      <c r="I15" s="47" t="s">
        <v>11</v>
      </c>
      <c r="J15" s="52"/>
      <c r="K15" s="52"/>
      <c r="L15" s="53"/>
      <c r="M15" s="11">
        <v>1</v>
      </c>
      <c r="N15" s="42">
        <v>415.8</v>
      </c>
      <c r="O15" s="43"/>
      <c r="P15" s="43"/>
      <c r="Q15" s="43"/>
      <c r="R15" s="44"/>
      <c r="S15" s="54">
        <v>415.8</v>
      </c>
      <c r="T15" s="55"/>
      <c r="U15" s="55"/>
      <c r="V15" s="37"/>
      <c r="W15" s="67">
        <f t="shared" si="0"/>
        <v>0</v>
      </c>
      <c r="X15" s="69"/>
      <c r="Y15" s="71">
        <f t="shared" si="1"/>
        <v>0</v>
      </c>
    </row>
    <row r="16" spans="1:25" s="3" customFormat="1" ht="21.75" customHeight="1">
      <c r="A16" s="74" t="s">
        <v>150</v>
      </c>
      <c r="B16" s="9">
        <v>13</v>
      </c>
      <c r="C16" s="46" t="s">
        <v>32</v>
      </c>
      <c r="D16" s="50"/>
      <c r="E16" s="50"/>
      <c r="F16" s="50"/>
      <c r="G16" s="51"/>
      <c r="H16" s="10" t="s">
        <v>33</v>
      </c>
      <c r="I16" s="47" t="s">
        <v>11</v>
      </c>
      <c r="J16" s="52"/>
      <c r="K16" s="52"/>
      <c r="L16" s="53"/>
      <c r="M16" s="11">
        <v>1</v>
      </c>
      <c r="N16" s="42">
        <v>396</v>
      </c>
      <c r="O16" s="43"/>
      <c r="P16" s="43"/>
      <c r="Q16" s="43"/>
      <c r="R16" s="44"/>
      <c r="S16" s="42">
        <v>396</v>
      </c>
      <c r="T16" s="43"/>
      <c r="U16" s="43"/>
      <c r="V16" s="37"/>
      <c r="W16" s="67">
        <f t="shared" si="0"/>
        <v>0</v>
      </c>
      <c r="X16" s="69"/>
      <c r="Y16" s="71">
        <f t="shared" si="1"/>
        <v>0</v>
      </c>
    </row>
    <row r="17" spans="1:25" s="3" customFormat="1" ht="21.75" customHeight="1">
      <c r="A17" s="74" t="s">
        <v>150</v>
      </c>
      <c r="B17" s="9">
        <v>7</v>
      </c>
      <c r="C17" s="46" t="s">
        <v>21</v>
      </c>
      <c r="D17" s="50"/>
      <c r="E17" s="50"/>
      <c r="F17" s="50"/>
      <c r="G17" s="51"/>
      <c r="H17" s="10" t="s">
        <v>22</v>
      </c>
      <c r="I17" s="47" t="s">
        <v>11</v>
      </c>
      <c r="J17" s="52"/>
      <c r="K17" s="52"/>
      <c r="L17" s="53"/>
      <c r="M17" s="11">
        <v>1</v>
      </c>
      <c r="N17" s="42">
        <v>792</v>
      </c>
      <c r="O17" s="43"/>
      <c r="P17" s="43"/>
      <c r="Q17" s="43"/>
      <c r="R17" s="44"/>
      <c r="S17" s="42">
        <v>792</v>
      </c>
      <c r="T17" s="43"/>
      <c r="U17" s="43"/>
      <c r="V17" s="37"/>
      <c r="W17" s="67">
        <f t="shared" si="0"/>
        <v>0</v>
      </c>
      <c r="X17" s="69"/>
      <c r="Y17" s="71">
        <f t="shared" si="1"/>
        <v>0</v>
      </c>
    </row>
    <row r="18" spans="1:25" s="3" customFormat="1" ht="21.75" customHeight="1">
      <c r="A18" s="75" t="s">
        <v>150</v>
      </c>
      <c r="B18" s="9">
        <v>23</v>
      </c>
      <c r="C18" s="46" t="s">
        <v>51</v>
      </c>
      <c r="D18" s="50"/>
      <c r="E18" s="50"/>
      <c r="F18" s="50"/>
      <c r="G18" s="51"/>
      <c r="H18" s="10" t="s">
        <v>49</v>
      </c>
      <c r="I18" s="47" t="s">
        <v>11</v>
      </c>
      <c r="J18" s="52"/>
      <c r="K18" s="52"/>
      <c r="L18" s="53"/>
      <c r="M18" s="11">
        <v>1</v>
      </c>
      <c r="N18" s="42">
        <v>326.7</v>
      </c>
      <c r="O18" s="43"/>
      <c r="P18" s="43"/>
      <c r="Q18" s="43"/>
      <c r="R18" s="44"/>
      <c r="S18" s="42">
        <v>326.7</v>
      </c>
      <c r="T18" s="43"/>
      <c r="U18" s="43"/>
      <c r="V18" s="37">
        <f>SUM(S15:U18)</f>
        <v>1930.5</v>
      </c>
      <c r="W18" s="72">
        <f t="shared" si="0"/>
        <v>2220.075</v>
      </c>
      <c r="X18" s="69"/>
      <c r="Y18" s="71">
        <f t="shared" si="1"/>
        <v>-2220.075</v>
      </c>
    </row>
    <row r="19" spans="1:25" s="3" customFormat="1" ht="21.75" customHeight="1">
      <c r="A19" s="13" t="s">
        <v>151</v>
      </c>
      <c r="B19" s="9">
        <v>3</v>
      </c>
      <c r="C19" s="46" t="s">
        <v>13</v>
      </c>
      <c r="D19" s="50"/>
      <c r="E19" s="50"/>
      <c r="F19" s="50"/>
      <c r="G19" s="51"/>
      <c r="H19" s="10" t="s">
        <v>14</v>
      </c>
      <c r="I19" s="47" t="s">
        <v>11</v>
      </c>
      <c r="J19" s="52"/>
      <c r="K19" s="52"/>
      <c r="L19" s="53"/>
      <c r="M19" s="11">
        <v>1</v>
      </c>
      <c r="N19" s="42">
        <v>891.2</v>
      </c>
      <c r="O19" s="43"/>
      <c r="P19" s="43"/>
      <c r="Q19" s="43"/>
      <c r="R19" s="44"/>
      <c r="S19" s="42">
        <v>891.2</v>
      </c>
      <c r="T19" s="43"/>
      <c r="U19" s="43"/>
      <c r="V19" s="20"/>
      <c r="W19" s="67">
        <f t="shared" si="0"/>
        <v>0</v>
      </c>
      <c r="X19" s="69"/>
      <c r="Y19" s="71">
        <f t="shared" si="1"/>
        <v>0</v>
      </c>
    </row>
    <row r="20" spans="1:25" s="3" customFormat="1" ht="21.75" customHeight="1">
      <c r="A20" s="13" t="s">
        <v>151</v>
      </c>
      <c r="B20" s="9">
        <v>17</v>
      </c>
      <c r="C20" s="46" t="s">
        <v>40</v>
      </c>
      <c r="D20" s="50"/>
      <c r="E20" s="50"/>
      <c r="F20" s="50"/>
      <c r="G20" s="51"/>
      <c r="H20" s="10" t="s">
        <v>41</v>
      </c>
      <c r="I20" s="47" t="s">
        <v>11</v>
      </c>
      <c r="J20" s="52"/>
      <c r="K20" s="52"/>
      <c r="L20" s="53"/>
      <c r="M20" s="11">
        <v>1</v>
      </c>
      <c r="N20" s="42">
        <v>415.8</v>
      </c>
      <c r="O20" s="43"/>
      <c r="P20" s="43"/>
      <c r="Q20" s="43"/>
      <c r="R20" s="44"/>
      <c r="S20" s="42">
        <v>415.8</v>
      </c>
      <c r="T20" s="43"/>
      <c r="U20" s="43"/>
      <c r="V20" s="18">
        <f>SUM(S19:U20)</f>
        <v>1307</v>
      </c>
      <c r="W20" s="67">
        <f t="shared" si="0"/>
        <v>1503.05</v>
      </c>
      <c r="X20" s="69">
        <v>1520</v>
      </c>
      <c r="Y20" s="71">
        <f t="shared" si="1"/>
        <v>16.950000000000045</v>
      </c>
    </row>
    <row r="21" spans="1:25" s="3" customFormat="1" ht="21.75" customHeight="1">
      <c r="A21" s="73" t="s">
        <v>172</v>
      </c>
      <c r="B21" s="9">
        <v>4</v>
      </c>
      <c r="C21" s="46" t="s">
        <v>15</v>
      </c>
      <c r="D21" s="50"/>
      <c r="E21" s="50"/>
      <c r="F21" s="50"/>
      <c r="G21" s="51"/>
      <c r="H21" s="10" t="s">
        <v>16</v>
      </c>
      <c r="I21" s="47" t="s">
        <v>11</v>
      </c>
      <c r="J21" s="52"/>
      <c r="K21" s="52"/>
      <c r="L21" s="53"/>
      <c r="M21" s="11">
        <v>1</v>
      </c>
      <c r="N21" s="42">
        <v>415.8</v>
      </c>
      <c r="O21" s="43"/>
      <c r="P21" s="43"/>
      <c r="Q21" s="43"/>
      <c r="R21" s="44"/>
      <c r="S21" s="42">
        <v>415.8</v>
      </c>
      <c r="T21" s="43"/>
      <c r="U21" s="43"/>
      <c r="V21" s="23"/>
      <c r="W21" s="67">
        <f t="shared" si="0"/>
        <v>0</v>
      </c>
      <c r="X21" s="69"/>
      <c r="Y21" s="71">
        <f t="shared" si="1"/>
        <v>0</v>
      </c>
    </row>
    <row r="22" spans="1:25" s="3" customFormat="1" ht="21.75" customHeight="1">
      <c r="A22" s="75" t="s">
        <v>172</v>
      </c>
      <c r="B22" s="9">
        <v>44</v>
      </c>
      <c r="C22" s="46" t="s">
        <v>85</v>
      </c>
      <c r="D22" s="46"/>
      <c r="E22" s="46"/>
      <c r="F22" s="46"/>
      <c r="G22" s="46"/>
      <c r="H22" s="10" t="s">
        <v>86</v>
      </c>
      <c r="I22" s="47" t="s">
        <v>11</v>
      </c>
      <c r="J22" s="47"/>
      <c r="K22" s="47"/>
      <c r="L22" s="47"/>
      <c r="M22" s="11">
        <v>1</v>
      </c>
      <c r="N22" s="48">
        <v>554.4</v>
      </c>
      <c r="O22" s="48"/>
      <c r="P22" s="48"/>
      <c r="Q22" s="48"/>
      <c r="R22" s="48"/>
      <c r="S22" s="42">
        <v>554.4</v>
      </c>
      <c r="T22" s="43"/>
      <c r="U22" s="43"/>
      <c r="V22" s="18">
        <f>SUM(S21:U22)</f>
        <v>970.2</v>
      </c>
      <c r="W22" s="72">
        <f t="shared" si="0"/>
        <v>1115.73</v>
      </c>
      <c r="X22" s="69"/>
      <c r="Y22" s="71">
        <f t="shared" si="1"/>
        <v>-1115.73</v>
      </c>
    </row>
    <row r="23" spans="1:25" s="3" customFormat="1" ht="21.75" customHeight="1">
      <c r="A23" s="76" t="s">
        <v>152</v>
      </c>
      <c r="B23" s="9">
        <v>8</v>
      </c>
      <c r="C23" s="46" t="s">
        <v>23</v>
      </c>
      <c r="D23" s="50"/>
      <c r="E23" s="50"/>
      <c r="F23" s="50"/>
      <c r="G23" s="51"/>
      <c r="H23" s="10" t="s">
        <v>24</v>
      </c>
      <c r="I23" s="47" t="s">
        <v>11</v>
      </c>
      <c r="J23" s="52"/>
      <c r="K23" s="52"/>
      <c r="L23" s="53"/>
      <c r="M23" s="11">
        <v>1</v>
      </c>
      <c r="N23" s="42">
        <v>534.6</v>
      </c>
      <c r="O23" s="43"/>
      <c r="P23" s="43"/>
      <c r="Q23" s="43"/>
      <c r="R23" s="44"/>
      <c r="S23" s="42">
        <v>534.6</v>
      </c>
      <c r="T23" s="43"/>
      <c r="U23" s="43"/>
      <c r="V23" s="20"/>
      <c r="W23" s="67">
        <f t="shared" si="0"/>
        <v>0</v>
      </c>
      <c r="X23" s="69"/>
      <c r="Y23" s="71">
        <f t="shared" si="1"/>
        <v>0</v>
      </c>
    </row>
    <row r="24" spans="1:25" s="3" customFormat="1" ht="21.75" customHeight="1">
      <c r="A24" s="77" t="s">
        <v>152</v>
      </c>
      <c r="B24" s="9">
        <v>18</v>
      </c>
      <c r="C24" s="46" t="s">
        <v>42</v>
      </c>
      <c r="D24" s="50"/>
      <c r="E24" s="50"/>
      <c r="F24" s="50"/>
      <c r="G24" s="51"/>
      <c r="H24" s="10" t="s">
        <v>43</v>
      </c>
      <c r="I24" s="47" t="s">
        <v>11</v>
      </c>
      <c r="J24" s="52"/>
      <c r="K24" s="52"/>
      <c r="L24" s="53"/>
      <c r="M24" s="11">
        <v>1</v>
      </c>
      <c r="N24" s="42">
        <v>534.6</v>
      </c>
      <c r="O24" s="43"/>
      <c r="P24" s="43"/>
      <c r="Q24" s="43"/>
      <c r="R24" s="44"/>
      <c r="S24" s="42">
        <v>534.6</v>
      </c>
      <c r="T24" s="43"/>
      <c r="U24" s="43"/>
      <c r="V24" s="19"/>
      <c r="W24" s="67">
        <f t="shared" si="0"/>
        <v>0</v>
      </c>
      <c r="X24" s="69"/>
      <c r="Y24" s="71">
        <f t="shared" si="1"/>
        <v>0</v>
      </c>
    </row>
    <row r="25" spans="1:25" s="3" customFormat="1" ht="21.75" customHeight="1">
      <c r="A25" s="78" t="s">
        <v>152</v>
      </c>
      <c r="B25" s="9">
        <v>20</v>
      </c>
      <c r="C25" s="46" t="s">
        <v>46</v>
      </c>
      <c r="D25" s="50"/>
      <c r="E25" s="50"/>
      <c r="F25" s="50"/>
      <c r="G25" s="51"/>
      <c r="H25" s="10" t="s">
        <v>47</v>
      </c>
      <c r="I25" s="47" t="s">
        <v>11</v>
      </c>
      <c r="J25" s="52"/>
      <c r="K25" s="52"/>
      <c r="L25" s="53"/>
      <c r="M25" s="11">
        <v>1</v>
      </c>
      <c r="N25" s="42">
        <v>435.6</v>
      </c>
      <c r="O25" s="43"/>
      <c r="P25" s="43"/>
      <c r="Q25" s="43"/>
      <c r="R25" s="44"/>
      <c r="S25" s="42">
        <v>435.6</v>
      </c>
      <c r="T25" s="43"/>
      <c r="U25" s="43"/>
      <c r="V25" s="14">
        <f>SUM(S23:U25)</f>
        <v>1504.8000000000002</v>
      </c>
      <c r="W25" s="72">
        <f t="shared" si="0"/>
        <v>1730.52</v>
      </c>
      <c r="X25" s="69"/>
      <c r="Y25" s="71">
        <f t="shared" si="1"/>
        <v>-1730.52</v>
      </c>
    </row>
    <row r="26" spans="1:25" s="3" customFormat="1" ht="21.75" customHeight="1">
      <c r="A26" s="15" t="s">
        <v>153</v>
      </c>
      <c r="B26" s="9">
        <v>9</v>
      </c>
      <c r="C26" s="56" t="s">
        <v>25</v>
      </c>
      <c r="D26" s="50"/>
      <c r="E26" s="50"/>
      <c r="F26" s="50"/>
      <c r="G26" s="51"/>
      <c r="H26" s="10" t="s">
        <v>24</v>
      </c>
      <c r="I26" s="47" t="s">
        <v>11</v>
      </c>
      <c r="J26" s="52"/>
      <c r="K26" s="52"/>
      <c r="L26" s="53"/>
      <c r="M26" s="11">
        <v>1</v>
      </c>
      <c r="N26" s="42">
        <v>534.6</v>
      </c>
      <c r="O26" s="43"/>
      <c r="P26" s="43"/>
      <c r="Q26" s="43"/>
      <c r="R26" s="44"/>
      <c r="S26" s="42">
        <v>534.6</v>
      </c>
      <c r="T26" s="43"/>
      <c r="U26" s="43"/>
      <c r="V26" s="35">
        <f>S26</f>
        <v>534.6</v>
      </c>
      <c r="W26" s="67">
        <f t="shared" si="0"/>
        <v>614.79</v>
      </c>
      <c r="X26" s="69"/>
      <c r="Y26" s="71">
        <f t="shared" si="1"/>
        <v>-614.79</v>
      </c>
    </row>
    <row r="27" spans="1:25" s="3" customFormat="1" ht="21.75" customHeight="1">
      <c r="A27" s="30" t="s">
        <v>154</v>
      </c>
      <c r="B27" s="9">
        <v>10</v>
      </c>
      <c r="C27" s="46" t="s">
        <v>26</v>
      </c>
      <c r="D27" s="50"/>
      <c r="E27" s="50"/>
      <c r="F27" s="50"/>
      <c r="G27" s="51"/>
      <c r="H27" s="10" t="s">
        <v>27</v>
      </c>
      <c r="I27" s="47" t="s">
        <v>11</v>
      </c>
      <c r="J27" s="52"/>
      <c r="K27" s="52"/>
      <c r="L27" s="53"/>
      <c r="M27" s="11">
        <v>1</v>
      </c>
      <c r="N27" s="42">
        <v>326.7</v>
      </c>
      <c r="O27" s="43"/>
      <c r="P27" s="43"/>
      <c r="Q27" s="43"/>
      <c r="R27" s="44"/>
      <c r="S27" s="42">
        <v>326.7</v>
      </c>
      <c r="T27" s="43"/>
      <c r="U27" s="43"/>
      <c r="V27" s="35">
        <f>S27</f>
        <v>326.7</v>
      </c>
      <c r="W27" s="67">
        <f t="shared" si="0"/>
        <v>375.705</v>
      </c>
      <c r="X27" s="69">
        <v>380</v>
      </c>
      <c r="Y27" s="71">
        <f t="shared" si="1"/>
        <v>4.295000000000016</v>
      </c>
    </row>
    <row r="28" spans="1:25" s="3" customFormat="1" ht="21.75" customHeight="1">
      <c r="A28" s="13" t="s">
        <v>155</v>
      </c>
      <c r="B28" s="9">
        <v>11</v>
      </c>
      <c r="C28" s="46" t="s">
        <v>28</v>
      </c>
      <c r="D28" s="50"/>
      <c r="E28" s="50"/>
      <c r="F28" s="50"/>
      <c r="G28" s="51"/>
      <c r="H28" s="10" t="s">
        <v>29</v>
      </c>
      <c r="I28" s="47" t="s">
        <v>11</v>
      </c>
      <c r="J28" s="52"/>
      <c r="K28" s="52"/>
      <c r="L28" s="53"/>
      <c r="M28" s="11">
        <v>1</v>
      </c>
      <c r="N28" s="42">
        <v>455.4</v>
      </c>
      <c r="O28" s="43"/>
      <c r="P28" s="43"/>
      <c r="Q28" s="43"/>
      <c r="R28" s="44"/>
      <c r="S28" s="42">
        <v>455.4</v>
      </c>
      <c r="T28" s="43"/>
      <c r="U28" s="43"/>
      <c r="V28" s="35">
        <f>S28</f>
        <v>455.4</v>
      </c>
      <c r="W28" s="67">
        <f t="shared" si="0"/>
        <v>523.7099999999999</v>
      </c>
      <c r="X28" s="69">
        <v>529</v>
      </c>
      <c r="Y28" s="71">
        <f t="shared" si="1"/>
        <v>5.290000000000077</v>
      </c>
    </row>
    <row r="29" spans="1:25" s="3" customFormat="1" ht="21.75" customHeight="1">
      <c r="A29" s="32" t="s">
        <v>156</v>
      </c>
      <c r="B29" s="9">
        <v>14</v>
      </c>
      <c r="C29" s="46" t="s">
        <v>34</v>
      </c>
      <c r="D29" s="50"/>
      <c r="E29" s="50"/>
      <c r="F29" s="50"/>
      <c r="G29" s="51"/>
      <c r="H29" s="10" t="s">
        <v>35</v>
      </c>
      <c r="I29" s="47" t="s">
        <v>11</v>
      </c>
      <c r="J29" s="52"/>
      <c r="K29" s="52"/>
      <c r="L29" s="53"/>
      <c r="M29" s="11">
        <v>1</v>
      </c>
      <c r="N29" s="42">
        <v>574.2</v>
      </c>
      <c r="O29" s="43"/>
      <c r="P29" s="43"/>
      <c r="Q29" s="43"/>
      <c r="R29" s="44"/>
      <c r="S29" s="42">
        <v>574.2</v>
      </c>
      <c r="T29" s="43"/>
      <c r="U29" s="43"/>
      <c r="V29" s="35">
        <f>S29</f>
        <v>574.2</v>
      </c>
      <c r="W29" s="67">
        <f t="shared" si="0"/>
        <v>660.33</v>
      </c>
      <c r="X29" s="69">
        <v>670</v>
      </c>
      <c r="Y29" s="71">
        <f t="shared" si="1"/>
        <v>9.669999999999959</v>
      </c>
    </row>
    <row r="30" spans="1:25" s="3" customFormat="1" ht="21.75" customHeight="1">
      <c r="A30" s="73" t="s">
        <v>157</v>
      </c>
      <c r="B30" s="9">
        <v>15</v>
      </c>
      <c r="C30" s="46" t="s">
        <v>36</v>
      </c>
      <c r="D30" s="50"/>
      <c r="E30" s="50"/>
      <c r="F30" s="50"/>
      <c r="G30" s="51"/>
      <c r="H30" s="10" t="s">
        <v>37</v>
      </c>
      <c r="I30" s="47" t="s">
        <v>11</v>
      </c>
      <c r="J30" s="52"/>
      <c r="K30" s="52"/>
      <c r="L30" s="53"/>
      <c r="M30" s="11">
        <v>1</v>
      </c>
      <c r="N30" s="42">
        <v>485.1</v>
      </c>
      <c r="O30" s="43"/>
      <c r="P30" s="43"/>
      <c r="Q30" s="43"/>
      <c r="R30" s="44"/>
      <c r="S30" s="54">
        <f>N30</f>
        <v>485.1</v>
      </c>
      <c r="T30" s="55"/>
      <c r="U30" s="55"/>
      <c r="V30" s="20"/>
      <c r="W30" s="67">
        <f t="shared" si="0"/>
        <v>0</v>
      </c>
      <c r="X30" s="69"/>
      <c r="Y30" s="71">
        <f t="shared" si="1"/>
        <v>0</v>
      </c>
    </row>
    <row r="31" spans="1:25" s="3" customFormat="1" ht="21.75" customHeight="1">
      <c r="A31" s="74" t="s">
        <v>157</v>
      </c>
      <c r="B31" s="9">
        <v>65</v>
      </c>
      <c r="C31" s="46" t="s">
        <v>117</v>
      </c>
      <c r="D31" s="46"/>
      <c r="E31" s="46"/>
      <c r="F31" s="46"/>
      <c r="G31" s="46"/>
      <c r="H31" s="10" t="s">
        <v>118</v>
      </c>
      <c r="I31" s="47" t="s">
        <v>11</v>
      </c>
      <c r="J31" s="47"/>
      <c r="K31" s="47"/>
      <c r="L31" s="47"/>
      <c r="M31" s="11">
        <v>1</v>
      </c>
      <c r="N31" s="58">
        <v>1881</v>
      </c>
      <c r="O31" s="58"/>
      <c r="P31" s="58"/>
      <c r="Q31" s="58"/>
      <c r="R31" s="58"/>
      <c r="S31" s="42">
        <v>1881</v>
      </c>
      <c r="T31" s="43"/>
      <c r="U31" s="43"/>
      <c r="V31" s="19"/>
      <c r="W31" s="67">
        <f t="shared" si="0"/>
        <v>0</v>
      </c>
      <c r="X31" s="69"/>
      <c r="Y31" s="71">
        <f t="shared" si="1"/>
        <v>0</v>
      </c>
    </row>
    <row r="32" spans="1:25" s="3" customFormat="1" ht="21.75" customHeight="1">
      <c r="A32" s="75" t="s">
        <v>157</v>
      </c>
      <c r="B32" s="9">
        <v>38</v>
      </c>
      <c r="C32" s="46" t="s">
        <v>79</v>
      </c>
      <c r="D32" s="50"/>
      <c r="E32" s="50"/>
      <c r="F32" s="50"/>
      <c r="G32" s="51"/>
      <c r="H32" s="10" t="s">
        <v>78</v>
      </c>
      <c r="I32" s="47" t="s">
        <v>11</v>
      </c>
      <c r="J32" s="52"/>
      <c r="K32" s="52"/>
      <c r="L32" s="53"/>
      <c r="M32" s="11">
        <v>1</v>
      </c>
      <c r="N32" s="42">
        <v>386.1</v>
      </c>
      <c r="O32" s="43"/>
      <c r="P32" s="43"/>
      <c r="Q32" s="43"/>
      <c r="R32" s="44"/>
      <c r="S32" s="42">
        <v>386.1</v>
      </c>
      <c r="T32" s="43"/>
      <c r="U32" s="43"/>
      <c r="V32" s="36">
        <f>SUM(S30:U32)</f>
        <v>2752.2</v>
      </c>
      <c r="W32" s="67">
        <f t="shared" si="0"/>
        <v>3165.0299999999997</v>
      </c>
      <c r="X32" s="69">
        <v>565</v>
      </c>
      <c r="Y32" s="79">
        <f t="shared" si="1"/>
        <v>-2600.0299999999997</v>
      </c>
    </row>
    <row r="33" spans="1:25" s="3" customFormat="1" ht="21.75" customHeight="1">
      <c r="A33" s="13" t="s">
        <v>158</v>
      </c>
      <c r="B33" s="9">
        <v>16</v>
      </c>
      <c r="C33" s="46" t="s">
        <v>38</v>
      </c>
      <c r="D33" s="50"/>
      <c r="E33" s="50"/>
      <c r="F33" s="50"/>
      <c r="G33" s="51"/>
      <c r="H33" s="10" t="s">
        <v>39</v>
      </c>
      <c r="I33" s="47" t="s">
        <v>11</v>
      </c>
      <c r="J33" s="52"/>
      <c r="K33" s="52"/>
      <c r="L33" s="53"/>
      <c r="M33" s="11">
        <v>1</v>
      </c>
      <c r="N33" s="42">
        <v>475.2</v>
      </c>
      <c r="O33" s="43"/>
      <c r="P33" s="43"/>
      <c r="Q33" s="43"/>
      <c r="R33" s="44"/>
      <c r="S33" s="42">
        <v>475.2</v>
      </c>
      <c r="T33" s="43"/>
      <c r="U33" s="43"/>
      <c r="V33" s="38">
        <f>S33</f>
        <v>475.2</v>
      </c>
      <c r="W33" s="67">
        <f t="shared" si="0"/>
        <v>546.4799999999999</v>
      </c>
      <c r="X33" s="69">
        <v>552</v>
      </c>
      <c r="Y33" s="71">
        <f t="shared" si="1"/>
        <v>5.5200000000000955</v>
      </c>
    </row>
    <row r="34" spans="1:25" s="3" customFormat="1" ht="21.75" customHeight="1">
      <c r="A34" s="73" t="s">
        <v>184</v>
      </c>
      <c r="B34" s="9">
        <v>19</v>
      </c>
      <c r="C34" s="46" t="s">
        <v>44</v>
      </c>
      <c r="D34" s="50"/>
      <c r="E34" s="50"/>
      <c r="F34" s="50"/>
      <c r="G34" s="51"/>
      <c r="H34" s="10" t="s">
        <v>45</v>
      </c>
      <c r="I34" s="47" t="s">
        <v>11</v>
      </c>
      <c r="J34" s="52"/>
      <c r="K34" s="52"/>
      <c r="L34" s="53"/>
      <c r="M34" s="11">
        <v>1</v>
      </c>
      <c r="N34" s="42">
        <v>376.2</v>
      </c>
      <c r="O34" s="43"/>
      <c r="P34" s="43"/>
      <c r="Q34" s="43"/>
      <c r="R34" s="44"/>
      <c r="S34" s="42">
        <v>376.2</v>
      </c>
      <c r="T34" s="43"/>
      <c r="U34" s="43"/>
      <c r="V34" s="20"/>
      <c r="W34" s="67">
        <f t="shared" si="0"/>
        <v>0</v>
      </c>
      <c r="X34" s="69"/>
      <c r="Y34" s="71">
        <f t="shared" si="1"/>
        <v>0</v>
      </c>
    </row>
    <row r="35" spans="1:25" s="3" customFormat="1" ht="21.75" customHeight="1">
      <c r="A35" s="75" t="s">
        <v>184</v>
      </c>
      <c r="B35" s="9">
        <v>49</v>
      </c>
      <c r="C35" s="46" t="s">
        <v>92</v>
      </c>
      <c r="D35" s="46"/>
      <c r="E35" s="46"/>
      <c r="F35" s="46"/>
      <c r="G35" s="46"/>
      <c r="H35" s="10" t="s">
        <v>93</v>
      </c>
      <c r="I35" s="47" t="s">
        <v>11</v>
      </c>
      <c r="J35" s="47"/>
      <c r="K35" s="47"/>
      <c r="L35" s="47"/>
      <c r="M35" s="11">
        <v>1</v>
      </c>
      <c r="N35" s="48">
        <v>386.1</v>
      </c>
      <c r="O35" s="48"/>
      <c r="P35" s="48"/>
      <c r="Q35" s="48"/>
      <c r="R35" s="48"/>
      <c r="S35" s="42">
        <v>386.1</v>
      </c>
      <c r="T35" s="43"/>
      <c r="U35" s="43"/>
      <c r="V35" s="14"/>
      <c r="W35" s="67">
        <f t="shared" si="0"/>
        <v>0</v>
      </c>
      <c r="X35" s="69"/>
      <c r="Y35" s="71">
        <f t="shared" si="1"/>
        <v>0</v>
      </c>
    </row>
    <row r="36" spans="1:25" s="3" customFormat="1" ht="21.75" customHeight="1">
      <c r="A36" s="75" t="s">
        <v>184</v>
      </c>
      <c r="B36" s="9"/>
      <c r="C36" s="46" t="s">
        <v>50</v>
      </c>
      <c r="D36" s="50"/>
      <c r="E36" s="50"/>
      <c r="F36" s="50"/>
      <c r="G36" s="51"/>
      <c r="H36" s="10" t="s">
        <v>49</v>
      </c>
      <c r="I36" s="47" t="s">
        <v>11</v>
      </c>
      <c r="J36" s="52"/>
      <c r="K36" s="52"/>
      <c r="L36" s="53"/>
      <c r="M36" s="11">
        <v>1</v>
      </c>
      <c r="N36" s="42">
        <v>326.7</v>
      </c>
      <c r="O36" s="43"/>
      <c r="P36" s="43"/>
      <c r="Q36" s="43"/>
      <c r="R36" s="44"/>
      <c r="S36" s="42">
        <v>326.7</v>
      </c>
      <c r="T36" s="43"/>
      <c r="U36" s="43"/>
      <c r="V36" s="17">
        <f>SUM(S34:U36)</f>
        <v>1089</v>
      </c>
      <c r="W36" s="67">
        <f t="shared" si="0"/>
        <v>1252.35</v>
      </c>
      <c r="X36" s="69">
        <v>752.3</v>
      </c>
      <c r="Y36" s="79">
        <f t="shared" si="1"/>
        <v>-500.04999999999995</v>
      </c>
    </row>
    <row r="37" spans="1:25" s="3" customFormat="1" ht="21.75" customHeight="1">
      <c r="A37" s="13" t="s">
        <v>159</v>
      </c>
      <c r="B37" s="9">
        <v>19</v>
      </c>
      <c r="C37" s="46" t="s">
        <v>44</v>
      </c>
      <c r="D37" s="50"/>
      <c r="E37" s="50"/>
      <c r="F37" s="50"/>
      <c r="G37" s="51"/>
      <c r="H37" s="10" t="s">
        <v>45</v>
      </c>
      <c r="I37" s="47" t="s">
        <v>11</v>
      </c>
      <c r="J37" s="52"/>
      <c r="K37" s="52"/>
      <c r="L37" s="53"/>
      <c r="M37" s="11">
        <v>1</v>
      </c>
      <c r="N37" s="42">
        <v>376.2</v>
      </c>
      <c r="O37" s="43"/>
      <c r="P37" s="43"/>
      <c r="Q37" s="43"/>
      <c r="R37" s="44"/>
      <c r="S37" s="42">
        <v>376.2</v>
      </c>
      <c r="T37" s="43"/>
      <c r="U37" s="43"/>
      <c r="V37" s="23"/>
      <c r="W37" s="67">
        <f t="shared" si="0"/>
        <v>0</v>
      </c>
      <c r="X37" s="69"/>
      <c r="Y37" s="71">
        <f t="shared" si="1"/>
        <v>0</v>
      </c>
    </row>
    <row r="38" spans="1:25" s="3" customFormat="1" ht="21.75" customHeight="1">
      <c r="A38" s="13" t="s">
        <v>159</v>
      </c>
      <c r="B38" s="9">
        <v>21</v>
      </c>
      <c r="C38" s="46" t="s">
        <v>48</v>
      </c>
      <c r="D38" s="50"/>
      <c r="E38" s="50"/>
      <c r="F38" s="50"/>
      <c r="G38" s="51"/>
      <c r="H38" s="10" t="s">
        <v>49</v>
      </c>
      <c r="I38" s="47" t="s">
        <v>11</v>
      </c>
      <c r="J38" s="52"/>
      <c r="K38" s="52"/>
      <c r="L38" s="53"/>
      <c r="M38" s="11">
        <v>1</v>
      </c>
      <c r="N38" s="42">
        <v>326.7</v>
      </c>
      <c r="O38" s="43"/>
      <c r="P38" s="43"/>
      <c r="Q38" s="43"/>
      <c r="R38" s="44"/>
      <c r="S38" s="42">
        <v>326.7</v>
      </c>
      <c r="T38" s="43"/>
      <c r="U38" s="43"/>
      <c r="V38" s="17"/>
      <c r="W38" s="67">
        <f t="shared" si="0"/>
        <v>0</v>
      </c>
      <c r="X38" s="69"/>
      <c r="Y38" s="71">
        <f t="shared" si="1"/>
        <v>0</v>
      </c>
    </row>
    <row r="39" spans="1:25" s="3" customFormat="1" ht="21.75" customHeight="1">
      <c r="A39" s="13" t="s">
        <v>159</v>
      </c>
      <c r="B39" s="9">
        <v>22</v>
      </c>
      <c r="C39" s="46" t="s">
        <v>50</v>
      </c>
      <c r="D39" s="50"/>
      <c r="E39" s="50"/>
      <c r="F39" s="50"/>
      <c r="G39" s="51"/>
      <c r="H39" s="10" t="s">
        <v>49</v>
      </c>
      <c r="I39" s="47" t="s">
        <v>11</v>
      </c>
      <c r="J39" s="52"/>
      <c r="K39" s="52"/>
      <c r="L39" s="53"/>
      <c r="M39" s="11">
        <v>1</v>
      </c>
      <c r="N39" s="42">
        <v>326.7</v>
      </c>
      <c r="O39" s="43"/>
      <c r="P39" s="43"/>
      <c r="Q39" s="43"/>
      <c r="R39" s="44"/>
      <c r="S39" s="42">
        <v>326.7</v>
      </c>
      <c r="T39" s="43"/>
      <c r="U39" s="43"/>
      <c r="V39" s="17"/>
      <c r="W39" s="67">
        <f t="shared" si="0"/>
        <v>0</v>
      </c>
      <c r="X39" s="69"/>
      <c r="Y39" s="71">
        <f t="shared" si="1"/>
        <v>0</v>
      </c>
    </row>
    <row r="40" spans="1:25" s="3" customFormat="1" ht="21.75" customHeight="1">
      <c r="A40" s="13" t="s">
        <v>159</v>
      </c>
      <c r="B40" s="9">
        <v>5</v>
      </c>
      <c r="C40" s="46" t="s">
        <v>17</v>
      </c>
      <c r="D40" s="50"/>
      <c r="E40" s="50"/>
      <c r="F40" s="50"/>
      <c r="G40" s="51"/>
      <c r="H40" s="10" t="s">
        <v>18</v>
      </c>
      <c r="I40" s="47" t="s">
        <v>11</v>
      </c>
      <c r="J40" s="52"/>
      <c r="K40" s="52"/>
      <c r="L40" s="53"/>
      <c r="M40" s="11">
        <v>1</v>
      </c>
      <c r="N40" s="42">
        <v>445.5</v>
      </c>
      <c r="O40" s="43"/>
      <c r="P40" s="43"/>
      <c r="Q40" s="43"/>
      <c r="R40" s="44"/>
      <c r="S40" s="42">
        <v>445.5</v>
      </c>
      <c r="T40" s="43"/>
      <c r="U40" s="43"/>
      <c r="V40" s="18">
        <f>SUM(S37:U40)</f>
        <v>1475.1</v>
      </c>
      <c r="W40" s="67">
        <f t="shared" si="0"/>
        <v>1696.3649999999998</v>
      </c>
      <c r="X40" s="69">
        <v>1714</v>
      </c>
      <c r="Y40" s="71">
        <f t="shared" si="1"/>
        <v>17.63500000000022</v>
      </c>
    </row>
    <row r="41" spans="1:25" s="3" customFormat="1" ht="21.75" customHeight="1">
      <c r="A41" s="80" t="s">
        <v>198</v>
      </c>
      <c r="B41" s="9">
        <v>24</v>
      </c>
      <c r="C41" s="46" t="s">
        <v>52</v>
      </c>
      <c r="D41" s="50"/>
      <c r="E41" s="50"/>
      <c r="F41" s="50"/>
      <c r="G41" s="51"/>
      <c r="H41" s="10" t="s">
        <v>53</v>
      </c>
      <c r="I41" s="47" t="s">
        <v>11</v>
      </c>
      <c r="J41" s="52"/>
      <c r="K41" s="52"/>
      <c r="L41" s="53"/>
      <c r="M41" s="11">
        <v>1</v>
      </c>
      <c r="N41" s="54">
        <v>1080</v>
      </c>
      <c r="O41" s="55"/>
      <c r="P41" s="55"/>
      <c r="Q41" s="55"/>
      <c r="R41" s="57"/>
      <c r="S41" s="42">
        <v>1080</v>
      </c>
      <c r="T41" s="43"/>
      <c r="U41" s="43"/>
      <c r="V41" s="23"/>
      <c r="W41" s="67">
        <f t="shared" si="0"/>
        <v>0</v>
      </c>
      <c r="X41" s="69"/>
      <c r="Y41" s="71">
        <f t="shared" si="1"/>
        <v>0</v>
      </c>
    </row>
    <row r="42" spans="1:25" s="3" customFormat="1" ht="21.75" customHeight="1">
      <c r="A42" s="80" t="s">
        <v>198</v>
      </c>
      <c r="B42" s="9">
        <v>25</v>
      </c>
      <c r="C42" s="46" t="s">
        <v>54</v>
      </c>
      <c r="D42" s="50"/>
      <c r="E42" s="50"/>
      <c r="F42" s="50"/>
      <c r="G42" s="51"/>
      <c r="H42" s="10" t="s">
        <v>55</v>
      </c>
      <c r="I42" s="47" t="s">
        <v>11</v>
      </c>
      <c r="J42" s="52"/>
      <c r="K42" s="52"/>
      <c r="L42" s="53"/>
      <c r="M42" s="11">
        <v>1</v>
      </c>
      <c r="N42" s="54">
        <v>1050</v>
      </c>
      <c r="O42" s="55"/>
      <c r="P42" s="55"/>
      <c r="Q42" s="55"/>
      <c r="R42" s="57"/>
      <c r="S42" s="42">
        <v>1050</v>
      </c>
      <c r="T42" s="43"/>
      <c r="U42" s="43"/>
      <c r="V42" s="18">
        <f>SUM(S41:U42)</f>
        <v>2130</v>
      </c>
      <c r="W42" s="67">
        <f t="shared" si="0"/>
        <v>2449.5</v>
      </c>
      <c r="X42" s="69">
        <v>2450</v>
      </c>
      <c r="Y42" s="71">
        <f t="shared" si="1"/>
        <v>0.5</v>
      </c>
    </row>
    <row r="43" spans="1:25" s="3" customFormat="1" ht="21.75" customHeight="1">
      <c r="A43" s="30" t="s">
        <v>160</v>
      </c>
      <c r="B43" s="9">
        <v>26</v>
      </c>
      <c r="C43" s="46" t="s">
        <v>56</v>
      </c>
      <c r="D43" s="50"/>
      <c r="E43" s="50"/>
      <c r="F43" s="50"/>
      <c r="G43" s="51"/>
      <c r="H43" s="10" t="s">
        <v>57</v>
      </c>
      <c r="I43" s="47" t="s">
        <v>11</v>
      </c>
      <c r="J43" s="52"/>
      <c r="K43" s="52"/>
      <c r="L43" s="53"/>
      <c r="M43" s="11">
        <v>1</v>
      </c>
      <c r="N43" s="54">
        <v>1980</v>
      </c>
      <c r="O43" s="55"/>
      <c r="P43" s="55"/>
      <c r="Q43" s="55"/>
      <c r="R43" s="57"/>
      <c r="S43" s="42">
        <v>1980</v>
      </c>
      <c r="T43" s="43"/>
      <c r="U43" s="43"/>
      <c r="V43" s="17">
        <f>S43</f>
        <v>1980</v>
      </c>
      <c r="W43" s="67">
        <f t="shared" si="0"/>
        <v>2277</v>
      </c>
      <c r="X43" s="69">
        <v>2300</v>
      </c>
      <c r="Y43" s="71">
        <f t="shared" si="1"/>
        <v>23</v>
      </c>
    </row>
    <row r="44" spans="1:25" s="3" customFormat="1" ht="21.75" customHeight="1">
      <c r="A44" s="15" t="s">
        <v>161</v>
      </c>
      <c r="B44" s="9">
        <v>27</v>
      </c>
      <c r="C44" s="46" t="s">
        <v>58</v>
      </c>
      <c r="D44" s="50"/>
      <c r="E44" s="50"/>
      <c r="F44" s="50"/>
      <c r="G44" s="51"/>
      <c r="H44" s="10" t="s">
        <v>59</v>
      </c>
      <c r="I44" s="47" t="s">
        <v>11</v>
      </c>
      <c r="J44" s="52"/>
      <c r="K44" s="52"/>
      <c r="L44" s="53"/>
      <c r="M44" s="11">
        <v>1</v>
      </c>
      <c r="N44" s="54">
        <v>1930.5</v>
      </c>
      <c r="O44" s="55"/>
      <c r="P44" s="55"/>
      <c r="Q44" s="55"/>
      <c r="R44" s="57"/>
      <c r="S44" s="42">
        <v>1930.5</v>
      </c>
      <c r="T44" s="43"/>
      <c r="U44" s="43"/>
      <c r="V44" s="23"/>
      <c r="W44" s="67">
        <f t="shared" si="0"/>
        <v>0</v>
      </c>
      <c r="X44" s="69"/>
      <c r="Y44" s="71">
        <f t="shared" si="1"/>
        <v>0</v>
      </c>
    </row>
    <row r="45" spans="1:25" s="3" customFormat="1" ht="21.75" customHeight="1">
      <c r="A45" s="15" t="s">
        <v>161</v>
      </c>
      <c r="B45" s="9">
        <v>28</v>
      </c>
      <c r="C45" s="46" t="s">
        <v>60</v>
      </c>
      <c r="D45" s="50"/>
      <c r="E45" s="50"/>
      <c r="F45" s="50"/>
      <c r="G45" s="51"/>
      <c r="H45" s="10" t="s">
        <v>61</v>
      </c>
      <c r="I45" s="47" t="s">
        <v>11</v>
      </c>
      <c r="J45" s="52"/>
      <c r="K45" s="52"/>
      <c r="L45" s="53"/>
      <c r="M45" s="11">
        <v>1</v>
      </c>
      <c r="N45" s="42">
        <v>940.5</v>
      </c>
      <c r="O45" s="43"/>
      <c r="P45" s="43"/>
      <c r="Q45" s="43"/>
      <c r="R45" s="44"/>
      <c r="S45" s="42">
        <v>940.5</v>
      </c>
      <c r="T45" s="43"/>
      <c r="U45" s="43"/>
      <c r="V45" s="17"/>
      <c r="W45" s="67">
        <f t="shared" si="0"/>
        <v>0</v>
      </c>
      <c r="X45" s="69"/>
      <c r="Y45" s="71">
        <f t="shared" si="1"/>
        <v>0</v>
      </c>
    </row>
    <row r="46" spans="1:25" s="3" customFormat="1" ht="21.75" customHeight="1">
      <c r="A46" s="15" t="s">
        <v>161</v>
      </c>
      <c r="B46" s="9">
        <v>35</v>
      </c>
      <c r="C46" s="46" t="s">
        <v>74</v>
      </c>
      <c r="D46" s="50"/>
      <c r="E46" s="50"/>
      <c r="F46" s="50"/>
      <c r="G46" s="51"/>
      <c r="H46" s="10" t="s">
        <v>14</v>
      </c>
      <c r="I46" s="47" t="s">
        <v>11</v>
      </c>
      <c r="J46" s="52"/>
      <c r="K46" s="52"/>
      <c r="L46" s="53"/>
      <c r="M46" s="11">
        <v>1</v>
      </c>
      <c r="N46" s="42">
        <v>891</v>
      </c>
      <c r="O46" s="43"/>
      <c r="P46" s="43"/>
      <c r="Q46" s="43"/>
      <c r="R46" s="44"/>
      <c r="S46" s="42">
        <v>891</v>
      </c>
      <c r="T46" s="43"/>
      <c r="U46" s="43"/>
      <c r="V46" s="17"/>
      <c r="W46" s="67">
        <f t="shared" si="0"/>
        <v>0</v>
      </c>
      <c r="X46" s="69"/>
      <c r="Y46" s="71">
        <f t="shared" si="1"/>
        <v>0</v>
      </c>
    </row>
    <row r="47" spans="1:25" s="3" customFormat="1" ht="21.75" customHeight="1">
      <c r="A47" s="81" t="s">
        <v>178</v>
      </c>
      <c r="B47" s="9">
        <v>51</v>
      </c>
      <c r="C47" s="46" t="s">
        <v>95</v>
      </c>
      <c r="D47" s="46"/>
      <c r="E47" s="46"/>
      <c r="F47" s="46"/>
      <c r="G47" s="46"/>
      <c r="H47" s="10" t="s">
        <v>93</v>
      </c>
      <c r="I47" s="47" t="s">
        <v>11</v>
      </c>
      <c r="J47" s="47"/>
      <c r="K47" s="47"/>
      <c r="L47" s="47"/>
      <c r="M47" s="11">
        <v>1</v>
      </c>
      <c r="N47" s="48">
        <v>386.1</v>
      </c>
      <c r="O47" s="48"/>
      <c r="P47" s="48"/>
      <c r="Q47" s="48"/>
      <c r="R47" s="48"/>
      <c r="S47" s="42">
        <v>386.1</v>
      </c>
      <c r="T47" s="43"/>
      <c r="U47" s="43"/>
      <c r="V47" s="18">
        <f>SUM(S44:U47)</f>
        <v>4148.1</v>
      </c>
      <c r="W47" s="72">
        <f>V47*1.12</f>
        <v>4645.872000000001</v>
      </c>
      <c r="X47" s="69"/>
      <c r="Y47" s="71">
        <f t="shared" si="1"/>
        <v>-4645.872000000001</v>
      </c>
    </row>
    <row r="48" spans="1:25" s="3" customFormat="1" ht="21.75" customHeight="1">
      <c r="A48" s="27" t="s">
        <v>162</v>
      </c>
      <c r="B48" s="9">
        <v>29</v>
      </c>
      <c r="C48" s="46" t="s">
        <v>62</v>
      </c>
      <c r="D48" s="50"/>
      <c r="E48" s="50"/>
      <c r="F48" s="50"/>
      <c r="G48" s="51"/>
      <c r="H48" s="10" t="s">
        <v>63</v>
      </c>
      <c r="I48" s="47" t="s">
        <v>11</v>
      </c>
      <c r="J48" s="52"/>
      <c r="K48" s="52"/>
      <c r="L48" s="53"/>
      <c r="M48" s="11">
        <v>1</v>
      </c>
      <c r="N48" s="54">
        <v>1237.5</v>
      </c>
      <c r="O48" s="55"/>
      <c r="P48" s="55"/>
      <c r="Q48" s="55"/>
      <c r="R48" s="57"/>
      <c r="S48" s="42">
        <v>1237.5</v>
      </c>
      <c r="T48" s="43"/>
      <c r="U48" s="43"/>
      <c r="V48" s="17"/>
      <c r="W48" s="67">
        <f t="shared" si="0"/>
        <v>0</v>
      </c>
      <c r="X48" s="69"/>
      <c r="Y48" s="71">
        <f t="shared" si="1"/>
        <v>0</v>
      </c>
    </row>
    <row r="49" spans="1:25" s="3" customFormat="1" ht="21.75" customHeight="1">
      <c r="A49" s="29" t="s">
        <v>162</v>
      </c>
      <c r="B49" s="9">
        <v>30</v>
      </c>
      <c r="C49" s="46" t="s">
        <v>64</v>
      </c>
      <c r="D49" s="50"/>
      <c r="E49" s="50"/>
      <c r="F49" s="50"/>
      <c r="G49" s="51"/>
      <c r="H49" s="10" t="s">
        <v>65</v>
      </c>
      <c r="I49" s="47" t="s">
        <v>11</v>
      </c>
      <c r="J49" s="52"/>
      <c r="K49" s="52"/>
      <c r="L49" s="53"/>
      <c r="M49" s="11">
        <v>1</v>
      </c>
      <c r="N49" s="42">
        <v>524.7</v>
      </c>
      <c r="O49" s="43"/>
      <c r="P49" s="43"/>
      <c r="Q49" s="43"/>
      <c r="R49" s="44"/>
      <c r="S49" s="42">
        <v>524.7</v>
      </c>
      <c r="T49" s="43"/>
      <c r="U49" s="43"/>
      <c r="V49" s="17">
        <f>SUM(S48:U49)</f>
        <v>1762.2</v>
      </c>
      <c r="W49" s="67">
        <f t="shared" si="0"/>
        <v>2026.53</v>
      </c>
      <c r="X49" s="69">
        <v>2047</v>
      </c>
      <c r="Y49" s="71">
        <f t="shared" si="1"/>
        <v>20.470000000000027</v>
      </c>
    </row>
    <row r="50" spans="1:25" s="3" customFormat="1" ht="21.75" customHeight="1">
      <c r="A50" s="24" t="s">
        <v>163</v>
      </c>
      <c r="B50" s="9">
        <v>30</v>
      </c>
      <c r="C50" s="46" t="s">
        <v>64</v>
      </c>
      <c r="D50" s="50"/>
      <c r="E50" s="50"/>
      <c r="F50" s="50"/>
      <c r="G50" s="51"/>
      <c r="H50" s="10" t="s">
        <v>65</v>
      </c>
      <c r="I50" s="47" t="s">
        <v>11</v>
      </c>
      <c r="J50" s="52"/>
      <c r="K50" s="52"/>
      <c r="L50" s="53"/>
      <c r="M50" s="11">
        <v>1</v>
      </c>
      <c r="N50" s="42">
        <v>524.7</v>
      </c>
      <c r="O50" s="43"/>
      <c r="P50" s="43"/>
      <c r="Q50" s="43"/>
      <c r="R50" s="44"/>
      <c r="S50" s="42">
        <v>524.7</v>
      </c>
      <c r="T50" s="43"/>
      <c r="U50" s="43"/>
      <c r="V50" s="23"/>
      <c r="W50" s="67">
        <f t="shared" si="0"/>
        <v>0</v>
      </c>
      <c r="X50" s="69"/>
      <c r="Y50" s="71">
        <f t="shared" si="1"/>
        <v>0</v>
      </c>
    </row>
    <row r="51" spans="1:25" s="3" customFormat="1" ht="21.75" customHeight="1">
      <c r="A51" s="24" t="s">
        <v>163</v>
      </c>
      <c r="B51" s="9">
        <v>6</v>
      </c>
      <c r="C51" s="56" t="s">
        <v>19</v>
      </c>
      <c r="D51" s="50"/>
      <c r="E51" s="50"/>
      <c r="F51" s="50"/>
      <c r="G51" s="51"/>
      <c r="H51" s="10" t="s">
        <v>20</v>
      </c>
      <c r="I51" s="47" t="s">
        <v>11</v>
      </c>
      <c r="J51" s="52"/>
      <c r="K51" s="52"/>
      <c r="L51" s="53"/>
      <c r="M51" s="11">
        <v>1</v>
      </c>
      <c r="N51" s="54">
        <v>1237.5</v>
      </c>
      <c r="O51" s="55"/>
      <c r="P51" s="55"/>
      <c r="Q51" s="55"/>
      <c r="R51" s="57"/>
      <c r="S51" s="54">
        <v>1237.5</v>
      </c>
      <c r="T51" s="55"/>
      <c r="U51" s="55"/>
      <c r="V51" s="34"/>
      <c r="W51" s="67"/>
      <c r="X51" s="69"/>
      <c r="Y51" s="71">
        <f t="shared" si="1"/>
        <v>0</v>
      </c>
    </row>
    <row r="52" spans="1:25" s="3" customFormat="1" ht="21.75" customHeight="1">
      <c r="A52" s="26" t="s">
        <v>163</v>
      </c>
      <c r="B52" s="9">
        <v>32</v>
      </c>
      <c r="C52" s="46" t="s">
        <v>68</v>
      </c>
      <c r="D52" s="50"/>
      <c r="E52" s="50"/>
      <c r="F52" s="50"/>
      <c r="G52" s="51"/>
      <c r="H52" s="10" t="s">
        <v>69</v>
      </c>
      <c r="I52" s="47" t="s">
        <v>11</v>
      </c>
      <c r="J52" s="52"/>
      <c r="K52" s="52"/>
      <c r="L52" s="53"/>
      <c r="M52" s="11">
        <v>1</v>
      </c>
      <c r="N52" s="42">
        <v>990</v>
      </c>
      <c r="O52" s="43"/>
      <c r="P52" s="43"/>
      <c r="Q52" s="43"/>
      <c r="R52" s="44"/>
      <c r="S52" s="42">
        <v>990</v>
      </c>
      <c r="T52" s="43"/>
      <c r="U52" s="43"/>
      <c r="V52" s="18">
        <f>SUM(S50:U52)</f>
        <v>2752.2</v>
      </c>
      <c r="W52" s="67">
        <f t="shared" si="0"/>
        <v>3165.0299999999997</v>
      </c>
      <c r="X52" s="69">
        <v>3197</v>
      </c>
      <c r="Y52" s="71">
        <f t="shared" si="1"/>
        <v>31.970000000000255</v>
      </c>
    </row>
    <row r="53" spans="1:25" s="3" customFormat="1" ht="21.75" customHeight="1">
      <c r="A53" s="4" t="s">
        <v>164</v>
      </c>
      <c r="B53" s="9">
        <v>31</v>
      </c>
      <c r="C53" s="46" t="s">
        <v>66</v>
      </c>
      <c r="D53" s="50"/>
      <c r="E53" s="50"/>
      <c r="F53" s="50"/>
      <c r="G53" s="51"/>
      <c r="H53" s="10" t="s">
        <v>67</v>
      </c>
      <c r="I53" s="47" t="s">
        <v>11</v>
      </c>
      <c r="J53" s="52"/>
      <c r="K53" s="52"/>
      <c r="L53" s="53"/>
      <c r="M53" s="11">
        <v>1</v>
      </c>
      <c r="N53" s="42">
        <v>891</v>
      </c>
      <c r="O53" s="43"/>
      <c r="P53" s="43"/>
      <c r="Q53" s="43"/>
      <c r="R53" s="44"/>
      <c r="S53" s="42">
        <v>891</v>
      </c>
      <c r="T53" s="43"/>
      <c r="U53" s="43"/>
      <c r="V53" s="17">
        <f>S53</f>
        <v>891</v>
      </c>
      <c r="W53" s="67">
        <f t="shared" si="0"/>
        <v>1024.6499999999999</v>
      </c>
      <c r="X53" s="69">
        <v>1034</v>
      </c>
      <c r="Y53" s="71">
        <f t="shared" si="1"/>
        <v>9.350000000000136</v>
      </c>
    </row>
    <row r="54" spans="1:25" s="3" customFormat="1" ht="21.75" customHeight="1">
      <c r="A54" s="30" t="s">
        <v>165</v>
      </c>
      <c r="B54" s="9">
        <v>33</v>
      </c>
      <c r="C54" s="46" t="s">
        <v>70</v>
      </c>
      <c r="D54" s="50"/>
      <c r="E54" s="50"/>
      <c r="F54" s="50"/>
      <c r="G54" s="51"/>
      <c r="H54" s="10" t="s">
        <v>71</v>
      </c>
      <c r="I54" s="47" t="s">
        <v>11</v>
      </c>
      <c r="J54" s="52"/>
      <c r="K54" s="52"/>
      <c r="L54" s="53"/>
      <c r="M54" s="11">
        <v>1</v>
      </c>
      <c r="N54" s="54">
        <v>1188</v>
      </c>
      <c r="O54" s="55"/>
      <c r="P54" s="55"/>
      <c r="Q54" s="55"/>
      <c r="R54" s="57"/>
      <c r="S54" s="42">
        <v>1188</v>
      </c>
      <c r="T54" s="43"/>
      <c r="U54" s="43"/>
      <c r="V54" s="17">
        <f>S54</f>
        <v>1188</v>
      </c>
      <c r="W54" s="67">
        <f t="shared" si="0"/>
        <v>1366.1999999999998</v>
      </c>
      <c r="X54" s="69">
        <v>1380</v>
      </c>
      <c r="Y54" s="71">
        <f t="shared" si="1"/>
        <v>13.800000000000182</v>
      </c>
    </row>
    <row r="55" spans="1:25" s="3" customFormat="1" ht="21.75" customHeight="1">
      <c r="A55" s="81" t="s">
        <v>166</v>
      </c>
      <c r="B55" s="9">
        <v>34</v>
      </c>
      <c r="C55" s="46" t="s">
        <v>72</v>
      </c>
      <c r="D55" s="50"/>
      <c r="E55" s="50"/>
      <c r="F55" s="50"/>
      <c r="G55" s="51"/>
      <c r="H55" s="10" t="s">
        <v>73</v>
      </c>
      <c r="I55" s="47" t="s">
        <v>11</v>
      </c>
      <c r="J55" s="52"/>
      <c r="K55" s="52"/>
      <c r="L55" s="53"/>
      <c r="M55" s="11">
        <v>1</v>
      </c>
      <c r="N55" s="54">
        <v>4450</v>
      </c>
      <c r="O55" s="55"/>
      <c r="P55" s="55"/>
      <c r="Q55" s="55"/>
      <c r="R55" s="57"/>
      <c r="S55" s="42">
        <v>4450</v>
      </c>
      <c r="T55" s="43"/>
      <c r="U55" s="43"/>
      <c r="V55" s="17"/>
      <c r="W55" s="67">
        <f t="shared" si="0"/>
        <v>0</v>
      </c>
      <c r="X55" s="69"/>
      <c r="Y55" s="71">
        <f t="shared" si="1"/>
        <v>0</v>
      </c>
    </row>
    <row r="56" spans="1:25" s="3" customFormat="1" ht="21.75" customHeight="1">
      <c r="A56" s="81" t="s">
        <v>166</v>
      </c>
      <c r="B56" s="9">
        <v>72</v>
      </c>
      <c r="C56" s="46" t="s">
        <v>131</v>
      </c>
      <c r="D56" s="46"/>
      <c r="E56" s="46"/>
      <c r="F56" s="46"/>
      <c r="G56" s="46"/>
      <c r="H56" s="10" t="s">
        <v>132</v>
      </c>
      <c r="I56" s="47" t="s">
        <v>11</v>
      </c>
      <c r="J56" s="47"/>
      <c r="K56" s="47"/>
      <c r="L56" s="47"/>
      <c r="M56" s="11">
        <v>1</v>
      </c>
      <c r="N56" s="48">
        <v>841.5</v>
      </c>
      <c r="O56" s="48"/>
      <c r="P56" s="48"/>
      <c r="Q56" s="48"/>
      <c r="R56" s="48"/>
      <c r="S56" s="42">
        <v>841.5</v>
      </c>
      <c r="T56" s="43"/>
      <c r="U56" s="43"/>
      <c r="V56" s="17">
        <f>SUM(S55:U56)</f>
        <v>5291.5</v>
      </c>
      <c r="W56" s="67">
        <f>V56*1.1</f>
        <v>5820.650000000001</v>
      </c>
      <c r="X56" s="69">
        <v>4895</v>
      </c>
      <c r="Y56" s="79">
        <f t="shared" si="1"/>
        <v>-925.6500000000005</v>
      </c>
    </row>
    <row r="57" spans="1:25" s="3" customFormat="1" ht="21.75" customHeight="1">
      <c r="A57" s="31" t="s">
        <v>194</v>
      </c>
      <c r="B57" s="9">
        <v>36</v>
      </c>
      <c r="C57" s="46" t="s">
        <v>75</v>
      </c>
      <c r="D57" s="50"/>
      <c r="E57" s="50"/>
      <c r="F57" s="50"/>
      <c r="G57" s="51"/>
      <c r="H57" s="10" t="s">
        <v>76</v>
      </c>
      <c r="I57" s="47" t="s">
        <v>11</v>
      </c>
      <c r="J57" s="52"/>
      <c r="K57" s="52"/>
      <c r="L57" s="53"/>
      <c r="M57" s="11">
        <v>1</v>
      </c>
      <c r="N57" s="42">
        <v>564.3</v>
      </c>
      <c r="O57" s="43"/>
      <c r="P57" s="43"/>
      <c r="Q57" s="43"/>
      <c r="R57" s="44"/>
      <c r="S57" s="42">
        <v>564.3</v>
      </c>
      <c r="T57" s="43"/>
      <c r="U57" s="43"/>
      <c r="V57" s="12">
        <f>S57</f>
        <v>564.3</v>
      </c>
      <c r="W57" s="72">
        <f t="shared" si="0"/>
        <v>648.9449999999999</v>
      </c>
      <c r="X57" s="69"/>
      <c r="Y57" s="71">
        <f t="shared" si="1"/>
        <v>-648.9449999999999</v>
      </c>
    </row>
    <row r="58" spans="1:25" s="3" customFormat="1" ht="21.75" customHeight="1">
      <c r="A58" s="81" t="s">
        <v>169</v>
      </c>
      <c r="B58" s="9">
        <v>36</v>
      </c>
      <c r="C58" s="46" t="s">
        <v>75</v>
      </c>
      <c r="D58" s="50"/>
      <c r="E58" s="50"/>
      <c r="F58" s="50"/>
      <c r="G58" s="51"/>
      <c r="H58" s="10" t="s">
        <v>76</v>
      </c>
      <c r="I58" s="47" t="s">
        <v>11</v>
      </c>
      <c r="J58" s="52"/>
      <c r="K58" s="52"/>
      <c r="L58" s="53"/>
      <c r="M58" s="11">
        <v>1</v>
      </c>
      <c r="N58" s="42">
        <v>564.3</v>
      </c>
      <c r="O58" s="43"/>
      <c r="P58" s="43"/>
      <c r="Q58" s="43"/>
      <c r="R58" s="44"/>
      <c r="S58" s="42">
        <v>564.3</v>
      </c>
      <c r="T58" s="43"/>
      <c r="U58" s="43"/>
      <c r="V58" s="23"/>
      <c r="W58" s="67">
        <f t="shared" si="0"/>
        <v>0</v>
      </c>
      <c r="X58" s="69"/>
      <c r="Y58" s="71">
        <f t="shared" si="1"/>
        <v>0</v>
      </c>
    </row>
    <row r="59" spans="1:25" s="3" customFormat="1" ht="21.75" customHeight="1">
      <c r="A59" s="81" t="s">
        <v>169</v>
      </c>
      <c r="B59" s="9">
        <v>37</v>
      </c>
      <c r="C59" s="46" t="s">
        <v>77</v>
      </c>
      <c r="D59" s="50"/>
      <c r="E59" s="50"/>
      <c r="F59" s="50"/>
      <c r="G59" s="51"/>
      <c r="H59" s="10" t="s">
        <v>78</v>
      </c>
      <c r="I59" s="47" t="s">
        <v>11</v>
      </c>
      <c r="J59" s="52"/>
      <c r="K59" s="52"/>
      <c r="L59" s="53"/>
      <c r="M59" s="11">
        <v>1</v>
      </c>
      <c r="N59" s="42">
        <v>386.1</v>
      </c>
      <c r="O59" s="43"/>
      <c r="P59" s="43"/>
      <c r="Q59" s="43"/>
      <c r="R59" s="44"/>
      <c r="S59" s="42">
        <v>386.1</v>
      </c>
      <c r="T59" s="43"/>
      <c r="U59" s="43"/>
      <c r="V59" s="17"/>
      <c r="W59" s="67">
        <f t="shared" si="0"/>
        <v>0</v>
      </c>
      <c r="X59" s="69"/>
      <c r="Y59" s="71">
        <f t="shared" si="1"/>
        <v>0</v>
      </c>
    </row>
    <row r="60" spans="1:25" s="3" customFormat="1" ht="21.75" customHeight="1">
      <c r="A60" s="81" t="s">
        <v>169</v>
      </c>
      <c r="B60" s="9">
        <v>60</v>
      </c>
      <c r="C60" s="46" t="s">
        <v>107</v>
      </c>
      <c r="D60" s="46"/>
      <c r="E60" s="46"/>
      <c r="F60" s="46"/>
      <c r="G60" s="46"/>
      <c r="H60" s="10" t="s">
        <v>108</v>
      </c>
      <c r="I60" s="47" t="s">
        <v>11</v>
      </c>
      <c r="J60" s="47"/>
      <c r="K60" s="47"/>
      <c r="L60" s="47"/>
      <c r="M60" s="11">
        <v>1</v>
      </c>
      <c r="N60" s="58">
        <v>1237.5</v>
      </c>
      <c r="O60" s="58"/>
      <c r="P60" s="58"/>
      <c r="Q60" s="58"/>
      <c r="R60" s="58"/>
      <c r="S60" s="42">
        <v>1237.5</v>
      </c>
      <c r="T60" s="43"/>
      <c r="U60" s="43"/>
      <c r="V60" s="17"/>
      <c r="W60" s="67">
        <f t="shared" si="0"/>
        <v>0</v>
      </c>
      <c r="X60" s="69"/>
      <c r="Y60" s="71">
        <f t="shared" si="1"/>
        <v>0</v>
      </c>
    </row>
    <row r="61" spans="1:25" s="3" customFormat="1" ht="21.75" customHeight="1">
      <c r="A61" s="81" t="s">
        <v>169</v>
      </c>
      <c r="B61" s="9">
        <v>61</v>
      </c>
      <c r="C61" s="46" t="s">
        <v>109</v>
      </c>
      <c r="D61" s="46"/>
      <c r="E61" s="46"/>
      <c r="F61" s="46"/>
      <c r="G61" s="46"/>
      <c r="H61" s="10" t="s">
        <v>110</v>
      </c>
      <c r="I61" s="47" t="s">
        <v>11</v>
      </c>
      <c r="J61" s="47"/>
      <c r="K61" s="47"/>
      <c r="L61" s="47"/>
      <c r="M61" s="11">
        <v>1</v>
      </c>
      <c r="N61" s="58">
        <v>1089</v>
      </c>
      <c r="O61" s="58"/>
      <c r="P61" s="58"/>
      <c r="Q61" s="58"/>
      <c r="R61" s="58"/>
      <c r="S61" s="42">
        <v>1089</v>
      </c>
      <c r="T61" s="43"/>
      <c r="U61" s="43"/>
      <c r="V61" s="17"/>
      <c r="W61" s="67">
        <f t="shared" si="0"/>
        <v>0</v>
      </c>
      <c r="X61" s="69"/>
      <c r="Y61" s="71">
        <f t="shared" si="1"/>
        <v>0</v>
      </c>
    </row>
    <row r="62" spans="1:25" s="3" customFormat="1" ht="21.75" customHeight="1">
      <c r="A62" s="81" t="s">
        <v>169</v>
      </c>
      <c r="B62" s="9">
        <v>62</v>
      </c>
      <c r="C62" s="46" t="s">
        <v>111</v>
      </c>
      <c r="D62" s="46"/>
      <c r="E62" s="46"/>
      <c r="F62" s="46"/>
      <c r="G62" s="46"/>
      <c r="H62" s="10" t="s">
        <v>112</v>
      </c>
      <c r="I62" s="47" t="s">
        <v>11</v>
      </c>
      <c r="J62" s="47"/>
      <c r="K62" s="47"/>
      <c r="L62" s="47"/>
      <c r="M62" s="11">
        <v>1</v>
      </c>
      <c r="N62" s="58">
        <v>1138.5</v>
      </c>
      <c r="O62" s="58"/>
      <c r="P62" s="58"/>
      <c r="Q62" s="58"/>
      <c r="R62" s="58"/>
      <c r="S62" s="42">
        <v>1138.5</v>
      </c>
      <c r="T62" s="43"/>
      <c r="U62" s="43"/>
      <c r="V62" s="17"/>
      <c r="W62" s="67">
        <f t="shared" si="0"/>
        <v>0</v>
      </c>
      <c r="X62" s="69"/>
      <c r="Y62" s="71">
        <f t="shared" si="1"/>
        <v>0</v>
      </c>
    </row>
    <row r="63" spans="1:25" s="3" customFormat="1" ht="21.75" customHeight="1">
      <c r="A63" s="81" t="s">
        <v>169</v>
      </c>
      <c r="B63" s="9">
        <v>63</v>
      </c>
      <c r="C63" s="46" t="s">
        <v>113</v>
      </c>
      <c r="D63" s="46"/>
      <c r="E63" s="46"/>
      <c r="F63" s="46"/>
      <c r="G63" s="46"/>
      <c r="H63" s="10" t="s">
        <v>114</v>
      </c>
      <c r="I63" s="47" t="s">
        <v>11</v>
      </c>
      <c r="J63" s="47"/>
      <c r="K63" s="47"/>
      <c r="L63" s="47"/>
      <c r="M63" s="11">
        <v>1</v>
      </c>
      <c r="N63" s="58">
        <v>1089</v>
      </c>
      <c r="O63" s="58"/>
      <c r="P63" s="58"/>
      <c r="Q63" s="58"/>
      <c r="R63" s="58"/>
      <c r="S63" s="42">
        <v>1089</v>
      </c>
      <c r="T63" s="43"/>
      <c r="U63" s="43"/>
      <c r="V63" s="18">
        <f>SUM(S58:U63)</f>
        <v>5504.4</v>
      </c>
      <c r="W63" s="72">
        <f>V63*1.12</f>
        <v>6164.928</v>
      </c>
      <c r="X63" s="69"/>
      <c r="Y63" s="71">
        <f t="shared" si="1"/>
        <v>-6164.928</v>
      </c>
    </row>
    <row r="64" spans="1:25" s="3" customFormat="1" ht="21.75" customHeight="1">
      <c r="A64" s="24" t="s">
        <v>183</v>
      </c>
      <c r="B64" s="9">
        <v>38</v>
      </c>
      <c r="C64" s="46" t="s">
        <v>79</v>
      </c>
      <c r="D64" s="50"/>
      <c r="E64" s="50"/>
      <c r="F64" s="50"/>
      <c r="G64" s="51"/>
      <c r="H64" s="10" t="s">
        <v>78</v>
      </c>
      <c r="I64" s="47" t="s">
        <v>11</v>
      </c>
      <c r="J64" s="52"/>
      <c r="K64" s="52"/>
      <c r="L64" s="53"/>
      <c r="M64" s="11">
        <v>1</v>
      </c>
      <c r="N64" s="42">
        <v>386.1</v>
      </c>
      <c r="O64" s="43"/>
      <c r="P64" s="43"/>
      <c r="Q64" s="43"/>
      <c r="R64" s="44"/>
      <c r="S64" s="42">
        <v>386.1</v>
      </c>
      <c r="T64" s="43"/>
      <c r="U64" s="43"/>
      <c r="V64" s="23"/>
      <c r="W64" s="67">
        <f t="shared" si="0"/>
        <v>0</v>
      </c>
      <c r="X64" s="69"/>
      <c r="Y64" s="71">
        <f t="shared" si="1"/>
        <v>0</v>
      </c>
    </row>
    <row r="65" spans="1:25" s="3" customFormat="1" ht="21.75" customHeight="1">
      <c r="A65" s="26" t="s">
        <v>183</v>
      </c>
      <c r="B65" s="9">
        <v>38</v>
      </c>
      <c r="C65" s="46" t="s">
        <v>79</v>
      </c>
      <c r="D65" s="50"/>
      <c r="E65" s="50"/>
      <c r="F65" s="50"/>
      <c r="G65" s="51"/>
      <c r="H65" s="10" t="s">
        <v>78</v>
      </c>
      <c r="I65" s="47" t="s">
        <v>11</v>
      </c>
      <c r="J65" s="52"/>
      <c r="K65" s="52"/>
      <c r="L65" s="53"/>
      <c r="M65" s="11">
        <v>1</v>
      </c>
      <c r="N65" s="42">
        <v>386.1</v>
      </c>
      <c r="O65" s="43"/>
      <c r="P65" s="43"/>
      <c r="Q65" s="43"/>
      <c r="R65" s="44"/>
      <c r="S65" s="42">
        <v>386.1</v>
      </c>
      <c r="T65" s="43"/>
      <c r="U65" s="43"/>
      <c r="V65" s="18">
        <f>SUM(S64:U65)</f>
        <v>772.2</v>
      </c>
      <c r="W65" s="67">
        <f t="shared" si="0"/>
        <v>888.03</v>
      </c>
      <c r="X65" s="69"/>
      <c r="Y65" s="71">
        <f t="shared" si="1"/>
        <v>-888.03</v>
      </c>
    </row>
    <row r="66" spans="1:25" s="3" customFormat="1" ht="21.75" customHeight="1">
      <c r="A66" s="32" t="s">
        <v>195</v>
      </c>
      <c r="B66" s="9">
        <v>40</v>
      </c>
      <c r="C66" s="56" t="s">
        <v>81</v>
      </c>
      <c r="D66" s="50"/>
      <c r="E66" s="50"/>
      <c r="F66" s="50"/>
      <c r="G66" s="51"/>
      <c r="H66" s="10" t="s">
        <v>14</v>
      </c>
      <c r="I66" s="47" t="s">
        <v>11</v>
      </c>
      <c r="J66" s="52"/>
      <c r="K66" s="52"/>
      <c r="L66" s="53"/>
      <c r="M66" s="11">
        <v>1</v>
      </c>
      <c r="N66" s="42">
        <v>425.7</v>
      </c>
      <c r="O66" s="43"/>
      <c r="P66" s="43"/>
      <c r="Q66" s="43"/>
      <c r="R66" s="44"/>
      <c r="S66" s="42">
        <v>425.7</v>
      </c>
      <c r="T66" s="43"/>
      <c r="U66" s="43"/>
      <c r="V66" s="17">
        <f>S66</f>
        <v>425.7</v>
      </c>
      <c r="W66" s="67">
        <f t="shared" si="0"/>
        <v>489.55499999999995</v>
      </c>
      <c r="X66" s="69"/>
      <c r="Y66" s="71">
        <f t="shared" si="1"/>
        <v>-489.55499999999995</v>
      </c>
    </row>
    <row r="67" spans="1:25" s="3" customFormat="1" ht="21.75" customHeight="1">
      <c r="A67" s="13" t="s">
        <v>180</v>
      </c>
      <c r="B67" s="9">
        <v>41</v>
      </c>
      <c r="C67" s="46" t="s">
        <v>82</v>
      </c>
      <c r="D67" s="46"/>
      <c r="E67" s="46"/>
      <c r="F67" s="46"/>
      <c r="G67" s="46"/>
      <c r="H67" s="10" t="s">
        <v>14</v>
      </c>
      <c r="I67" s="47" t="s">
        <v>11</v>
      </c>
      <c r="J67" s="47"/>
      <c r="K67" s="47"/>
      <c r="L67" s="47"/>
      <c r="M67" s="11">
        <v>1</v>
      </c>
      <c r="N67" s="48">
        <v>891</v>
      </c>
      <c r="O67" s="48"/>
      <c r="P67" s="48"/>
      <c r="Q67" s="48"/>
      <c r="R67" s="48"/>
      <c r="S67" s="42">
        <v>891</v>
      </c>
      <c r="T67" s="43"/>
      <c r="U67" s="43"/>
      <c r="V67" s="23"/>
      <c r="W67" s="67">
        <f t="shared" si="0"/>
        <v>0</v>
      </c>
      <c r="X67" s="69"/>
      <c r="Y67" s="71">
        <f t="shared" si="1"/>
        <v>0</v>
      </c>
    </row>
    <row r="68" spans="1:25" s="3" customFormat="1" ht="21.75" customHeight="1">
      <c r="A68" s="13" t="s">
        <v>180</v>
      </c>
      <c r="B68" s="9">
        <v>4</v>
      </c>
      <c r="C68" s="46" t="s">
        <v>15</v>
      </c>
      <c r="D68" s="50"/>
      <c r="E68" s="50"/>
      <c r="F68" s="50"/>
      <c r="G68" s="51"/>
      <c r="H68" s="10" t="s">
        <v>16</v>
      </c>
      <c r="I68" s="47" t="s">
        <v>11</v>
      </c>
      <c r="J68" s="52"/>
      <c r="K68" s="52"/>
      <c r="L68" s="53"/>
      <c r="M68" s="11">
        <v>1</v>
      </c>
      <c r="N68" s="42">
        <v>415.8</v>
      </c>
      <c r="O68" s="43"/>
      <c r="P68" s="43"/>
      <c r="Q68" s="43"/>
      <c r="R68" s="44"/>
      <c r="S68" s="42">
        <v>415.8</v>
      </c>
      <c r="T68" s="43"/>
      <c r="U68" s="43"/>
      <c r="V68" s="17"/>
      <c r="W68" s="67">
        <f t="shared" si="0"/>
        <v>0</v>
      </c>
      <c r="X68" s="69"/>
      <c r="Y68" s="71">
        <f t="shared" si="1"/>
        <v>0</v>
      </c>
    </row>
    <row r="69" spans="1:25" s="3" customFormat="1" ht="21.75" customHeight="1">
      <c r="A69" s="13" t="s">
        <v>180</v>
      </c>
      <c r="B69" s="9">
        <v>39</v>
      </c>
      <c r="C69" s="46" t="s">
        <v>80</v>
      </c>
      <c r="D69" s="50"/>
      <c r="E69" s="50"/>
      <c r="F69" s="50"/>
      <c r="G69" s="51"/>
      <c r="H69" s="10" t="s">
        <v>14</v>
      </c>
      <c r="I69" s="47" t="s">
        <v>11</v>
      </c>
      <c r="J69" s="52"/>
      <c r="K69" s="52"/>
      <c r="L69" s="53"/>
      <c r="M69" s="11">
        <v>1</v>
      </c>
      <c r="N69" s="42">
        <v>891</v>
      </c>
      <c r="O69" s="43"/>
      <c r="P69" s="43"/>
      <c r="Q69" s="43"/>
      <c r="R69" s="44"/>
      <c r="S69" s="42">
        <v>891</v>
      </c>
      <c r="T69" s="43"/>
      <c r="U69" s="43"/>
      <c r="V69" s="17"/>
      <c r="W69" s="67">
        <f t="shared" si="0"/>
        <v>0</v>
      </c>
      <c r="X69" s="69"/>
      <c r="Y69" s="71">
        <f t="shared" si="1"/>
        <v>0</v>
      </c>
    </row>
    <row r="70" spans="1:25" s="3" customFormat="1" ht="21.75" customHeight="1">
      <c r="A70" s="13" t="s">
        <v>180</v>
      </c>
      <c r="B70" s="9">
        <v>47</v>
      </c>
      <c r="C70" s="46" t="s">
        <v>89</v>
      </c>
      <c r="D70" s="46"/>
      <c r="E70" s="46"/>
      <c r="F70" s="46"/>
      <c r="G70" s="46"/>
      <c r="H70" s="10" t="s">
        <v>90</v>
      </c>
      <c r="I70" s="47" t="s">
        <v>11</v>
      </c>
      <c r="J70" s="47"/>
      <c r="K70" s="47"/>
      <c r="L70" s="47"/>
      <c r="M70" s="11">
        <v>1</v>
      </c>
      <c r="N70" s="48">
        <v>346.5</v>
      </c>
      <c r="O70" s="48"/>
      <c r="P70" s="48"/>
      <c r="Q70" s="48"/>
      <c r="R70" s="48"/>
      <c r="S70" s="42">
        <v>346.5</v>
      </c>
      <c r="T70" s="43"/>
      <c r="U70" s="43"/>
      <c r="V70" s="17"/>
      <c r="W70" s="67">
        <f t="shared" si="0"/>
        <v>0</v>
      </c>
      <c r="X70" s="69"/>
      <c r="Y70" s="71">
        <f t="shared" si="1"/>
        <v>0</v>
      </c>
    </row>
    <row r="71" spans="1:25" s="3" customFormat="1" ht="21.75" customHeight="1">
      <c r="A71" s="13" t="s">
        <v>180</v>
      </c>
      <c r="B71" s="9">
        <v>48</v>
      </c>
      <c r="C71" s="46" t="s">
        <v>91</v>
      </c>
      <c r="D71" s="46"/>
      <c r="E71" s="46"/>
      <c r="F71" s="46"/>
      <c r="G71" s="46"/>
      <c r="H71" s="10" t="s">
        <v>47</v>
      </c>
      <c r="I71" s="47" t="s">
        <v>11</v>
      </c>
      <c r="J71" s="47"/>
      <c r="K71" s="47"/>
      <c r="L71" s="47"/>
      <c r="M71" s="11">
        <v>1</v>
      </c>
      <c r="N71" s="42">
        <v>435.6</v>
      </c>
      <c r="O71" s="43"/>
      <c r="P71" s="43"/>
      <c r="Q71" s="43"/>
      <c r="R71" s="44"/>
      <c r="S71" s="42">
        <v>435.6</v>
      </c>
      <c r="T71" s="43"/>
      <c r="U71" s="43"/>
      <c r="V71" s="17"/>
      <c r="W71" s="67">
        <f t="shared" si="0"/>
        <v>0</v>
      </c>
      <c r="X71" s="69"/>
      <c r="Y71" s="71">
        <f t="shared" si="1"/>
        <v>0</v>
      </c>
    </row>
    <row r="72" spans="1:25" s="3" customFormat="1" ht="21.75" customHeight="1">
      <c r="A72" s="13" t="s">
        <v>180</v>
      </c>
      <c r="B72" s="9">
        <v>22</v>
      </c>
      <c r="C72" s="46" t="s">
        <v>50</v>
      </c>
      <c r="D72" s="50"/>
      <c r="E72" s="50"/>
      <c r="F72" s="50"/>
      <c r="G72" s="51"/>
      <c r="H72" s="10" t="s">
        <v>49</v>
      </c>
      <c r="I72" s="47" t="s">
        <v>11</v>
      </c>
      <c r="J72" s="52"/>
      <c r="K72" s="52"/>
      <c r="L72" s="53"/>
      <c r="M72" s="11">
        <v>1</v>
      </c>
      <c r="N72" s="42">
        <v>326.7</v>
      </c>
      <c r="O72" s="43"/>
      <c r="P72" s="43"/>
      <c r="Q72" s="43"/>
      <c r="R72" s="44"/>
      <c r="S72" s="42">
        <v>326.7</v>
      </c>
      <c r="T72" s="43"/>
      <c r="U72" s="43"/>
      <c r="V72" s="18">
        <f>SUM(S67:U72)</f>
        <v>3306.6</v>
      </c>
      <c r="W72" s="67">
        <f t="shared" si="0"/>
        <v>3802.5899999999997</v>
      </c>
      <c r="X72" s="69">
        <v>3803</v>
      </c>
      <c r="Y72" s="71">
        <f t="shared" si="1"/>
        <v>0.41000000000030923</v>
      </c>
    </row>
    <row r="73" spans="1:25" s="3" customFormat="1" ht="21.75" customHeight="1">
      <c r="A73" s="73" t="s">
        <v>182</v>
      </c>
      <c r="B73" s="9">
        <v>42</v>
      </c>
      <c r="C73" s="46" t="s">
        <v>83</v>
      </c>
      <c r="D73" s="46"/>
      <c r="E73" s="46"/>
      <c r="F73" s="46"/>
      <c r="G73" s="46"/>
      <c r="H73" s="10" t="s">
        <v>16</v>
      </c>
      <c r="I73" s="47" t="s">
        <v>11</v>
      </c>
      <c r="J73" s="47"/>
      <c r="K73" s="47"/>
      <c r="L73" s="47"/>
      <c r="M73" s="11">
        <v>1</v>
      </c>
      <c r="N73" s="48">
        <v>415.8</v>
      </c>
      <c r="O73" s="48"/>
      <c r="P73" s="48"/>
      <c r="Q73" s="48"/>
      <c r="R73" s="48"/>
      <c r="S73" s="42">
        <v>415.8</v>
      </c>
      <c r="T73" s="43"/>
      <c r="U73" s="43"/>
      <c r="V73" s="17"/>
      <c r="W73" s="67">
        <f t="shared" si="0"/>
        <v>0</v>
      </c>
      <c r="X73" s="69"/>
      <c r="Y73" s="71">
        <f aca="true" t="shared" si="2" ref="Y73:Y104">X73-W73</f>
        <v>0</v>
      </c>
    </row>
    <row r="74" spans="1:25" s="3" customFormat="1" ht="21.75" customHeight="1">
      <c r="A74" s="75" t="s">
        <v>182</v>
      </c>
      <c r="B74" s="9">
        <v>15</v>
      </c>
      <c r="C74" s="46" t="s">
        <v>36</v>
      </c>
      <c r="D74" s="50"/>
      <c r="E74" s="50"/>
      <c r="F74" s="50"/>
      <c r="G74" s="51"/>
      <c r="H74" s="10" t="s">
        <v>37</v>
      </c>
      <c r="I74" s="47" t="s">
        <v>11</v>
      </c>
      <c r="J74" s="52"/>
      <c r="K74" s="52"/>
      <c r="L74" s="53"/>
      <c r="M74" s="11">
        <v>1</v>
      </c>
      <c r="N74" s="42">
        <v>485.1</v>
      </c>
      <c r="O74" s="43"/>
      <c r="P74" s="43"/>
      <c r="Q74" s="43"/>
      <c r="R74" s="44"/>
      <c r="S74" s="54">
        <f>N74</f>
        <v>485.1</v>
      </c>
      <c r="T74" s="55"/>
      <c r="U74" s="55"/>
      <c r="V74" s="17">
        <f>SUM(S73:U74)</f>
        <v>900.9000000000001</v>
      </c>
      <c r="W74" s="72">
        <f aca="true" t="shared" si="3" ref="W74:W104">V74*1.15</f>
        <v>1036.035</v>
      </c>
      <c r="X74" s="69"/>
      <c r="Y74" s="71">
        <f t="shared" si="2"/>
        <v>-1036.035</v>
      </c>
    </row>
    <row r="75" spans="1:25" s="3" customFormat="1" ht="21.75" customHeight="1">
      <c r="A75" s="13" t="s">
        <v>181</v>
      </c>
      <c r="B75" s="9">
        <v>43</v>
      </c>
      <c r="C75" s="46" t="s">
        <v>84</v>
      </c>
      <c r="D75" s="46"/>
      <c r="E75" s="46"/>
      <c r="F75" s="46"/>
      <c r="G75" s="46"/>
      <c r="H75" s="10" t="s">
        <v>16</v>
      </c>
      <c r="I75" s="47" t="s">
        <v>11</v>
      </c>
      <c r="J75" s="47"/>
      <c r="K75" s="47"/>
      <c r="L75" s="47"/>
      <c r="M75" s="11">
        <v>1</v>
      </c>
      <c r="N75" s="48">
        <v>415.8</v>
      </c>
      <c r="O75" s="48"/>
      <c r="P75" s="48"/>
      <c r="Q75" s="48"/>
      <c r="R75" s="48"/>
      <c r="S75" s="42">
        <v>415.8</v>
      </c>
      <c r="T75" s="43"/>
      <c r="U75" s="43"/>
      <c r="V75" s="12">
        <f>S75</f>
        <v>415.8</v>
      </c>
      <c r="W75" s="67">
        <f t="shared" si="3"/>
        <v>478.16999999999996</v>
      </c>
      <c r="X75" s="69">
        <v>478</v>
      </c>
      <c r="Y75" s="71">
        <f t="shared" si="2"/>
        <v>-0.16999999999995907</v>
      </c>
    </row>
    <row r="76" spans="1:25" s="3" customFormat="1" ht="21.75" customHeight="1">
      <c r="A76" s="30" t="s">
        <v>173</v>
      </c>
      <c r="B76" s="9">
        <v>44</v>
      </c>
      <c r="C76" s="46" t="s">
        <v>85</v>
      </c>
      <c r="D76" s="46"/>
      <c r="E76" s="46"/>
      <c r="F76" s="46"/>
      <c r="G76" s="46"/>
      <c r="H76" s="10" t="s">
        <v>86</v>
      </c>
      <c r="I76" s="47" t="s">
        <v>11</v>
      </c>
      <c r="J76" s="47"/>
      <c r="K76" s="47"/>
      <c r="L76" s="47"/>
      <c r="M76" s="11">
        <v>1</v>
      </c>
      <c r="N76" s="48">
        <v>554.4</v>
      </c>
      <c r="O76" s="48"/>
      <c r="P76" s="48"/>
      <c r="Q76" s="48"/>
      <c r="R76" s="48"/>
      <c r="S76" s="42">
        <v>554.4</v>
      </c>
      <c r="T76" s="43"/>
      <c r="U76" s="43"/>
      <c r="V76" s="12">
        <f>S76</f>
        <v>554.4</v>
      </c>
      <c r="W76" s="67">
        <f t="shared" si="3"/>
        <v>637.56</v>
      </c>
      <c r="X76" s="69">
        <v>638</v>
      </c>
      <c r="Y76" s="71">
        <f t="shared" si="2"/>
        <v>0.44000000000005457</v>
      </c>
    </row>
    <row r="77" spans="1:25" s="3" customFormat="1" ht="21.75" customHeight="1">
      <c r="A77" s="15" t="s">
        <v>176</v>
      </c>
      <c r="B77" s="9">
        <v>45</v>
      </c>
      <c r="C77" s="46" t="s">
        <v>87</v>
      </c>
      <c r="D77" s="46"/>
      <c r="E77" s="46"/>
      <c r="F77" s="46"/>
      <c r="G77" s="46"/>
      <c r="H77" s="10" t="s">
        <v>37</v>
      </c>
      <c r="I77" s="47" t="s">
        <v>11</v>
      </c>
      <c r="J77" s="47"/>
      <c r="K77" s="47"/>
      <c r="L77" s="47"/>
      <c r="M77" s="11">
        <v>1</v>
      </c>
      <c r="N77" s="48">
        <v>485.1</v>
      </c>
      <c r="O77" s="48"/>
      <c r="P77" s="48"/>
      <c r="Q77" s="48"/>
      <c r="R77" s="48"/>
      <c r="S77" s="42">
        <v>485.1</v>
      </c>
      <c r="T77" s="43"/>
      <c r="U77" s="43"/>
      <c r="V77" s="12">
        <f>S77</f>
        <v>485.1</v>
      </c>
      <c r="W77" s="72">
        <f t="shared" si="3"/>
        <v>557.865</v>
      </c>
      <c r="X77" s="69"/>
      <c r="Y77" s="71">
        <f t="shared" si="2"/>
        <v>-557.865</v>
      </c>
    </row>
    <row r="78" spans="1:25" s="3" customFormat="1" ht="21.75" customHeight="1">
      <c r="A78" s="24" t="s">
        <v>179</v>
      </c>
      <c r="B78" s="9">
        <v>55</v>
      </c>
      <c r="C78" s="46" t="s">
        <v>100</v>
      </c>
      <c r="D78" s="46"/>
      <c r="E78" s="46"/>
      <c r="F78" s="46"/>
      <c r="G78" s="46"/>
      <c r="H78" s="10" t="s">
        <v>101</v>
      </c>
      <c r="I78" s="47" t="s">
        <v>11</v>
      </c>
      <c r="J78" s="47"/>
      <c r="K78" s="47"/>
      <c r="L78" s="47"/>
      <c r="M78" s="11">
        <v>1</v>
      </c>
      <c r="N78" s="48">
        <v>386.1</v>
      </c>
      <c r="O78" s="48"/>
      <c r="P78" s="48"/>
      <c r="Q78" s="48"/>
      <c r="R78" s="48"/>
      <c r="S78" s="42">
        <v>386.1</v>
      </c>
      <c r="T78" s="43"/>
      <c r="U78" s="43"/>
      <c r="V78" s="23"/>
      <c r="W78" s="83">
        <f t="shared" si="3"/>
        <v>0</v>
      </c>
      <c r="X78" s="69"/>
      <c r="Y78" s="71">
        <f t="shared" si="2"/>
        <v>0</v>
      </c>
    </row>
    <row r="79" spans="1:25" s="3" customFormat="1" ht="21.75" customHeight="1">
      <c r="A79" s="25" t="s">
        <v>179</v>
      </c>
      <c r="B79" s="9">
        <v>4</v>
      </c>
      <c r="C79" s="46" t="s">
        <v>15</v>
      </c>
      <c r="D79" s="50"/>
      <c r="E79" s="50"/>
      <c r="F79" s="50"/>
      <c r="G79" s="51"/>
      <c r="H79" s="10" t="s">
        <v>16</v>
      </c>
      <c r="I79" s="47" t="s">
        <v>11</v>
      </c>
      <c r="J79" s="52"/>
      <c r="K79" s="52"/>
      <c r="L79" s="53"/>
      <c r="M79" s="11">
        <v>1</v>
      </c>
      <c r="N79" s="42">
        <v>415.8</v>
      </c>
      <c r="O79" s="43"/>
      <c r="P79" s="43"/>
      <c r="Q79" s="43"/>
      <c r="R79" s="44"/>
      <c r="S79" s="54">
        <v>415.8</v>
      </c>
      <c r="T79" s="55"/>
      <c r="U79" s="55"/>
      <c r="V79" s="17"/>
      <c r="W79" s="83">
        <f t="shared" si="3"/>
        <v>0</v>
      </c>
      <c r="X79" s="69"/>
      <c r="Y79" s="71">
        <f t="shared" si="2"/>
        <v>0</v>
      </c>
    </row>
    <row r="80" spans="1:25" s="3" customFormat="1" ht="21.75" customHeight="1">
      <c r="A80" s="26" t="s">
        <v>179</v>
      </c>
      <c r="B80" s="9">
        <v>79</v>
      </c>
      <c r="C80" s="46" t="s">
        <v>145</v>
      </c>
      <c r="D80" s="46"/>
      <c r="E80" s="46"/>
      <c r="F80" s="46"/>
      <c r="G80" s="46"/>
      <c r="H80" s="10" t="s">
        <v>146</v>
      </c>
      <c r="I80" s="47" t="s">
        <v>11</v>
      </c>
      <c r="J80" s="47"/>
      <c r="K80" s="47"/>
      <c r="L80" s="47"/>
      <c r="M80" s="11">
        <v>1</v>
      </c>
      <c r="N80" s="48">
        <v>750</v>
      </c>
      <c r="O80" s="48"/>
      <c r="P80" s="48"/>
      <c r="Q80" s="48"/>
      <c r="R80" s="48"/>
      <c r="S80" s="62">
        <v>750</v>
      </c>
      <c r="T80" s="62"/>
      <c r="U80" s="42"/>
      <c r="V80" s="18">
        <f>SUM(S78:U80)</f>
        <v>1551.9</v>
      </c>
      <c r="W80" s="83">
        <f t="shared" si="3"/>
        <v>1784.685</v>
      </c>
      <c r="X80" s="69">
        <v>1785</v>
      </c>
      <c r="Y80" s="71">
        <f t="shared" si="2"/>
        <v>0.31500000000005457</v>
      </c>
    </row>
    <row r="81" spans="1:25" s="3" customFormat="1" ht="21.75" customHeight="1">
      <c r="A81" s="13" t="s">
        <v>187</v>
      </c>
      <c r="B81" s="9">
        <v>55</v>
      </c>
      <c r="C81" s="46" t="s">
        <v>100</v>
      </c>
      <c r="D81" s="46"/>
      <c r="E81" s="46"/>
      <c r="F81" s="46"/>
      <c r="G81" s="46"/>
      <c r="H81" s="10" t="s">
        <v>101</v>
      </c>
      <c r="I81" s="47" t="s">
        <v>11</v>
      </c>
      <c r="J81" s="47"/>
      <c r="K81" s="47"/>
      <c r="L81" s="47"/>
      <c r="M81" s="11">
        <v>1</v>
      </c>
      <c r="N81" s="48">
        <v>386.1</v>
      </c>
      <c r="O81" s="48"/>
      <c r="P81" s="48"/>
      <c r="Q81" s="48"/>
      <c r="R81" s="48"/>
      <c r="S81" s="42">
        <v>386.1</v>
      </c>
      <c r="T81" s="43"/>
      <c r="U81" s="43"/>
      <c r="V81" s="17">
        <f>S81</f>
        <v>386.1</v>
      </c>
      <c r="W81" s="67">
        <f t="shared" si="3"/>
        <v>444.015</v>
      </c>
      <c r="X81" s="69">
        <v>444</v>
      </c>
      <c r="Y81" s="71">
        <f t="shared" si="2"/>
        <v>-0.014999999999986358</v>
      </c>
    </row>
    <row r="82" spans="1:25" s="3" customFormat="1" ht="21.75" customHeight="1">
      <c r="A82" s="24" t="s">
        <v>185</v>
      </c>
      <c r="B82" s="9">
        <v>56</v>
      </c>
      <c r="C82" s="46" t="s">
        <v>102</v>
      </c>
      <c r="D82" s="46"/>
      <c r="E82" s="46"/>
      <c r="F82" s="46"/>
      <c r="G82" s="46"/>
      <c r="H82" s="10" t="s">
        <v>35</v>
      </c>
      <c r="I82" s="47" t="s">
        <v>11</v>
      </c>
      <c r="J82" s="47"/>
      <c r="K82" s="47"/>
      <c r="L82" s="47"/>
      <c r="M82" s="11">
        <v>1</v>
      </c>
      <c r="N82" s="48">
        <v>574.2</v>
      </c>
      <c r="O82" s="48"/>
      <c r="P82" s="48"/>
      <c r="Q82" s="48"/>
      <c r="R82" s="48"/>
      <c r="S82" s="42">
        <v>574.2</v>
      </c>
      <c r="T82" s="43"/>
      <c r="U82" s="43"/>
      <c r="V82" s="23"/>
      <c r="W82" s="67">
        <f t="shared" si="3"/>
        <v>0</v>
      </c>
      <c r="X82" s="69"/>
      <c r="Y82" s="71">
        <f t="shared" si="2"/>
        <v>0</v>
      </c>
    </row>
    <row r="83" spans="1:25" s="3" customFormat="1" ht="21.75" customHeight="1">
      <c r="A83" s="25" t="s">
        <v>185</v>
      </c>
      <c r="B83" s="9">
        <v>57</v>
      </c>
      <c r="C83" s="46" t="s">
        <v>103</v>
      </c>
      <c r="D83" s="46"/>
      <c r="E83" s="46"/>
      <c r="F83" s="46"/>
      <c r="G83" s="46"/>
      <c r="H83" s="10" t="s">
        <v>39</v>
      </c>
      <c r="I83" s="47" t="s">
        <v>11</v>
      </c>
      <c r="J83" s="47"/>
      <c r="K83" s="47"/>
      <c r="L83" s="47"/>
      <c r="M83" s="11">
        <v>1</v>
      </c>
      <c r="N83" s="48">
        <v>475.2</v>
      </c>
      <c r="O83" s="48"/>
      <c r="P83" s="48"/>
      <c r="Q83" s="48"/>
      <c r="R83" s="48"/>
      <c r="S83" s="42">
        <v>475.2</v>
      </c>
      <c r="T83" s="43"/>
      <c r="U83" s="43"/>
      <c r="V83" s="17"/>
      <c r="W83" s="67">
        <f t="shared" si="3"/>
        <v>0</v>
      </c>
      <c r="X83" s="69"/>
      <c r="Y83" s="71">
        <f t="shared" si="2"/>
        <v>0</v>
      </c>
    </row>
    <row r="84" spans="1:25" s="3" customFormat="1" ht="21.75" customHeight="1">
      <c r="A84" s="25" t="s">
        <v>185</v>
      </c>
      <c r="B84" s="9">
        <v>58</v>
      </c>
      <c r="C84" s="46" t="s">
        <v>104</v>
      </c>
      <c r="D84" s="46"/>
      <c r="E84" s="46"/>
      <c r="F84" s="46"/>
      <c r="G84" s="46"/>
      <c r="H84" s="10" t="s">
        <v>49</v>
      </c>
      <c r="I84" s="47" t="s">
        <v>11</v>
      </c>
      <c r="J84" s="47"/>
      <c r="K84" s="47"/>
      <c r="L84" s="47"/>
      <c r="M84" s="11">
        <v>1</v>
      </c>
      <c r="N84" s="48">
        <v>326.7</v>
      </c>
      <c r="O84" s="48"/>
      <c r="P84" s="48"/>
      <c r="Q84" s="48"/>
      <c r="R84" s="48"/>
      <c r="S84" s="42">
        <v>326.7</v>
      </c>
      <c r="T84" s="43"/>
      <c r="U84" s="43"/>
      <c r="V84" s="17"/>
      <c r="W84" s="67">
        <f t="shared" si="3"/>
        <v>0</v>
      </c>
      <c r="X84" s="69"/>
      <c r="Y84" s="71">
        <f t="shared" si="2"/>
        <v>0</v>
      </c>
    </row>
    <row r="85" spans="1:25" s="3" customFormat="1" ht="21.75" customHeight="1">
      <c r="A85" s="25" t="s">
        <v>185</v>
      </c>
      <c r="B85" s="9">
        <v>74</v>
      </c>
      <c r="C85" s="46" t="s">
        <v>135</v>
      </c>
      <c r="D85" s="46"/>
      <c r="E85" s="46"/>
      <c r="F85" s="46"/>
      <c r="G85" s="46"/>
      <c r="H85" s="10" t="s">
        <v>136</v>
      </c>
      <c r="I85" s="47" t="s">
        <v>11</v>
      </c>
      <c r="J85" s="47"/>
      <c r="K85" s="47"/>
      <c r="L85" s="47"/>
      <c r="M85" s="11">
        <v>1</v>
      </c>
      <c r="N85" s="42">
        <v>594</v>
      </c>
      <c r="O85" s="43"/>
      <c r="P85" s="43"/>
      <c r="Q85" s="43"/>
      <c r="R85" s="44"/>
      <c r="S85" s="42">
        <v>594</v>
      </c>
      <c r="T85" s="43"/>
      <c r="U85" s="43"/>
      <c r="V85" s="17"/>
      <c r="W85" s="67">
        <f t="shared" si="3"/>
        <v>0</v>
      </c>
      <c r="X85" s="69"/>
      <c r="Y85" s="71">
        <f t="shared" si="2"/>
        <v>0</v>
      </c>
    </row>
    <row r="86" spans="1:25" s="3" customFormat="1" ht="21.75" customHeight="1">
      <c r="A86" s="26" t="s">
        <v>185</v>
      </c>
      <c r="B86" s="9">
        <v>46</v>
      </c>
      <c r="C86" s="46" t="s">
        <v>88</v>
      </c>
      <c r="D86" s="46"/>
      <c r="E86" s="46"/>
      <c r="F86" s="46"/>
      <c r="G86" s="46"/>
      <c r="H86" s="10" t="s">
        <v>37</v>
      </c>
      <c r="I86" s="47" t="s">
        <v>11</v>
      </c>
      <c r="J86" s="47"/>
      <c r="K86" s="47"/>
      <c r="L86" s="47"/>
      <c r="M86" s="11">
        <v>1</v>
      </c>
      <c r="N86" s="48">
        <v>485.1</v>
      </c>
      <c r="O86" s="48"/>
      <c r="P86" s="48"/>
      <c r="Q86" s="48"/>
      <c r="R86" s="48"/>
      <c r="S86" s="42">
        <v>485.1</v>
      </c>
      <c r="T86" s="43"/>
      <c r="U86" s="43"/>
      <c r="V86" s="18">
        <f>SUM(S82:U86)</f>
        <v>2455.2000000000003</v>
      </c>
      <c r="W86" s="67">
        <f t="shared" si="3"/>
        <v>2823.48</v>
      </c>
      <c r="X86" s="69">
        <v>2823</v>
      </c>
      <c r="Y86" s="71">
        <f t="shared" si="2"/>
        <v>-0.4800000000000182</v>
      </c>
    </row>
    <row r="87" spans="1:25" s="3" customFormat="1" ht="21.75" customHeight="1">
      <c r="A87" s="24" t="s">
        <v>186</v>
      </c>
      <c r="B87" s="9">
        <v>48</v>
      </c>
      <c r="C87" s="46" t="s">
        <v>91</v>
      </c>
      <c r="D87" s="46"/>
      <c r="E87" s="46"/>
      <c r="F87" s="46"/>
      <c r="G87" s="46"/>
      <c r="H87" s="10" t="s">
        <v>47</v>
      </c>
      <c r="I87" s="47" t="s">
        <v>11</v>
      </c>
      <c r="J87" s="47"/>
      <c r="K87" s="47"/>
      <c r="L87" s="47"/>
      <c r="M87" s="11">
        <v>1</v>
      </c>
      <c r="N87" s="42">
        <v>435.6</v>
      </c>
      <c r="O87" s="43"/>
      <c r="P87" s="43"/>
      <c r="Q87" s="43"/>
      <c r="R87" s="44"/>
      <c r="S87" s="42">
        <v>435.6</v>
      </c>
      <c r="T87" s="43"/>
      <c r="U87" s="43"/>
      <c r="V87" s="17"/>
      <c r="W87" s="67">
        <f t="shared" si="3"/>
        <v>0</v>
      </c>
      <c r="X87" s="69"/>
      <c r="Y87" s="71">
        <f t="shared" si="2"/>
        <v>0</v>
      </c>
    </row>
    <row r="88" spans="1:25" s="3" customFormat="1" ht="21.75" customHeight="1">
      <c r="A88" s="25" t="s">
        <v>186</v>
      </c>
      <c r="B88" s="9">
        <v>59</v>
      </c>
      <c r="C88" s="46" t="s">
        <v>105</v>
      </c>
      <c r="D88" s="46"/>
      <c r="E88" s="46"/>
      <c r="F88" s="46"/>
      <c r="G88" s="46"/>
      <c r="H88" s="10" t="s">
        <v>106</v>
      </c>
      <c r="I88" s="47" t="s">
        <v>11</v>
      </c>
      <c r="J88" s="47"/>
      <c r="K88" s="47"/>
      <c r="L88" s="47"/>
      <c r="M88" s="11">
        <v>1</v>
      </c>
      <c r="N88" s="48">
        <v>366.3</v>
      </c>
      <c r="O88" s="48"/>
      <c r="P88" s="48"/>
      <c r="Q88" s="48"/>
      <c r="R88" s="48"/>
      <c r="S88" s="42">
        <v>366.3</v>
      </c>
      <c r="T88" s="43"/>
      <c r="U88" s="43"/>
      <c r="V88" s="17"/>
      <c r="W88" s="67">
        <f t="shared" si="3"/>
        <v>0</v>
      </c>
      <c r="X88" s="69"/>
      <c r="Y88" s="71">
        <f t="shared" si="2"/>
        <v>0</v>
      </c>
    </row>
    <row r="89" spans="1:25" s="3" customFormat="1" ht="21.75" customHeight="1">
      <c r="A89" s="25" t="s">
        <v>186</v>
      </c>
      <c r="B89" s="9">
        <v>53</v>
      </c>
      <c r="C89" s="46" t="s">
        <v>98</v>
      </c>
      <c r="D89" s="46"/>
      <c r="E89" s="46"/>
      <c r="F89" s="46"/>
      <c r="G89" s="46"/>
      <c r="H89" s="10" t="s">
        <v>97</v>
      </c>
      <c r="I89" s="47" t="s">
        <v>11</v>
      </c>
      <c r="J89" s="47"/>
      <c r="K89" s="47"/>
      <c r="L89" s="47"/>
      <c r="M89" s="11">
        <v>1</v>
      </c>
      <c r="N89" s="48">
        <v>386.1</v>
      </c>
      <c r="O89" s="48"/>
      <c r="P89" s="48"/>
      <c r="Q89" s="48"/>
      <c r="R89" s="48"/>
      <c r="S89" s="42">
        <v>386.1</v>
      </c>
      <c r="T89" s="43"/>
      <c r="U89" s="43"/>
      <c r="V89" s="17"/>
      <c r="W89" s="67">
        <f t="shared" si="3"/>
        <v>0</v>
      </c>
      <c r="X89" s="69"/>
      <c r="Y89" s="71">
        <f t="shared" si="2"/>
        <v>0</v>
      </c>
    </row>
    <row r="90" spans="1:25" s="3" customFormat="1" ht="21.75" customHeight="1">
      <c r="A90" s="25" t="s">
        <v>186</v>
      </c>
      <c r="B90" s="9">
        <v>73</v>
      </c>
      <c r="C90" s="46" t="s">
        <v>133</v>
      </c>
      <c r="D90" s="46"/>
      <c r="E90" s="46"/>
      <c r="F90" s="46"/>
      <c r="G90" s="46"/>
      <c r="H90" s="10" t="s">
        <v>134</v>
      </c>
      <c r="I90" s="47" t="s">
        <v>11</v>
      </c>
      <c r="J90" s="47"/>
      <c r="K90" s="47"/>
      <c r="L90" s="47"/>
      <c r="M90" s="11">
        <v>1</v>
      </c>
      <c r="N90" s="48">
        <v>990</v>
      </c>
      <c r="O90" s="48"/>
      <c r="P90" s="48"/>
      <c r="Q90" s="48"/>
      <c r="R90" s="48"/>
      <c r="S90" s="42">
        <v>990</v>
      </c>
      <c r="T90" s="43"/>
      <c r="U90" s="43"/>
      <c r="V90" s="17"/>
      <c r="W90" s="67">
        <f t="shared" si="3"/>
        <v>0</v>
      </c>
      <c r="X90" s="69"/>
      <c r="Y90" s="71">
        <f t="shared" si="2"/>
        <v>0</v>
      </c>
    </row>
    <row r="91" spans="1:25" s="3" customFormat="1" ht="21.75" customHeight="1">
      <c r="A91" s="26" t="s">
        <v>186</v>
      </c>
      <c r="B91" s="9">
        <v>76</v>
      </c>
      <c r="C91" s="46" t="s">
        <v>139</v>
      </c>
      <c r="D91" s="46"/>
      <c r="E91" s="46"/>
      <c r="F91" s="46"/>
      <c r="G91" s="46"/>
      <c r="H91" s="10" t="s">
        <v>140</v>
      </c>
      <c r="I91" s="47" t="s">
        <v>11</v>
      </c>
      <c r="J91" s="47"/>
      <c r="K91" s="47"/>
      <c r="L91" s="47"/>
      <c r="M91" s="11">
        <v>1</v>
      </c>
      <c r="N91" s="58">
        <v>1188</v>
      </c>
      <c r="O91" s="58"/>
      <c r="P91" s="58"/>
      <c r="Q91" s="58"/>
      <c r="R91" s="58"/>
      <c r="S91" s="61">
        <v>1188</v>
      </c>
      <c r="T91" s="61"/>
      <c r="U91" s="54"/>
      <c r="V91" s="17">
        <f>SUM(S87:U91)</f>
        <v>3366</v>
      </c>
      <c r="W91" s="67">
        <f t="shared" si="3"/>
        <v>3870.8999999999996</v>
      </c>
      <c r="X91" s="69">
        <v>3871</v>
      </c>
      <c r="Y91" s="71">
        <f t="shared" si="2"/>
        <v>0.1000000000003638</v>
      </c>
    </row>
    <row r="92" spans="1:25" s="3" customFormat="1" ht="21.75" customHeight="1">
      <c r="A92" s="13" t="s">
        <v>175</v>
      </c>
      <c r="B92" s="9">
        <v>64</v>
      </c>
      <c r="C92" s="46" t="s">
        <v>115</v>
      </c>
      <c r="D92" s="46"/>
      <c r="E92" s="46"/>
      <c r="F92" s="46"/>
      <c r="G92" s="46"/>
      <c r="H92" s="10" t="s">
        <v>116</v>
      </c>
      <c r="I92" s="47" t="s">
        <v>11</v>
      </c>
      <c r="J92" s="47"/>
      <c r="K92" s="47"/>
      <c r="L92" s="47"/>
      <c r="M92" s="11">
        <v>1</v>
      </c>
      <c r="N92" s="58">
        <v>1188</v>
      </c>
      <c r="O92" s="58"/>
      <c r="P92" s="58"/>
      <c r="Q92" s="58"/>
      <c r="R92" s="58"/>
      <c r="S92" s="42">
        <v>1188</v>
      </c>
      <c r="T92" s="43"/>
      <c r="U92" s="43"/>
      <c r="V92" s="12">
        <f>S92</f>
        <v>1188</v>
      </c>
      <c r="W92" s="67">
        <f t="shared" si="3"/>
        <v>1366.1999999999998</v>
      </c>
      <c r="X92" s="69">
        <v>1366</v>
      </c>
      <c r="Y92" s="71">
        <f t="shared" si="2"/>
        <v>-0.1999999999998181</v>
      </c>
    </row>
    <row r="93" spans="1:25" s="3" customFormat="1" ht="32.25" customHeight="1">
      <c r="A93" s="4" t="s">
        <v>190</v>
      </c>
      <c r="B93" s="9">
        <v>66</v>
      </c>
      <c r="C93" s="46" t="s">
        <v>119</v>
      </c>
      <c r="D93" s="46"/>
      <c r="E93" s="46"/>
      <c r="F93" s="46"/>
      <c r="G93" s="46"/>
      <c r="H93" s="10" t="s">
        <v>120</v>
      </c>
      <c r="I93" s="47" t="s">
        <v>11</v>
      </c>
      <c r="J93" s="47"/>
      <c r="K93" s="47"/>
      <c r="L93" s="47"/>
      <c r="M93" s="11">
        <v>1</v>
      </c>
      <c r="N93" s="48">
        <v>980.1</v>
      </c>
      <c r="O93" s="48"/>
      <c r="P93" s="48"/>
      <c r="Q93" s="48"/>
      <c r="R93" s="48"/>
      <c r="S93" s="42">
        <v>980.1</v>
      </c>
      <c r="T93" s="43"/>
      <c r="U93" s="43"/>
      <c r="V93" s="12">
        <f>S93</f>
        <v>980.1</v>
      </c>
      <c r="W93" s="67">
        <f t="shared" si="3"/>
        <v>1127.115</v>
      </c>
      <c r="X93" s="69">
        <v>1127</v>
      </c>
      <c r="Y93" s="71">
        <f t="shared" si="2"/>
        <v>-0.1150000000000091</v>
      </c>
    </row>
    <row r="94" spans="1:25" s="3" customFormat="1" ht="21" customHeight="1">
      <c r="A94" s="13" t="s">
        <v>191</v>
      </c>
      <c r="B94" s="9">
        <v>67</v>
      </c>
      <c r="C94" s="46" t="s">
        <v>121</v>
      </c>
      <c r="D94" s="46"/>
      <c r="E94" s="46"/>
      <c r="F94" s="46"/>
      <c r="G94" s="46"/>
      <c r="H94" s="10" t="s">
        <v>122</v>
      </c>
      <c r="I94" s="47" t="s">
        <v>11</v>
      </c>
      <c r="J94" s="47"/>
      <c r="K94" s="47"/>
      <c r="L94" s="47"/>
      <c r="M94" s="11">
        <v>1</v>
      </c>
      <c r="N94" s="48">
        <v>544.5</v>
      </c>
      <c r="O94" s="48"/>
      <c r="P94" s="48"/>
      <c r="Q94" s="48"/>
      <c r="R94" s="48"/>
      <c r="S94" s="42">
        <v>544.5</v>
      </c>
      <c r="T94" s="43"/>
      <c r="U94" s="43"/>
      <c r="V94" s="12">
        <f>S94</f>
        <v>544.5</v>
      </c>
      <c r="W94" s="67">
        <f t="shared" si="3"/>
        <v>626.175</v>
      </c>
      <c r="X94" s="69">
        <v>626</v>
      </c>
      <c r="Y94" s="71">
        <f t="shared" si="2"/>
        <v>-0.17499999999995453</v>
      </c>
    </row>
    <row r="95" spans="1:25" s="3" customFormat="1" ht="21.75" customHeight="1">
      <c r="A95" s="27" t="s">
        <v>193</v>
      </c>
      <c r="B95" s="9">
        <v>68</v>
      </c>
      <c r="C95" s="46" t="s">
        <v>123</v>
      </c>
      <c r="D95" s="46"/>
      <c r="E95" s="46"/>
      <c r="F95" s="46"/>
      <c r="G95" s="46"/>
      <c r="H95" s="10" t="s">
        <v>124</v>
      </c>
      <c r="I95" s="47" t="s">
        <v>11</v>
      </c>
      <c r="J95" s="47"/>
      <c r="K95" s="47"/>
      <c r="L95" s="47"/>
      <c r="M95" s="11">
        <v>1</v>
      </c>
      <c r="N95" s="58">
        <v>1089</v>
      </c>
      <c r="O95" s="58"/>
      <c r="P95" s="58"/>
      <c r="Q95" s="58"/>
      <c r="R95" s="58"/>
      <c r="S95" s="42">
        <v>1089</v>
      </c>
      <c r="T95" s="43"/>
      <c r="U95" s="43"/>
      <c r="V95" s="17"/>
      <c r="W95" s="67">
        <f t="shared" si="3"/>
        <v>0</v>
      </c>
      <c r="X95" s="69"/>
      <c r="Y95" s="71">
        <f t="shared" si="2"/>
        <v>0</v>
      </c>
    </row>
    <row r="96" spans="1:25" s="3" customFormat="1" ht="21.75" customHeight="1">
      <c r="A96" s="28" t="s">
        <v>193</v>
      </c>
      <c r="B96" s="9">
        <v>69</v>
      </c>
      <c r="C96" s="46" t="s">
        <v>125</v>
      </c>
      <c r="D96" s="46"/>
      <c r="E96" s="46"/>
      <c r="F96" s="46"/>
      <c r="G96" s="46"/>
      <c r="H96" s="10" t="s">
        <v>126</v>
      </c>
      <c r="I96" s="47" t="s">
        <v>11</v>
      </c>
      <c r="J96" s="47"/>
      <c r="K96" s="47"/>
      <c r="L96" s="47"/>
      <c r="M96" s="11">
        <v>1</v>
      </c>
      <c r="N96" s="58">
        <v>1138.5</v>
      </c>
      <c r="O96" s="58"/>
      <c r="P96" s="58"/>
      <c r="Q96" s="58"/>
      <c r="R96" s="58"/>
      <c r="S96" s="42">
        <v>1138.5</v>
      </c>
      <c r="T96" s="43"/>
      <c r="U96" s="43"/>
      <c r="V96" s="17"/>
      <c r="W96" s="67">
        <f t="shared" si="3"/>
        <v>0</v>
      </c>
      <c r="X96" s="69"/>
      <c r="Y96" s="71">
        <f t="shared" si="2"/>
        <v>0</v>
      </c>
    </row>
    <row r="97" spans="1:25" s="3" customFormat="1" ht="21.75" customHeight="1">
      <c r="A97" s="28" t="s">
        <v>193</v>
      </c>
      <c r="B97" s="9">
        <v>50</v>
      </c>
      <c r="C97" s="46" t="s">
        <v>94</v>
      </c>
      <c r="D97" s="46"/>
      <c r="E97" s="46"/>
      <c r="F97" s="46"/>
      <c r="G97" s="46"/>
      <c r="H97" s="10" t="s">
        <v>93</v>
      </c>
      <c r="I97" s="47" t="s">
        <v>11</v>
      </c>
      <c r="J97" s="47"/>
      <c r="K97" s="47"/>
      <c r="L97" s="47"/>
      <c r="M97" s="11">
        <v>1</v>
      </c>
      <c r="N97" s="48">
        <v>386.1</v>
      </c>
      <c r="O97" s="48"/>
      <c r="P97" s="48"/>
      <c r="Q97" s="48"/>
      <c r="R97" s="48"/>
      <c r="S97" s="42">
        <v>386.1</v>
      </c>
      <c r="T97" s="43"/>
      <c r="U97" s="43"/>
      <c r="V97" s="17"/>
      <c r="W97" s="67">
        <f t="shared" si="3"/>
        <v>0</v>
      </c>
      <c r="X97" s="69"/>
      <c r="Y97" s="71">
        <f t="shared" si="2"/>
        <v>0</v>
      </c>
    </row>
    <row r="98" spans="1:25" s="3" customFormat="1" ht="21.75" customHeight="1">
      <c r="A98" s="29" t="s">
        <v>193</v>
      </c>
      <c r="B98" s="9">
        <v>54</v>
      </c>
      <c r="C98" s="46" t="s">
        <v>99</v>
      </c>
      <c r="D98" s="46"/>
      <c r="E98" s="46"/>
      <c r="F98" s="46"/>
      <c r="G98" s="46"/>
      <c r="H98" s="10" t="s">
        <v>97</v>
      </c>
      <c r="I98" s="47" t="s">
        <v>11</v>
      </c>
      <c r="J98" s="47"/>
      <c r="K98" s="47"/>
      <c r="L98" s="47"/>
      <c r="M98" s="11">
        <v>1</v>
      </c>
      <c r="N98" s="48">
        <v>386.1</v>
      </c>
      <c r="O98" s="48"/>
      <c r="P98" s="48"/>
      <c r="Q98" s="48"/>
      <c r="R98" s="48"/>
      <c r="S98" s="42">
        <v>386.1</v>
      </c>
      <c r="T98" s="43"/>
      <c r="U98" s="43"/>
      <c r="V98" s="17">
        <f>SUM(S95:U98)</f>
        <v>2999.7</v>
      </c>
      <c r="W98" s="67">
        <f t="shared" si="3"/>
        <v>3449.6549999999997</v>
      </c>
      <c r="X98" s="69">
        <v>3450</v>
      </c>
      <c r="Y98" s="71">
        <f t="shared" si="2"/>
        <v>0.34500000000025466</v>
      </c>
    </row>
    <row r="99" spans="1:25" s="3" customFormat="1" ht="21.75" customHeight="1">
      <c r="A99" s="4" t="s">
        <v>171</v>
      </c>
      <c r="B99" s="9">
        <v>70</v>
      </c>
      <c r="C99" s="46" t="s">
        <v>127</v>
      </c>
      <c r="D99" s="46"/>
      <c r="E99" s="46"/>
      <c r="F99" s="46"/>
      <c r="G99" s="46"/>
      <c r="H99" s="10" t="s">
        <v>128</v>
      </c>
      <c r="I99" s="47" t="s">
        <v>11</v>
      </c>
      <c r="J99" s="47"/>
      <c r="K99" s="47"/>
      <c r="L99" s="47"/>
      <c r="M99" s="11">
        <v>1</v>
      </c>
      <c r="N99" s="48">
        <v>267.3</v>
      </c>
      <c r="O99" s="48"/>
      <c r="P99" s="48"/>
      <c r="Q99" s="48"/>
      <c r="R99" s="48"/>
      <c r="S99" s="42">
        <v>267.3</v>
      </c>
      <c r="T99" s="43"/>
      <c r="U99" s="43"/>
      <c r="V99" s="12">
        <f aca="true" t="shared" si="4" ref="V99:V104">S99</f>
        <v>267.3</v>
      </c>
      <c r="W99" s="67">
        <f t="shared" si="3"/>
        <v>307.395</v>
      </c>
      <c r="X99" s="69">
        <v>307</v>
      </c>
      <c r="Y99" s="71">
        <f t="shared" si="2"/>
        <v>-0.3949999999999818</v>
      </c>
    </row>
    <row r="100" spans="1:25" s="3" customFormat="1" ht="21.75" customHeight="1">
      <c r="A100" s="82" t="s">
        <v>170</v>
      </c>
      <c r="B100" s="9">
        <v>71</v>
      </c>
      <c r="C100" s="46" t="s">
        <v>129</v>
      </c>
      <c r="D100" s="46"/>
      <c r="E100" s="46"/>
      <c r="F100" s="46"/>
      <c r="G100" s="46"/>
      <c r="H100" s="10" t="s">
        <v>130</v>
      </c>
      <c r="I100" s="47" t="s">
        <v>11</v>
      </c>
      <c r="J100" s="47"/>
      <c r="K100" s="47"/>
      <c r="L100" s="47"/>
      <c r="M100" s="11">
        <v>1</v>
      </c>
      <c r="N100" s="48">
        <v>267.3</v>
      </c>
      <c r="O100" s="48"/>
      <c r="P100" s="48"/>
      <c r="Q100" s="48"/>
      <c r="R100" s="48"/>
      <c r="S100" s="42">
        <v>267.3</v>
      </c>
      <c r="T100" s="43"/>
      <c r="U100" s="43"/>
      <c r="V100" s="12">
        <f t="shared" si="4"/>
        <v>267.3</v>
      </c>
      <c r="W100" s="72">
        <f t="shared" si="3"/>
        <v>307.395</v>
      </c>
      <c r="X100" s="69"/>
      <c r="Y100" s="71">
        <f t="shared" si="2"/>
        <v>-307.395</v>
      </c>
    </row>
    <row r="101" spans="1:25" s="3" customFormat="1" ht="21.75" customHeight="1">
      <c r="A101" s="82" t="s">
        <v>174</v>
      </c>
      <c r="B101" s="9">
        <v>74</v>
      </c>
      <c r="C101" s="46" t="s">
        <v>135</v>
      </c>
      <c r="D101" s="46"/>
      <c r="E101" s="46"/>
      <c r="F101" s="46"/>
      <c r="G101" s="46"/>
      <c r="H101" s="10" t="s">
        <v>136</v>
      </c>
      <c r="I101" s="47" t="s">
        <v>11</v>
      </c>
      <c r="J101" s="47"/>
      <c r="K101" s="47"/>
      <c r="L101" s="47"/>
      <c r="M101" s="11">
        <v>1</v>
      </c>
      <c r="N101" s="42">
        <v>594</v>
      </c>
      <c r="O101" s="43"/>
      <c r="P101" s="43"/>
      <c r="Q101" s="43"/>
      <c r="R101" s="44"/>
      <c r="S101" s="42">
        <v>594</v>
      </c>
      <c r="T101" s="43"/>
      <c r="U101" s="43"/>
      <c r="V101" s="12">
        <f t="shared" si="4"/>
        <v>594</v>
      </c>
      <c r="W101" s="72">
        <f t="shared" si="3"/>
        <v>683.0999999999999</v>
      </c>
      <c r="X101" s="69"/>
      <c r="Y101" s="71">
        <f t="shared" si="2"/>
        <v>-683.0999999999999</v>
      </c>
    </row>
    <row r="102" spans="1:25" s="3" customFormat="1" ht="21.75" customHeight="1">
      <c r="A102" s="13" t="s">
        <v>177</v>
      </c>
      <c r="B102" s="9">
        <v>75</v>
      </c>
      <c r="C102" s="46" t="s">
        <v>137</v>
      </c>
      <c r="D102" s="46"/>
      <c r="E102" s="46"/>
      <c r="F102" s="46"/>
      <c r="G102" s="46"/>
      <c r="H102" s="10" t="s">
        <v>138</v>
      </c>
      <c r="I102" s="47" t="s">
        <v>11</v>
      </c>
      <c r="J102" s="47"/>
      <c r="K102" s="47"/>
      <c r="L102" s="47"/>
      <c r="M102" s="11">
        <v>1</v>
      </c>
      <c r="N102" s="48">
        <v>841.5</v>
      </c>
      <c r="O102" s="48"/>
      <c r="P102" s="48"/>
      <c r="Q102" s="48"/>
      <c r="R102" s="48"/>
      <c r="S102" s="62">
        <v>841.5</v>
      </c>
      <c r="T102" s="62"/>
      <c r="U102" s="42"/>
      <c r="V102" s="12">
        <f t="shared" si="4"/>
        <v>841.5</v>
      </c>
      <c r="W102" s="67">
        <f t="shared" si="3"/>
        <v>967.7249999999999</v>
      </c>
      <c r="X102" s="69">
        <v>980</v>
      </c>
      <c r="Y102" s="71">
        <f t="shared" si="2"/>
        <v>12.275000000000091</v>
      </c>
    </row>
    <row r="103" spans="1:25" s="3" customFormat="1" ht="21.75" customHeight="1">
      <c r="A103" s="30" t="s">
        <v>192</v>
      </c>
      <c r="B103" s="9">
        <v>77</v>
      </c>
      <c r="C103" s="46" t="s">
        <v>141</v>
      </c>
      <c r="D103" s="46"/>
      <c r="E103" s="46"/>
      <c r="F103" s="46"/>
      <c r="G103" s="46"/>
      <c r="H103" s="10" t="s">
        <v>142</v>
      </c>
      <c r="I103" s="47" t="s">
        <v>11</v>
      </c>
      <c r="J103" s="47"/>
      <c r="K103" s="47"/>
      <c r="L103" s="47"/>
      <c r="M103" s="11">
        <v>1</v>
      </c>
      <c r="N103" s="48">
        <v>514.8</v>
      </c>
      <c r="O103" s="48"/>
      <c r="P103" s="48"/>
      <c r="Q103" s="48"/>
      <c r="R103" s="48"/>
      <c r="S103" s="62">
        <v>514.8</v>
      </c>
      <c r="T103" s="62"/>
      <c r="U103" s="42"/>
      <c r="V103" s="12">
        <f t="shared" si="4"/>
        <v>514.8</v>
      </c>
      <c r="W103" s="67">
        <f t="shared" si="3"/>
        <v>592.0199999999999</v>
      </c>
      <c r="X103" s="69">
        <v>592</v>
      </c>
      <c r="Y103" s="71">
        <f t="shared" si="2"/>
        <v>-0.019999999999868123</v>
      </c>
    </row>
    <row r="104" spans="1:25" s="3" customFormat="1" ht="21.75" customHeight="1">
      <c r="A104" s="13" t="s">
        <v>189</v>
      </c>
      <c r="B104" s="9">
        <v>78</v>
      </c>
      <c r="C104" s="46" t="s">
        <v>143</v>
      </c>
      <c r="D104" s="46"/>
      <c r="E104" s="46"/>
      <c r="F104" s="46"/>
      <c r="G104" s="46"/>
      <c r="H104" s="10" t="s">
        <v>144</v>
      </c>
      <c r="I104" s="47" t="s">
        <v>11</v>
      </c>
      <c r="J104" s="47"/>
      <c r="K104" s="47"/>
      <c r="L104" s="47"/>
      <c r="M104" s="11">
        <v>1</v>
      </c>
      <c r="N104" s="48">
        <v>800</v>
      </c>
      <c r="O104" s="48"/>
      <c r="P104" s="48"/>
      <c r="Q104" s="48"/>
      <c r="R104" s="48"/>
      <c r="S104" s="62">
        <v>800</v>
      </c>
      <c r="T104" s="62"/>
      <c r="U104" s="42"/>
      <c r="V104" s="12">
        <f t="shared" si="4"/>
        <v>800</v>
      </c>
      <c r="W104" s="67">
        <f t="shared" si="3"/>
        <v>919.9999999999999</v>
      </c>
      <c r="X104" s="70">
        <v>920</v>
      </c>
      <c r="Y104" s="71">
        <f t="shared" si="2"/>
        <v>0</v>
      </c>
    </row>
    <row r="105" spans="22:23" s="3" customFormat="1" ht="21.75" customHeight="1">
      <c r="V105" s="21"/>
      <c r="W105" s="22"/>
    </row>
    <row r="106" ht="11.25">
      <c r="A106" s="3"/>
    </row>
  </sheetData>
  <sheetProtection/>
  <mergeCells count="420">
    <mergeCell ref="X1:X2"/>
    <mergeCell ref="Y1:Y2"/>
    <mergeCell ref="C36:G36"/>
    <mergeCell ref="I36:L36"/>
    <mergeCell ref="N36:R36"/>
    <mergeCell ref="S36:U36"/>
    <mergeCell ref="C9:G9"/>
    <mergeCell ref="I9:L9"/>
    <mergeCell ref="N9:R9"/>
    <mergeCell ref="C30:G30"/>
    <mergeCell ref="I30:L30"/>
    <mergeCell ref="C31:G31"/>
    <mergeCell ref="C6:G6"/>
    <mergeCell ref="I6:L6"/>
    <mergeCell ref="N6:R6"/>
    <mergeCell ref="I15:L15"/>
    <mergeCell ref="N15:R15"/>
    <mergeCell ref="S6:U6"/>
    <mergeCell ref="I12:L12"/>
    <mergeCell ref="N12:R12"/>
    <mergeCell ref="S12:U12"/>
    <mergeCell ref="S9:U9"/>
    <mergeCell ref="C80:G80"/>
    <mergeCell ref="I80:L80"/>
    <mergeCell ref="N80:R80"/>
    <mergeCell ref="S80:U80"/>
    <mergeCell ref="C12:G12"/>
    <mergeCell ref="C15:G15"/>
    <mergeCell ref="S15:U15"/>
    <mergeCell ref="C14:G14"/>
    <mergeCell ref="N30:R30"/>
    <mergeCell ref="S30:U30"/>
    <mergeCell ref="C104:G104"/>
    <mergeCell ref="I104:L104"/>
    <mergeCell ref="N104:R104"/>
    <mergeCell ref="S104:U104"/>
    <mergeCell ref="C102:G102"/>
    <mergeCell ref="I102:L102"/>
    <mergeCell ref="C103:G103"/>
    <mergeCell ref="I103:L103"/>
    <mergeCell ref="N103:R103"/>
    <mergeCell ref="S103:U103"/>
    <mergeCell ref="N8:R8"/>
    <mergeCell ref="S8:U8"/>
    <mergeCell ref="C79:G79"/>
    <mergeCell ref="I79:L79"/>
    <mergeCell ref="N79:R79"/>
    <mergeCell ref="S79:U79"/>
    <mergeCell ref="C8:G8"/>
    <mergeCell ref="I8:L8"/>
    <mergeCell ref="I74:L74"/>
    <mergeCell ref="N74:R74"/>
    <mergeCell ref="C90:G90"/>
    <mergeCell ref="I90:L90"/>
    <mergeCell ref="N90:R90"/>
    <mergeCell ref="N68:R68"/>
    <mergeCell ref="S68:U68"/>
    <mergeCell ref="S88:U88"/>
    <mergeCell ref="C73:G73"/>
    <mergeCell ref="I73:L73"/>
    <mergeCell ref="S74:U74"/>
    <mergeCell ref="C74:G74"/>
    <mergeCell ref="C65:G65"/>
    <mergeCell ref="I65:L65"/>
    <mergeCell ref="N65:R65"/>
    <mergeCell ref="S50:U50"/>
    <mergeCell ref="I58:L58"/>
    <mergeCell ref="N58:R58"/>
    <mergeCell ref="C64:G64"/>
    <mergeCell ref="I64:L64"/>
    <mergeCell ref="I14:L14"/>
    <mergeCell ref="N14:R14"/>
    <mergeCell ref="S14:U14"/>
    <mergeCell ref="S56:U56"/>
    <mergeCell ref="N55:R55"/>
    <mergeCell ref="S55:U55"/>
    <mergeCell ref="N53:R53"/>
    <mergeCell ref="S53:U53"/>
    <mergeCell ref="I50:L50"/>
    <mergeCell ref="N50:R50"/>
    <mergeCell ref="I72:L72"/>
    <mergeCell ref="N72:R72"/>
    <mergeCell ref="S72:U72"/>
    <mergeCell ref="C56:G56"/>
    <mergeCell ref="I56:L56"/>
    <mergeCell ref="N56:R56"/>
    <mergeCell ref="I68:L68"/>
    <mergeCell ref="S60:U60"/>
    <mergeCell ref="N67:R67"/>
    <mergeCell ref="C58:G58"/>
    <mergeCell ref="N102:R102"/>
    <mergeCell ref="S102:U102"/>
    <mergeCell ref="C101:G101"/>
    <mergeCell ref="I101:L101"/>
    <mergeCell ref="N101:R101"/>
    <mergeCell ref="I100:L100"/>
    <mergeCell ref="N100:R100"/>
    <mergeCell ref="S100:U100"/>
    <mergeCell ref="C100:G100"/>
    <mergeCell ref="S101:U101"/>
    <mergeCell ref="S90:U90"/>
    <mergeCell ref="C91:G91"/>
    <mergeCell ref="N32:R32"/>
    <mergeCell ref="S32:U32"/>
    <mergeCell ref="C76:G76"/>
    <mergeCell ref="C96:G96"/>
    <mergeCell ref="I96:L96"/>
    <mergeCell ref="S58:U58"/>
    <mergeCell ref="C50:G50"/>
    <mergeCell ref="C72:G72"/>
    <mergeCell ref="C37:G37"/>
    <mergeCell ref="I37:L37"/>
    <mergeCell ref="N37:R37"/>
    <mergeCell ref="S37:U37"/>
    <mergeCell ref="N96:R96"/>
    <mergeCell ref="S96:U96"/>
    <mergeCell ref="I76:L76"/>
    <mergeCell ref="N76:R76"/>
    <mergeCell ref="S76:U76"/>
    <mergeCell ref="C95:G95"/>
    <mergeCell ref="I95:L95"/>
    <mergeCell ref="N95:R95"/>
    <mergeCell ref="S95:U95"/>
    <mergeCell ref="C87:G87"/>
    <mergeCell ref="C94:G94"/>
    <mergeCell ref="I94:L94"/>
    <mergeCell ref="N94:R94"/>
    <mergeCell ref="S94:U94"/>
    <mergeCell ref="I88:L88"/>
    <mergeCell ref="N88:R88"/>
    <mergeCell ref="N91:R91"/>
    <mergeCell ref="S91:U91"/>
    <mergeCell ref="I81:L81"/>
    <mergeCell ref="N81:R81"/>
    <mergeCell ref="S81:U81"/>
    <mergeCell ref="N84:R84"/>
    <mergeCell ref="S84:U84"/>
    <mergeCell ref="I83:L83"/>
    <mergeCell ref="N83:R83"/>
    <mergeCell ref="S87:U87"/>
    <mergeCell ref="C93:G93"/>
    <mergeCell ref="I93:L93"/>
    <mergeCell ref="N93:R93"/>
    <mergeCell ref="S93:U93"/>
    <mergeCell ref="C85:G85"/>
    <mergeCell ref="I85:L85"/>
    <mergeCell ref="I87:L87"/>
    <mergeCell ref="N89:R89"/>
    <mergeCell ref="S89:U89"/>
    <mergeCell ref="I91:L91"/>
    <mergeCell ref="I31:L31"/>
    <mergeCell ref="N31:R31"/>
    <mergeCell ref="S31:U31"/>
    <mergeCell ref="C61:G61"/>
    <mergeCell ref="I61:L61"/>
    <mergeCell ref="N61:R61"/>
    <mergeCell ref="S61:U61"/>
    <mergeCell ref="C32:G32"/>
    <mergeCell ref="I32:L32"/>
    <mergeCell ref="N60:R60"/>
    <mergeCell ref="V1:V2"/>
    <mergeCell ref="W1:W2"/>
    <mergeCell ref="C92:G92"/>
    <mergeCell ref="I92:L92"/>
    <mergeCell ref="N92:R92"/>
    <mergeCell ref="S92:U92"/>
    <mergeCell ref="N85:R85"/>
    <mergeCell ref="S85:U85"/>
    <mergeCell ref="C81:G81"/>
    <mergeCell ref="S75:U75"/>
    <mergeCell ref="I78:L78"/>
    <mergeCell ref="N78:R78"/>
    <mergeCell ref="S78:U78"/>
    <mergeCell ref="C63:G63"/>
    <mergeCell ref="I63:L63"/>
    <mergeCell ref="N63:R63"/>
    <mergeCell ref="S63:U63"/>
    <mergeCell ref="N75:R75"/>
    <mergeCell ref="S65:U65"/>
    <mergeCell ref="I77:L77"/>
    <mergeCell ref="C88:G88"/>
    <mergeCell ref="C62:G62"/>
    <mergeCell ref="I62:L62"/>
    <mergeCell ref="N62:R62"/>
    <mergeCell ref="S62:U62"/>
    <mergeCell ref="C78:G78"/>
    <mergeCell ref="C84:G84"/>
    <mergeCell ref="I84:L84"/>
    <mergeCell ref="S83:U83"/>
    <mergeCell ref="N87:R87"/>
    <mergeCell ref="C82:G82"/>
    <mergeCell ref="I82:L82"/>
    <mergeCell ref="N82:R82"/>
    <mergeCell ref="S82:U82"/>
    <mergeCell ref="I86:L86"/>
    <mergeCell ref="N86:R86"/>
    <mergeCell ref="S86:U86"/>
    <mergeCell ref="C83:G83"/>
    <mergeCell ref="C98:G98"/>
    <mergeCell ref="I98:L98"/>
    <mergeCell ref="N98:R98"/>
    <mergeCell ref="S98:U98"/>
    <mergeCell ref="I99:L99"/>
    <mergeCell ref="N99:R99"/>
    <mergeCell ref="S99:U99"/>
    <mergeCell ref="C99:G99"/>
    <mergeCell ref="C89:G89"/>
    <mergeCell ref="I89:L89"/>
    <mergeCell ref="C7:G7"/>
    <mergeCell ref="I7:L7"/>
    <mergeCell ref="N7:R7"/>
    <mergeCell ref="S7:U7"/>
    <mergeCell ref="C47:G47"/>
    <mergeCell ref="I47:L47"/>
    <mergeCell ref="N47:R47"/>
    <mergeCell ref="S47:U47"/>
    <mergeCell ref="C35:G35"/>
    <mergeCell ref="I35:L35"/>
    <mergeCell ref="C97:G97"/>
    <mergeCell ref="I97:L97"/>
    <mergeCell ref="N97:R97"/>
    <mergeCell ref="S97:U97"/>
    <mergeCell ref="N70:R70"/>
    <mergeCell ref="S70:U70"/>
    <mergeCell ref="C86:G86"/>
    <mergeCell ref="C77:G77"/>
    <mergeCell ref="N77:R77"/>
    <mergeCell ref="N35:R35"/>
    <mergeCell ref="S35:U35"/>
    <mergeCell ref="C71:G71"/>
    <mergeCell ref="I71:L71"/>
    <mergeCell ref="N71:R71"/>
    <mergeCell ref="S71:U71"/>
    <mergeCell ref="C70:G70"/>
    <mergeCell ref="I70:L70"/>
    <mergeCell ref="I67:L67"/>
    <mergeCell ref="S77:U77"/>
    <mergeCell ref="C22:G22"/>
    <mergeCell ref="I22:L22"/>
    <mergeCell ref="N22:R22"/>
    <mergeCell ref="S22:U22"/>
    <mergeCell ref="C75:G75"/>
    <mergeCell ref="I75:L75"/>
    <mergeCell ref="N73:R73"/>
    <mergeCell ref="S73:U73"/>
    <mergeCell ref="C67:G67"/>
    <mergeCell ref="S67:U67"/>
    <mergeCell ref="C66:G66"/>
    <mergeCell ref="I66:L66"/>
    <mergeCell ref="N66:R66"/>
    <mergeCell ref="S66:U66"/>
    <mergeCell ref="C69:G69"/>
    <mergeCell ref="I69:L69"/>
    <mergeCell ref="N69:R69"/>
    <mergeCell ref="S69:U69"/>
    <mergeCell ref="C68:G68"/>
    <mergeCell ref="N64:R64"/>
    <mergeCell ref="S64:U64"/>
    <mergeCell ref="C59:G59"/>
    <mergeCell ref="I59:L59"/>
    <mergeCell ref="N59:R59"/>
    <mergeCell ref="S59:U59"/>
    <mergeCell ref="C60:G60"/>
    <mergeCell ref="I60:L60"/>
    <mergeCell ref="C57:G57"/>
    <mergeCell ref="I57:L57"/>
    <mergeCell ref="N57:R57"/>
    <mergeCell ref="S57:U57"/>
    <mergeCell ref="C46:G46"/>
    <mergeCell ref="I46:L46"/>
    <mergeCell ref="N46:R46"/>
    <mergeCell ref="S46:U46"/>
    <mergeCell ref="C55:G55"/>
    <mergeCell ref="I55:L55"/>
    <mergeCell ref="C54:G54"/>
    <mergeCell ref="I54:L54"/>
    <mergeCell ref="N54:R54"/>
    <mergeCell ref="S54:U54"/>
    <mergeCell ref="C52:G52"/>
    <mergeCell ref="I52:L52"/>
    <mergeCell ref="N52:R52"/>
    <mergeCell ref="S52:U52"/>
    <mergeCell ref="C53:G53"/>
    <mergeCell ref="I53:L53"/>
    <mergeCell ref="C49:G49"/>
    <mergeCell ref="I49:L49"/>
    <mergeCell ref="N49:R49"/>
    <mergeCell ref="S49:U49"/>
    <mergeCell ref="C48:G48"/>
    <mergeCell ref="I48:L48"/>
    <mergeCell ref="N48:R48"/>
    <mergeCell ref="S48:U48"/>
    <mergeCell ref="C45:G45"/>
    <mergeCell ref="I45:L45"/>
    <mergeCell ref="N45:R45"/>
    <mergeCell ref="S45:U45"/>
    <mergeCell ref="C44:G44"/>
    <mergeCell ref="I44:L44"/>
    <mergeCell ref="N44:R44"/>
    <mergeCell ref="S44:U44"/>
    <mergeCell ref="C43:G43"/>
    <mergeCell ref="I43:L43"/>
    <mergeCell ref="N43:R43"/>
    <mergeCell ref="S43:U43"/>
    <mergeCell ref="C42:G42"/>
    <mergeCell ref="I42:L42"/>
    <mergeCell ref="N42:R42"/>
    <mergeCell ref="S42:U42"/>
    <mergeCell ref="C41:G41"/>
    <mergeCell ref="I41:L41"/>
    <mergeCell ref="N41:R41"/>
    <mergeCell ref="S41:U41"/>
    <mergeCell ref="C18:G18"/>
    <mergeCell ref="I18:L18"/>
    <mergeCell ref="N18:R18"/>
    <mergeCell ref="S18:U18"/>
    <mergeCell ref="C39:G39"/>
    <mergeCell ref="I39:L39"/>
    <mergeCell ref="N39:R39"/>
    <mergeCell ref="S39:U39"/>
    <mergeCell ref="C38:G38"/>
    <mergeCell ref="I38:L38"/>
    <mergeCell ref="N38:R38"/>
    <mergeCell ref="S38:U38"/>
    <mergeCell ref="C25:G25"/>
    <mergeCell ref="I25:L25"/>
    <mergeCell ref="N25:R25"/>
    <mergeCell ref="S25:U25"/>
    <mergeCell ref="C34:G34"/>
    <mergeCell ref="I34:L34"/>
    <mergeCell ref="N34:R34"/>
    <mergeCell ref="S34:U34"/>
    <mergeCell ref="C33:G33"/>
    <mergeCell ref="I33:L33"/>
    <mergeCell ref="N24:R24"/>
    <mergeCell ref="S24:U24"/>
    <mergeCell ref="C20:G20"/>
    <mergeCell ref="I20:L20"/>
    <mergeCell ref="N20:R20"/>
    <mergeCell ref="S20:U20"/>
    <mergeCell ref="C21:G21"/>
    <mergeCell ref="I21:L21"/>
    <mergeCell ref="N21:R21"/>
    <mergeCell ref="S21:U21"/>
    <mergeCell ref="N33:R33"/>
    <mergeCell ref="S33:U33"/>
    <mergeCell ref="C11:G11"/>
    <mergeCell ref="I11:L11"/>
    <mergeCell ref="N11:R11"/>
    <mergeCell ref="S11:U11"/>
    <mergeCell ref="C29:G29"/>
    <mergeCell ref="I29:L29"/>
    <mergeCell ref="N29:R29"/>
    <mergeCell ref="S29:U29"/>
    <mergeCell ref="C16:G16"/>
    <mergeCell ref="I16:L16"/>
    <mergeCell ref="N16:R16"/>
    <mergeCell ref="S16:U16"/>
    <mergeCell ref="C10:G10"/>
    <mergeCell ref="I10:L10"/>
    <mergeCell ref="N10:R10"/>
    <mergeCell ref="S10:U10"/>
    <mergeCell ref="C13:G13"/>
    <mergeCell ref="I13:L13"/>
    <mergeCell ref="C28:G28"/>
    <mergeCell ref="I28:L28"/>
    <mergeCell ref="N28:R28"/>
    <mergeCell ref="S28:U28"/>
    <mergeCell ref="C27:G27"/>
    <mergeCell ref="I27:L27"/>
    <mergeCell ref="N27:R27"/>
    <mergeCell ref="S27:U27"/>
    <mergeCell ref="C26:G26"/>
    <mergeCell ref="I26:L26"/>
    <mergeCell ref="N26:R26"/>
    <mergeCell ref="S26:U26"/>
    <mergeCell ref="C23:G23"/>
    <mergeCell ref="I23:L23"/>
    <mergeCell ref="N23:R23"/>
    <mergeCell ref="S23:U23"/>
    <mergeCell ref="C24:G24"/>
    <mergeCell ref="I24:L24"/>
    <mergeCell ref="C17:G17"/>
    <mergeCell ref="I17:L17"/>
    <mergeCell ref="N17:R17"/>
    <mergeCell ref="S17:U17"/>
    <mergeCell ref="C51:G51"/>
    <mergeCell ref="I51:L51"/>
    <mergeCell ref="N51:R51"/>
    <mergeCell ref="S51:U51"/>
    <mergeCell ref="N19:R19"/>
    <mergeCell ref="S19:U19"/>
    <mergeCell ref="C40:G40"/>
    <mergeCell ref="I40:L40"/>
    <mergeCell ref="N40:R40"/>
    <mergeCell ref="S40:U40"/>
    <mergeCell ref="C5:G5"/>
    <mergeCell ref="I5:L5"/>
    <mergeCell ref="N5:R5"/>
    <mergeCell ref="S5:U5"/>
    <mergeCell ref="C19:G19"/>
    <mergeCell ref="I19:L19"/>
    <mergeCell ref="N13:R13"/>
    <mergeCell ref="S13:U13"/>
    <mergeCell ref="S3:U3"/>
    <mergeCell ref="C4:G4"/>
    <mergeCell ref="I4:L4"/>
    <mergeCell ref="N4:R4"/>
    <mergeCell ref="S4:U4"/>
    <mergeCell ref="C3:G3"/>
    <mergeCell ref="I3:L3"/>
    <mergeCell ref="N3:R3"/>
    <mergeCell ref="M1:M2"/>
    <mergeCell ref="N1:R2"/>
    <mergeCell ref="S1:U2"/>
    <mergeCell ref="B1:B2"/>
    <mergeCell ref="C1:H1"/>
    <mergeCell ref="I1:L1"/>
    <mergeCell ref="C2:G2"/>
    <mergeCell ref="I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Екатерина</cp:lastModifiedBy>
  <cp:lastPrinted>2012-10-17T13:36:00Z</cp:lastPrinted>
  <dcterms:created xsi:type="dcterms:W3CDTF">2012-10-17T13:36:00Z</dcterms:created>
  <dcterms:modified xsi:type="dcterms:W3CDTF">2012-10-19T08:22:30Z</dcterms:modified>
  <cp:category/>
  <cp:version/>
  <cp:contentType/>
  <cp:contentStatus/>
  <cp:revision>1</cp:revision>
</cp:coreProperties>
</file>