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<sst xmlns="http://schemas.openxmlformats.org/spreadsheetml/2006/main" count="156" uniqueCount="126">
  <si>
    <t>НИК</t>
  </si>
  <si>
    <t>ЗАКАЗ</t>
  </si>
  <si>
    <t>К-ВО</t>
  </si>
  <si>
    <t>ЦЕНА</t>
  </si>
  <si>
    <t>СУММА</t>
  </si>
  <si>
    <t>ВЕС, гр</t>
  </si>
  <si>
    <t>СДАНО</t>
  </si>
  <si>
    <t>Наташа М.</t>
  </si>
  <si>
    <t>хохмячок</t>
  </si>
  <si>
    <t>Массажное масло со скрабом"Бархатная кожа"</t>
  </si>
  <si>
    <t>К ОПЛАТЕ</t>
  </si>
  <si>
    <t>С ОРГ%</t>
  </si>
  <si>
    <t>Маска для лица "Кьянти"</t>
  </si>
  <si>
    <t>Маска вокруг глаз</t>
  </si>
  <si>
    <t>ВЕС всего</t>
  </si>
  <si>
    <t xml:space="preserve">Транспортные </t>
  </si>
  <si>
    <t>ДОЛГ</t>
  </si>
  <si>
    <t>Молочко для тела "Сливочный шоколад", весовое</t>
  </si>
  <si>
    <t>Сухой шампунь для окрашенных волос "Роза"</t>
  </si>
  <si>
    <t>ИТОГО</t>
  </si>
  <si>
    <t>Крюкова Оксана</t>
  </si>
  <si>
    <t>Маска для лица "Минеральная", восстанавливающая, весовая</t>
  </si>
  <si>
    <t>Маска для лица "Овсяная", весовая </t>
  </si>
  <si>
    <t>Шампунь "Мармарис"</t>
  </si>
  <si>
    <t>Маска для волос "Цветочная" питательная, весовая</t>
  </si>
  <si>
    <t>Маска для волос "Травяная" тонизирующая, весовая</t>
  </si>
  <si>
    <t>Надежда Воробьева</t>
  </si>
  <si>
    <t xml:space="preserve">Маска Винная </t>
  </si>
  <si>
    <t>шампунь твердый для окрашенных волос роза</t>
  </si>
  <si>
    <t>шампунь твердый для склонных к жирности волос цитрус</t>
  </si>
  <si>
    <t>шампунь твердый укрепляющий клубника</t>
  </si>
  <si>
    <t>#OLGA_S#</t>
  </si>
  <si>
    <t>Молочко для снятия макияжа "София" для сухой кожи</t>
  </si>
  <si>
    <t>Крем-гель для лица "Кьянти"</t>
  </si>
  <si>
    <t>Маре Нострум скраб антицеллюлитный </t>
  </si>
  <si>
    <t>Маска для волос "Травяная" тонизирующая, весовая </t>
  </si>
  <si>
    <t>Бальзам-кондиционер для волос"Цветочный букет", весовой</t>
  </si>
  <si>
    <t>КэтиЯщерка</t>
  </si>
  <si>
    <t>Дыня. Увлажняющий и увеличивающий объем бальзам для губ</t>
  </si>
  <si>
    <t>София. Тоник для лица на розовой воде,</t>
  </si>
  <si>
    <t>Xenia4</t>
  </si>
  <si>
    <t>Крем для стареющей кожи на розовой воде "София"</t>
  </si>
  <si>
    <t>Крем для лица ночной "Касабланка" "Шиповник-гибискус" это Андалуз</t>
  </si>
  <si>
    <t>Крем-премиум вокруг глаз "София"</t>
  </si>
  <si>
    <t>Масло массажное "Маре нострум"</t>
  </si>
  <si>
    <t>Рина Gold</t>
  </si>
  <si>
    <t>Шампунь Касабланка </t>
  </si>
  <si>
    <t>Кондиционер для волос Цветочный букет</t>
  </si>
  <si>
    <t>ПЕТРОВА</t>
  </si>
  <si>
    <t>"Шоколад" скраб для тела, весовой </t>
  </si>
  <si>
    <t>"Роза" скраб для тела, весовой</t>
  </si>
  <si>
    <t>Маска для лица "Чайное дерево", весовая</t>
  </si>
  <si>
    <t>Сухой шампунь для склонных к жирности волос "Цитрус</t>
  </si>
  <si>
    <t>Гель для душа "Андалуз"</t>
  </si>
  <si>
    <t>Шампунь "Касабланка" </t>
  </si>
  <si>
    <t>мыло для лица Ромашка</t>
  </si>
  <si>
    <t>мыло для лица Овсяное</t>
  </si>
  <si>
    <t>Сухой шампунь от перхоти "Травяной"</t>
  </si>
  <si>
    <t>Маска для лица "София"</t>
  </si>
  <si>
    <t>салаточка</t>
  </si>
  <si>
    <t>маска для волос травяная</t>
  </si>
  <si>
    <t>крем для лица Алоэ-вера </t>
  </si>
  <si>
    <t>Гель для лица "Кьянти" "Breakout buster"</t>
  </si>
  <si>
    <t>Крем "Прованс "Ройбуш"вокруг глаз</t>
  </si>
  <si>
    <t>Гель для душа "Ваниль", весовой </t>
  </si>
  <si>
    <t>"Шоколад" скраб для тела, весовой</t>
  </si>
  <si>
    <t>Ополаскиватель после бритья "Андалуз" АНА "цитрус"</t>
  </si>
  <si>
    <t>Маска антивозростная "Королевская", весовая</t>
  </si>
  <si>
    <t>Selesta</t>
  </si>
  <si>
    <t>Маска вокруг глаз от отеков и темных кругов, весовая </t>
  </si>
  <si>
    <t>Маска-желе "Минеральная" восстанавливающая , весовая</t>
  </si>
  <si>
    <t>Маска "Гранатовая" антиоксидант, весовая </t>
  </si>
  <si>
    <t>Света Б.</t>
  </si>
  <si>
    <t>Сухой шампунь цитрус</t>
  </si>
  <si>
    <t>Сухой шампунь ромашка</t>
  </si>
  <si>
    <t>Сухой шампунь клубника</t>
  </si>
  <si>
    <t>Маска для лица Морские водоросли</t>
  </si>
  <si>
    <t>samalen</t>
  </si>
  <si>
    <t>Мыло для лица Ромашка</t>
  </si>
  <si>
    <t>Бальзам для волос Цветочный букет</t>
  </si>
  <si>
    <t>соль для ванны Морская свежесть</t>
  </si>
  <si>
    <t>соль для ванны Красный апельсин</t>
  </si>
  <si>
    <t>маска вокруг глаз</t>
  </si>
  <si>
    <t>маска Морские водоросли</t>
  </si>
  <si>
    <t>шампунь ромашка</t>
  </si>
  <si>
    <t>крем алоэ-вера</t>
  </si>
  <si>
    <t>Массажное масло со скрабом "Клубничное сердце"</t>
  </si>
  <si>
    <t>мыло для лица овсяное</t>
  </si>
  <si>
    <t>Бальзам для губ Сладкая ягода</t>
  </si>
  <si>
    <t>Бальзам для губ Вишня</t>
  </si>
  <si>
    <t>Бальзам для губ Дьявольский шоколад</t>
  </si>
  <si>
    <t>шарик Водяная лилия</t>
  </si>
  <si>
    <t>ш. клубника в шамп.</t>
  </si>
  <si>
    <t>ш. роза</t>
  </si>
  <si>
    <t>ш. ромашка</t>
  </si>
  <si>
    <t>ш. шоколадный трюфель</t>
  </si>
  <si>
    <t>ш. цитрус</t>
  </si>
  <si>
    <t>ш. овсяное молоко</t>
  </si>
  <si>
    <t>ш. райский фрукт</t>
  </si>
  <si>
    <t>ш. виноград и милисса</t>
  </si>
  <si>
    <t>ш. лаванда</t>
  </si>
  <si>
    <t>ш. ежевика</t>
  </si>
  <si>
    <t>Покидова А.</t>
  </si>
  <si>
    <t>маска Кьянти</t>
  </si>
  <si>
    <t>Филимонычева О.</t>
  </si>
  <si>
    <t>forget-me-not</t>
  </si>
  <si>
    <t>шампунь твердный травяной</t>
  </si>
  <si>
    <t>крем алое-вера</t>
  </si>
  <si>
    <t>Новикова Саша</t>
  </si>
  <si>
    <t>маска Королевская</t>
  </si>
  <si>
    <t>маска с авокадо</t>
  </si>
  <si>
    <t>Отрада</t>
  </si>
  <si>
    <t>Melisa </t>
  </si>
  <si>
    <t>НастЬя </t>
  </si>
  <si>
    <t>KrechetNat </t>
  </si>
  <si>
    <t>чеloveчик </t>
  </si>
  <si>
    <t>$$$~ТЭТ~$$$ </t>
  </si>
  <si>
    <t>скраб Фруктовый салат</t>
  </si>
  <si>
    <t>Гель для душа "Фрукты в сливках"</t>
  </si>
  <si>
    <t>нет</t>
  </si>
  <si>
    <t>кондиционер для волос Цветочный букет</t>
  </si>
  <si>
    <t>расфасовали по 50 гр. В 4 баночки</t>
  </si>
  <si>
    <t>нет, прекратили выпуск</t>
  </si>
  <si>
    <t>Вес всего 12955</t>
  </si>
  <si>
    <t>Транспортные - 270 руб.</t>
  </si>
  <si>
    <t>Цена 1 гр. - 0,02 р.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</si>
</sst>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6">
    <font>
      <sz val="11"/>
      <color indexed="8"/>
      <name val="Calibri"/>
      <family val="2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Calibri"/>
      <family val="2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Courier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10" xfId="0" applyNumberFormat="1" applyFont="1" applyBorder="1" applyAlignment="1">
      <alignment/>
    </xf>
    <xf numFmtId="0" fontId="0" fillId="35" borderId="0" xfId="0" applyFill="1" applyAlignment="1">
      <alignment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NumberFormat="1" applyFont="1" applyFill="1" applyBorder="1" applyAlignment="1">
      <alignment horizontal="center" vertical="center" wrapText="1"/>
    </xf>
    <xf numFmtId="0" fontId="45" fillId="36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" fillId="37" borderId="11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/>
    </xf>
    <xf numFmtId="0" fontId="0" fillId="37" borderId="0" xfId="0" applyFill="1" applyAlignment="1">
      <alignment/>
    </xf>
    <xf numFmtId="2" fontId="4" fillId="37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37" borderId="0" xfId="0" applyFont="1" applyFill="1" applyBorder="1" applyAlignment="1">
      <alignment/>
    </xf>
    <xf numFmtId="0" fontId="2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3" fillId="8" borderId="11" xfId="0" applyFont="1" applyFill="1" applyBorder="1" applyAlignment="1">
      <alignment horizontal="center" vertical="center" wrapText="1"/>
    </xf>
    <xf numFmtId="2" fontId="4" fillId="8" borderId="11" xfId="0" applyNumberFormat="1" applyFont="1" applyFill="1" applyBorder="1" applyAlignment="1">
      <alignment horizontal="center" vertical="center"/>
    </xf>
    <xf numFmtId="0" fontId="3" fillId="8" borderId="11" xfId="0" applyNumberFormat="1" applyFont="1" applyFill="1" applyBorder="1" applyAlignment="1">
      <alignment/>
    </xf>
    <xf numFmtId="2" fontId="43" fillId="8" borderId="11" xfId="0" applyNumberFormat="1" applyFont="1" applyFill="1" applyBorder="1" applyAlignment="1">
      <alignment/>
    </xf>
    <xf numFmtId="0" fontId="3" fillId="19" borderId="11" xfId="0" applyFont="1" applyFill="1" applyBorder="1" applyAlignment="1">
      <alignment horizontal="center" vertical="center"/>
    </xf>
    <xf numFmtId="2" fontId="4" fillId="19" borderId="11" xfId="0" applyNumberFormat="1" applyFont="1" applyFill="1" applyBorder="1" applyAlignment="1">
      <alignment horizontal="center" vertical="center"/>
    </xf>
    <xf numFmtId="0" fontId="3" fillId="19" borderId="11" xfId="0" applyNumberFormat="1" applyFont="1" applyFill="1" applyBorder="1" applyAlignment="1">
      <alignment/>
    </xf>
    <xf numFmtId="2" fontId="43" fillId="19" borderId="11" xfId="0" applyNumberFormat="1" applyFont="1" applyFill="1" applyBorder="1" applyAlignment="1">
      <alignment/>
    </xf>
    <xf numFmtId="0" fontId="3" fillId="19" borderId="11" xfId="0" applyFont="1" applyFill="1" applyBorder="1" applyAlignment="1">
      <alignment/>
    </xf>
    <xf numFmtId="0" fontId="3" fillId="19" borderId="11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wrapText="1"/>
    </xf>
    <xf numFmtId="2" fontId="7" fillId="8" borderId="11" xfId="0" applyNumberFormat="1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 wrapText="1"/>
    </xf>
    <xf numFmtId="0" fontId="7" fillId="19" borderId="11" xfId="0" applyFont="1" applyFill="1" applyBorder="1" applyAlignment="1">
      <alignment horizontal="left" wrapText="1"/>
    </xf>
    <xf numFmtId="0" fontId="7" fillId="19" borderId="11" xfId="0" applyFont="1" applyFill="1" applyBorder="1" applyAlignment="1">
      <alignment horizontal="center" wrapText="1"/>
    </xf>
    <xf numFmtId="2" fontId="7" fillId="19" borderId="11" xfId="0" applyNumberFormat="1" applyFont="1" applyFill="1" applyBorder="1" applyAlignment="1">
      <alignment horizontal="center" vertical="center"/>
    </xf>
    <xf numFmtId="0" fontId="7" fillId="19" borderId="11" xfId="0" applyFont="1" applyFill="1" applyBorder="1" applyAlignment="1">
      <alignment horizontal="center" vertical="center"/>
    </xf>
    <xf numFmtId="0" fontId="7" fillId="19" borderId="11" xfId="0" applyFont="1" applyFill="1" applyBorder="1" applyAlignment="1">
      <alignment/>
    </xf>
    <xf numFmtId="0" fontId="7" fillId="19" borderId="11" xfId="0" applyFont="1" applyFill="1" applyBorder="1" applyAlignment="1">
      <alignment horizontal="left"/>
    </xf>
    <xf numFmtId="0" fontId="7" fillId="19" borderId="11" xfId="0" applyFont="1" applyFill="1" applyBorder="1" applyAlignment="1">
      <alignment horizontal="center"/>
    </xf>
    <xf numFmtId="0" fontId="7" fillId="19" borderId="11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wrapText="1"/>
    </xf>
    <xf numFmtId="0" fontId="7" fillId="38" borderId="0" xfId="0" applyFont="1" applyFill="1" applyAlignment="1">
      <alignment/>
    </xf>
    <xf numFmtId="0" fontId="7" fillId="8" borderId="0" xfId="0" applyFont="1" applyFill="1" applyAlignment="1">
      <alignment/>
    </xf>
    <xf numFmtId="0" fontId="8" fillId="8" borderId="0" xfId="0" applyFont="1" applyFill="1" applyAlignment="1">
      <alignment/>
    </xf>
    <xf numFmtId="0" fontId="8" fillId="19" borderId="0" xfId="0" applyFont="1" applyFill="1" applyAlignment="1">
      <alignment/>
    </xf>
    <xf numFmtId="0" fontId="7" fillId="19" borderId="0" xfId="0" applyFont="1" applyFill="1" applyAlignment="1">
      <alignment/>
    </xf>
    <xf numFmtId="0" fontId="7" fillId="9" borderId="0" xfId="0" applyFont="1" applyFill="1" applyAlignment="1">
      <alignment/>
    </xf>
    <xf numFmtId="2" fontId="7" fillId="9" borderId="11" xfId="0" applyNumberFormat="1" applyFont="1" applyFill="1" applyBorder="1" applyAlignment="1">
      <alignment horizontal="center" vertical="center"/>
    </xf>
    <xf numFmtId="2" fontId="4" fillId="9" borderId="11" xfId="0" applyNumberFormat="1" applyFont="1" applyFill="1" applyBorder="1" applyAlignment="1">
      <alignment horizontal="center" vertical="center"/>
    </xf>
    <xf numFmtId="2" fontId="43" fillId="9" borderId="11" xfId="0" applyNumberFormat="1" applyFont="1" applyFill="1" applyBorder="1" applyAlignment="1">
      <alignment/>
    </xf>
    <xf numFmtId="0" fontId="8" fillId="9" borderId="0" xfId="0" applyFont="1" applyFill="1" applyAlignment="1">
      <alignment/>
    </xf>
    <xf numFmtId="0" fontId="7" fillId="37" borderId="11" xfId="0" applyFont="1" applyFill="1" applyBorder="1" applyAlignment="1">
      <alignment/>
    </xf>
    <xf numFmtId="0" fontId="7" fillId="37" borderId="0" xfId="0" applyFont="1" applyFill="1" applyAlignment="1">
      <alignment/>
    </xf>
    <xf numFmtId="0" fontId="7" fillId="37" borderId="11" xfId="0" applyFont="1" applyFill="1" applyBorder="1" applyAlignment="1">
      <alignment horizontal="left" vertical="center" wrapText="1"/>
    </xf>
    <xf numFmtId="0" fontId="7" fillId="37" borderId="11" xfId="0" applyFont="1" applyFill="1" applyBorder="1" applyAlignment="1">
      <alignment horizontal="center" wrapText="1"/>
    </xf>
    <xf numFmtId="0" fontId="7" fillId="37" borderId="11" xfId="0" applyNumberFormat="1" applyFont="1" applyFill="1" applyBorder="1" applyAlignment="1">
      <alignment horizontal="center" wrapText="1"/>
    </xf>
    <xf numFmtId="2" fontId="7" fillId="37" borderId="11" xfId="0" applyNumberFormat="1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NumberFormat="1" applyFont="1" applyFill="1" applyBorder="1" applyAlignment="1">
      <alignment/>
    </xf>
    <xf numFmtId="0" fontId="7" fillId="37" borderId="11" xfId="0" applyFont="1" applyFill="1" applyBorder="1" applyAlignment="1">
      <alignment horizontal="left" wrapText="1"/>
    </xf>
    <xf numFmtId="0" fontId="7" fillId="37" borderId="11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3" fillId="37" borderId="11" xfId="0" applyNumberFormat="1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left"/>
    </xf>
    <xf numFmtId="0" fontId="8" fillId="37" borderId="11" xfId="0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0" fontId="8" fillId="10" borderId="0" xfId="0" applyFont="1" applyFill="1" applyAlignment="1">
      <alignment/>
    </xf>
    <xf numFmtId="0" fontId="7" fillId="10" borderId="11" xfId="0" applyFont="1" applyFill="1" applyBorder="1" applyAlignment="1">
      <alignment horizontal="left" wrapText="1"/>
    </xf>
    <xf numFmtId="0" fontId="7" fillId="10" borderId="11" xfId="0" applyFont="1" applyFill="1" applyBorder="1" applyAlignment="1">
      <alignment horizontal="center" wrapText="1"/>
    </xf>
    <xf numFmtId="0" fontId="7" fillId="10" borderId="11" xfId="0" applyNumberFormat="1" applyFont="1" applyFill="1" applyBorder="1" applyAlignment="1">
      <alignment horizontal="center" wrapText="1"/>
    </xf>
    <xf numFmtId="2" fontId="7" fillId="10" borderId="11" xfId="0" applyNumberFormat="1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2" fontId="4" fillId="10" borderId="11" xfId="0" applyNumberFormat="1" applyFont="1" applyFill="1" applyBorder="1" applyAlignment="1">
      <alignment horizontal="center" vertical="center"/>
    </xf>
    <xf numFmtId="0" fontId="3" fillId="10" borderId="11" xfId="0" applyNumberFormat="1" applyFont="1" applyFill="1" applyBorder="1" applyAlignment="1">
      <alignment horizontal="center" vertical="center"/>
    </xf>
    <xf numFmtId="2" fontId="43" fillId="10" borderId="11" xfId="0" applyNumberFormat="1" applyFont="1" applyFill="1" applyBorder="1" applyAlignment="1">
      <alignment/>
    </xf>
    <xf numFmtId="0" fontId="7" fillId="10" borderId="0" xfId="0" applyFont="1" applyFill="1" applyAlignment="1">
      <alignment/>
    </xf>
    <xf numFmtId="0" fontId="7" fillId="9" borderId="13" xfId="0" applyFont="1" applyFill="1" applyBorder="1" applyAlignment="1">
      <alignment/>
    </xf>
    <xf numFmtId="0" fontId="7" fillId="9" borderId="11" xfId="0" applyFont="1" applyFill="1" applyBorder="1" applyAlignment="1">
      <alignment horizontal="left" wrapText="1"/>
    </xf>
    <xf numFmtId="0" fontId="7" fillId="9" borderId="11" xfId="0" applyNumberFormat="1" applyFont="1" applyFill="1" applyBorder="1" applyAlignment="1">
      <alignment horizontal="center" wrapText="1"/>
    </xf>
    <xf numFmtId="0" fontId="7" fillId="9" borderId="11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9" borderId="11" xfId="0" applyNumberFormat="1" applyFont="1" applyFill="1" applyBorder="1" applyAlignment="1">
      <alignment horizontal="center" vertical="center"/>
    </xf>
    <xf numFmtId="0" fontId="7" fillId="19" borderId="11" xfId="0" applyNumberFormat="1" applyFont="1" applyFill="1" applyBorder="1" applyAlignment="1">
      <alignment horizontal="center" wrapText="1"/>
    </xf>
    <xf numFmtId="0" fontId="8" fillId="22" borderId="0" xfId="0" applyFont="1" applyFill="1" applyAlignment="1">
      <alignment/>
    </xf>
    <xf numFmtId="0" fontId="7" fillId="22" borderId="0" xfId="0" applyFont="1" applyFill="1" applyAlignment="1">
      <alignment/>
    </xf>
    <xf numFmtId="0" fontId="7" fillId="22" borderId="11" xfId="0" applyFont="1" applyFill="1" applyBorder="1" applyAlignment="1">
      <alignment horizontal="center" wrapText="1"/>
    </xf>
    <xf numFmtId="0" fontId="7" fillId="22" borderId="11" xfId="0" applyNumberFormat="1" applyFont="1" applyFill="1" applyBorder="1" applyAlignment="1">
      <alignment horizontal="center" wrapText="1"/>
    </xf>
    <xf numFmtId="2" fontId="7" fillId="22" borderId="11" xfId="0" applyNumberFormat="1" applyFont="1" applyFill="1" applyBorder="1" applyAlignment="1">
      <alignment horizontal="center" vertical="center"/>
    </xf>
    <xf numFmtId="2" fontId="4" fillId="22" borderId="11" xfId="0" applyNumberFormat="1" applyFont="1" applyFill="1" applyBorder="1" applyAlignment="1">
      <alignment horizontal="center" vertical="center"/>
    </xf>
    <xf numFmtId="2" fontId="43" fillId="22" borderId="11" xfId="0" applyNumberFormat="1" applyFont="1" applyFill="1" applyBorder="1" applyAlignment="1">
      <alignment/>
    </xf>
    <xf numFmtId="0" fontId="8" fillId="39" borderId="0" xfId="0" applyFont="1" applyFill="1" applyAlignment="1">
      <alignment/>
    </xf>
    <xf numFmtId="0" fontId="7" fillId="39" borderId="0" xfId="0" applyFont="1" applyFill="1" applyAlignment="1">
      <alignment/>
    </xf>
    <xf numFmtId="0" fontId="7" fillId="39" borderId="11" xfId="0" applyFont="1" applyFill="1" applyBorder="1" applyAlignment="1">
      <alignment horizontal="left"/>
    </xf>
    <xf numFmtId="0" fontId="7" fillId="39" borderId="11" xfId="0" applyFont="1" applyFill="1" applyBorder="1" applyAlignment="1">
      <alignment horizontal="center" wrapText="1"/>
    </xf>
    <xf numFmtId="0" fontId="7" fillId="39" borderId="11" xfId="0" applyNumberFormat="1" applyFont="1" applyFill="1" applyBorder="1" applyAlignment="1">
      <alignment horizontal="center" wrapText="1"/>
    </xf>
    <xf numFmtId="2" fontId="7" fillId="39" borderId="11" xfId="0" applyNumberFormat="1" applyFont="1" applyFill="1" applyBorder="1" applyAlignment="1">
      <alignment horizontal="center" vertical="center"/>
    </xf>
    <xf numFmtId="0" fontId="7" fillId="39" borderId="11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2" fontId="4" fillId="39" borderId="11" xfId="0" applyNumberFormat="1" applyFont="1" applyFill="1" applyBorder="1" applyAlignment="1">
      <alignment horizontal="center" vertical="center"/>
    </xf>
    <xf numFmtId="0" fontId="3" fillId="39" borderId="11" xfId="0" applyNumberFormat="1" applyFont="1" applyFill="1" applyBorder="1" applyAlignment="1">
      <alignment/>
    </xf>
    <xf numFmtId="2" fontId="43" fillId="39" borderId="11" xfId="0" applyNumberFormat="1" applyFont="1" applyFill="1" applyBorder="1" applyAlignment="1">
      <alignment/>
    </xf>
    <xf numFmtId="0" fontId="7" fillId="8" borderId="11" xfId="0" applyFont="1" applyFill="1" applyBorder="1" applyAlignment="1">
      <alignment horizontal="left"/>
    </xf>
    <xf numFmtId="0" fontId="7" fillId="8" borderId="11" xfId="0" applyNumberFormat="1" applyFont="1" applyFill="1" applyBorder="1" applyAlignment="1">
      <alignment horizontal="center" wrapText="1"/>
    </xf>
    <xf numFmtId="0" fontId="7" fillId="8" borderId="14" xfId="0" applyFont="1" applyFill="1" applyBorder="1" applyAlignment="1">
      <alignment/>
    </xf>
    <xf numFmtId="0" fontId="7" fillId="3" borderId="0" xfId="0" applyFont="1" applyFill="1" applyAlignment="1">
      <alignment/>
    </xf>
    <xf numFmtId="0" fontId="7" fillId="3" borderId="11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1" xfId="0" applyNumberFormat="1" applyFont="1" applyFill="1" applyBorder="1" applyAlignment="1">
      <alignment horizontal="center" wrapText="1"/>
    </xf>
    <xf numFmtId="2" fontId="7" fillId="3" borderId="11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/>
    </xf>
    <xf numFmtId="2" fontId="43" fillId="3" borderId="11" xfId="0" applyNumberFormat="1" applyFont="1" applyFill="1" applyBorder="1" applyAlignment="1">
      <alignment/>
    </xf>
    <xf numFmtId="0" fontId="7" fillId="19" borderId="11" xfId="0" applyFont="1" applyFill="1" applyBorder="1" applyAlignment="1">
      <alignment horizontal="left" vertical="center" wrapText="1"/>
    </xf>
    <xf numFmtId="0" fontId="7" fillId="22" borderId="11" xfId="0" applyFont="1" applyFill="1" applyBorder="1" applyAlignment="1">
      <alignment horizontal="left" vertical="center" wrapText="1"/>
    </xf>
    <xf numFmtId="0" fontId="7" fillId="22" borderId="11" xfId="0" applyFont="1" applyFill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center" vertical="center" wrapText="1"/>
    </xf>
    <xf numFmtId="0" fontId="3" fillId="22" borderId="11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0" fontId="8" fillId="25" borderId="0" xfId="0" applyFont="1" applyFill="1" applyAlignment="1">
      <alignment/>
    </xf>
    <xf numFmtId="0" fontId="7" fillId="25" borderId="0" xfId="0" applyFont="1" applyFill="1" applyAlignment="1">
      <alignment/>
    </xf>
    <xf numFmtId="0" fontId="7" fillId="25" borderId="11" xfId="0" applyFont="1" applyFill="1" applyBorder="1" applyAlignment="1">
      <alignment horizontal="left" vertical="center" wrapText="1"/>
    </xf>
    <xf numFmtId="0" fontId="7" fillId="25" borderId="11" xfId="0" applyFont="1" applyFill="1" applyBorder="1" applyAlignment="1">
      <alignment horizontal="center" wrapText="1"/>
    </xf>
    <xf numFmtId="0" fontId="7" fillId="25" borderId="11" xfId="0" applyNumberFormat="1" applyFont="1" applyFill="1" applyBorder="1" applyAlignment="1">
      <alignment horizontal="center" wrapText="1"/>
    </xf>
    <xf numFmtId="2" fontId="7" fillId="25" borderId="11" xfId="0" applyNumberFormat="1" applyFont="1" applyFill="1" applyBorder="1" applyAlignment="1">
      <alignment horizontal="center" vertical="center"/>
    </xf>
    <xf numFmtId="0" fontId="7" fillId="25" borderId="11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2" fontId="4" fillId="25" borderId="11" xfId="0" applyNumberFormat="1" applyFont="1" applyFill="1" applyBorder="1" applyAlignment="1">
      <alignment horizontal="center" vertical="center"/>
    </xf>
    <xf numFmtId="0" fontId="3" fillId="25" borderId="11" xfId="0" applyNumberFormat="1" applyFont="1" applyFill="1" applyBorder="1" applyAlignment="1">
      <alignment/>
    </xf>
    <xf numFmtId="2" fontId="43" fillId="25" borderId="11" xfId="0" applyNumberFormat="1" applyFont="1" applyFill="1" applyBorder="1" applyAlignment="1">
      <alignment/>
    </xf>
    <xf numFmtId="0" fontId="7" fillId="40" borderId="0" xfId="0" applyFont="1" applyFill="1" applyAlignment="1">
      <alignment/>
    </xf>
    <xf numFmtId="0" fontId="7" fillId="40" borderId="11" xfId="0" applyFont="1" applyFill="1" applyBorder="1" applyAlignment="1">
      <alignment horizontal="left" vertical="center" wrapText="1"/>
    </xf>
    <xf numFmtId="0" fontId="7" fillId="40" borderId="11" xfId="0" applyFont="1" applyFill="1" applyBorder="1" applyAlignment="1">
      <alignment horizontal="center" wrapText="1"/>
    </xf>
    <xf numFmtId="0" fontId="7" fillId="40" borderId="11" xfId="0" applyNumberFormat="1" applyFont="1" applyFill="1" applyBorder="1" applyAlignment="1">
      <alignment horizontal="center" wrapText="1"/>
    </xf>
    <xf numFmtId="2" fontId="7" fillId="40" borderId="11" xfId="0" applyNumberFormat="1" applyFont="1" applyFill="1" applyBorder="1" applyAlignment="1">
      <alignment horizontal="center" vertical="center"/>
    </xf>
    <xf numFmtId="0" fontId="7" fillId="40" borderId="11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center" vertical="center" wrapText="1"/>
    </xf>
    <xf numFmtId="2" fontId="4" fillId="40" borderId="11" xfId="0" applyNumberFormat="1" applyFont="1" applyFill="1" applyBorder="1" applyAlignment="1">
      <alignment horizontal="center" vertical="center"/>
    </xf>
    <xf numFmtId="0" fontId="3" fillId="40" borderId="11" xfId="0" applyNumberFormat="1" applyFont="1" applyFill="1" applyBorder="1" applyAlignment="1">
      <alignment/>
    </xf>
    <xf numFmtId="2" fontId="43" fillId="40" borderId="11" xfId="0" applyNumberFormat="1" applyFont="1" applyFill="1" applyBorder="1" applyAlignment="1">
      <alignment/>
    </xf>
    <xf numFmtId="0" fontId="8" fillId="40" borderId="0" xfId="0" applyFont="1" applyFill="1" applyAlignment="1">
      <alignment/>
    </xf>
    <xf numFmtId="0" fontId="7" fillId="21" borderId="0" xfId="0" applyFont="1" applyFill="1" applyAlignment="1">
      <alignment/>
    </xf>
    <xf numFmtId="0" fontId="7" fillId="21" borderId="11" xfId="0" applyFont="1" applyFill="1" applyBorder="1" applyAlignment="1">
      <alignment horizontal="left" vertical="center" wrapText="1"/>
    </xf>
    <xf numFmtId="0" fontId="7" fillId="21" borderId="11" xfId="0" applyFont="1" applyFill="1" applyBorder="1" applyAlignment="1">
      <alignment horizontal="center" wrapText="1"/>
    </xf>
    <xf numFmtId="0" fontId="7" fillId="21" borderId="11" xfId="0" applyNumberFormat="1" applyFont="1" applyFill="1" applyBorder="1" applyAlignment="1">
      <alignment horizontal="center" wrapText="1"/>
    </xf>
    <xf numFmtId="2" fontId="7" fillId="21" borderId="11" xfId="0" applyNumberFormat="1" applyFont="1" applyFill="1" applyBorder="1" applyAlignment="1">
      <alignment horizontal="center" vertical="center"/>
    </xf>
    <xf numFmtId="0" fontId="7" fillId="21" borderId="11" xfId="0" applyFont="1" applyFill="1" applyBorder="1" applyAlignment="1">
      <alignment horizontal="center" vertical="center" wrapText="1"/>
    </xf>
    <xf numFmtId="0" fontId="3" fillId="21" borderId="11" xfId="0" applyFont="1" applyFill="1" applyBorder="1" applyAlignment="1">
      <alignment horizontal="center" vertical="center" wrapText="1"/>
    </xf>
    <xf numFmtId="2" fontId="4" fillId="21" borderId="11" xfId="0" applyNumberFormat="1" applyFont="1" applyFill="1" applyBorder="1" applyAlignment="1">
      <alignment horizontal="center" vertical="center"/>
    </xf>
    <xf numFmtId="0" fontId="3" fillId="21" borderId="11" xfId="0" applyNumberFormat="1" applyFont="1" applyFill="1" applyBorder="1" applyAlignment="1">
      <alignment/>
    </xf>
    <xf numFmtId="2" fontId="43" fillId="21" borderId="11" xfId="0" applyNumberFormat="1" applyFont="1" applyFill="1" applyBorder="1" applyAlignment="1">
      <alignment/>
    </xf>
    <xf numFmtId="0" fontId="8" fillId="37" borderId="0" xfId="0" applyFont="1" applyFill="1" applyAlignment="1">
      <alignment/>
    </xf>
    <xf numFmtId="0" fontId="9" fillId="37" borderId="11" xfId="42" applyFont="1" applyFill="1" applyBorder="1" applyAlignment="1" applyProtection="1">
      <alignment/>
      <protection/>
    </xf>
    <xf numFmtId="0" fontId="8" fillId="37" borderId="11" xfId="0" applyFont="1" applyFill="1" applyBorder="1" applyAlignment="1">
      <alignment wrapText="1"/>
    </xf>
    <xf numFmtId="0" fontId="8" fillId="9" borderId="11" xfId="0" applyFont="1" applyFill="1" applyBorder="1" applyAlignment="1">
      <alignment wrapText="1"/>
    </xf>
    <xf numFmtId="0" fontId="8" fillId="37" borderId="0" xfId="0" applyFont="1" applyFill="1" applyBorder="1" applyAlignment="1">
      <alignment wrapText="1"/>
    </xf>
    <xf numFmtId="0" fontId="8" fillId="19" borderId="11" xfId="0" applyFont="1" applyFill="1" applyBorder="1" applyAlignment="1">
      <alignment/>
    </xf>
    <xf numFmtId="0" fontId="8" fillId="8" borderId="15" xfId="0" applyFont="1" applyFill="1" applyBorder="1" applyAlignment="1">
      <alignment/>
    </xf>
    <xf numFmtId="0" fontId="8" fillId="22" borderId="0" xfId="0" applyFont="1" applyFill="1" applyBorder="1" applyAlignment="1">
      <alignment/>
    </xf>
    <xf numFmtId="0" fontId="8" fillId="21" borderId="0" xfId="0" applyFont="1" applyFill="1" applyAlignment="1">
      <alignment/>
    </xf>
    <xf numFmtId="0" fontId="10" fillId="3" borderId="0" xfId="0" applyFont="1" applyFill="1" applyAlignment="1">
      <alignment/>
    </xf>
    <xf numFmtId="0" fontId="10" fillId="37" borderId="11" xfId="0" applyFont="1" applyFill="1" applyBorder="1" applyAlignment="1">
      <alignment/>
    </xf>
    <xf numFmtId="0" fontId="2" fillId="0" borderId="0" xfId="0" applyFont="1" applyAlignment="1">
      <alignment/>
    </xf>
    <xf numFmtId="2" fontId="43" fillId="37" borderId="11" xfId="0" applyNumberFormat="1" applyFont="1" applyFill="1" applyBorder="1" applyAlignment="1">
      <alignment/>
    </xf>
    <xf numFmtId="0" fontId="8" fillId="41" borderId="11" xfId="0" applyFont="1" applyFill="1" applyBorder="1" applyAlignment="1">
      <alignment wrapText="1"/>
    </xf>
    <xf numFmtId="0" fontId="7" fillId="41" borderId="0" xfId="0" applyFont="1" applyFill="1" applyAlignment="1">
      <alignment/>
    </xf>
    <xf numFmtId="0" fontId="7" fillId="41" borderId="11" xfId="0" applyFont="1" applyFill="1" applyBorder="1" applyAlignment="1">
      <alignment horizontal="left" wrapText="1"/>
    </xf>
    <xf numFmtId="0" fontId="7" fillId="41" borderId="11" xfId="0" applyFont="1" applyFill="1" applyBorder="1" applyAlignment="1">
      <alignment horizontal="center" wrapText="1"/>
    </xf>
    <xf numFmtId="0" fontId="7" fillId="41" borderId="11" xfId="0" applyNumberFormat="1" applyFont="1" applyFill="1" applyBorder="1" applyAlignment="1">
      <alignment horizontal="center" wrapText="1"/>
    </xf>
    <xf numFmtId="2" fontId="7" fillId="41" borderId="11" xfId="0" applyNumberFormat="1" applyFont="1" applyFill="1" applyBorder="1" applyAlignment="1">
      <alignment horizontal="center" vertical="center"/>
    </xf>
    <xf numFmtId="0" fontId="7" fillId="41" borderId="11" xfId="0" applyFont="1" applyFill="1" applyBorder="1" applyAlignment="1">
      <alignment horizontal="center" vertical="center"/>
    </xf>
    <xf numFmtId="0" fontId="3" fillId="41" borderId="11" xfId="0" applyFont="1" applyFill="1" applyBorder="1" applyAlignment="1">
      <alignment horizontal="center" vertical="center"/>
    </xf>
    <xf numFmtId="2" fontId="4" fillId="41" borderId="11" xfId="0" applyNumberFormat="1" applyFont="1" applyFill="1" applyBorder="1" applyAlignment="1">
      <alignment horizontal="center" vertical="center"/>
    </xf>
    <xf numFmtId="0" fontId="3" fillId="41" borderId="11" xfId="0" applyNumberFormat="1" applyFont="1" applyFill="1" applyBorder="1" applyAlignment="1">
      <alignment horizontal="center" vertical="center"/>
    </xf>
    <xf numFmtId="2" fontId="43" fillId="41" borderId="11" xfId="0" applyNumberFormat="1" applyFont="1" applyFill="1" applyBorder="1" applyAlignment="1">
      <alignment/>
    </xf>
    <xf numFmtId="0" fontId="7" fillId="41" borderId="11" xfId="0" applyFont="1" applyFill="1" applyBorder="1" applyAlignment="1">
      <alignment horizontal="center" vertical="center" wrapText="1"/>
    </xf>
    <xf numFmtId="0" fontId="3" fillId="41" borderId="11" xfId="0" applyFont="1" applyFill="1" applyBorder="1" applyAlignment="1">
      <alignment horizontal="center" vertical="center" wrapText="1"/>
    </xf>
    <xf numFmtId="0" fontId="3" fillId="41" borderId="11" xfId="0" applyNumberFormat="1" applyFont="1" applyFill="1" applyBorder="1" applyAlignment="1">
      <alignment horizontal="center" vertical="center" wrapText="1"/>
    </xf>
    <xf numFmtId="0" fontId="9" fillId="41" borderId="11" xfId="42" applyFont="1" applyFill="1" applyBorder="1" applyAlignment="1" applyProtection="1">
      <alignment/>
      <protection/>
    </xf>
    <xf numFmtId="0" fontId="7" fillId="41" borderId="11" xfId="0" applyFont="1" applyFill="1" applyBorder="1" applyAlignment="1">
      <alignment horizontal="left" vertical="center" wrapText="1"/>
    </xf>
    <xf numFmtId="0" fontId="8" fillId="41" borderId="11" xfId="0" applyFont="1" applyFill="1" applyBorder="1" applyAlignment="1">
      <alignment/>
    </xf>
    <xf numFmtId="0" fontId="7" fillId="41" borderId="13" xfId="0" applyFont="1" applyFill="1" applyBorder="1" applyAlignment="1">
      <alignment/>
    </xf>
    <xf numFmtId="0" fontId="3" fillId="41" borderId="11" xfId="0" applyNumberFormat="1" applyFont="1" applyFill="1" applyBorder="1" applyAlignment="1">
      <alignment/>
    </xf>
    <xf numFmtId="0" fontId="8" fillId="39" borderId="11" xfId="0" applyFont="1" applyFill="1" applyBorder="1" applyAlignment="1">
      <alignment/>
    </xf>
    <xf numFmtId="0" fontId="7" fillId="39" borderId="11" xfId="0" applyFont="1" applyFill="1" applyBorder="1" applyAlignment="1">
      <alignment/>
    </xf>
    <xf numFmtId="0" fontId="7" fillId="39" borderId="11" xfId="0" applyFont="1" applyFill="1" applyBorder="1" applyAlignment="1">
      <alignment horizontal="left" vertical="center" wrapText="1"/>
    </xf>
    <xf numFmtId="0" fontId="11" fillId="37" borderId="0" xfId="0" applyFont="1" applyFill="1" applyAlignment="1">
      <alignment/>
    </xf>
    <xf numFmtId="0" fontId="8" fillId="42" borderId="11" xfId="0" applyFont="1" applyFill="1" applyBorder="1" applyAlignment="1">
      <alignment/>
    </xf>
    <xf numFmtId="0" fontId="7" fillId="42" borderId="11" xfId="0" applyFont="1" applyFill="1" applyBorder="1" applyAlignment="1">
      <alignment/>
    </xf>
    <xf numFmtId="0" fontId="7" fillId="42" borderId="11" xfId="0" applyFont="1" applyFill="1" applyBorder="1" applyAlignment="1">
      <alignment horizontal="left" vertical="center" wrapText="1"/>
    </xf>
    <xf numFmtId="0" fontId="7" fillId="42" borderId="11" xfId="0" applyFont="1" applyFill="1" applyBorder="1" applyAlignment="1">
      <alignment horizontal="center" wrapText="1"/>
    </xf>
    <xf numFmtId="0" fontId="7" fillId="42" borderId="11" xfId="0" applyNumberFormat="1" applyFont="1" applyFill="1" applyBorder="1" applyAlignment="1">
      <alignment horizontal="center" wrapText="1"/>
    </xf>
    <xf numFmtId="2" fontId="7" fillId="42" borderId="11" xfId="0" applyNumberFormat="1" applyFont="1" applyFill="1" applyBorder="1" applyAlignment="1">
      <alignment horizontal="center" vertical="center"/>
    </xf>
    <xf numFmtId="0" fontId="7" fillId="42" borderId="11" xfId="0" applyFont="1" applyFill="1" applyBorder="1" applyAlignment="1">
      <alignment horizontal="center" vertical="center" wrapText="1"/>
    </xf>
    <xf numFmtId="0" fontId="3" fillId="42" borderId="11" xfId="0" applyFont="1" applyFill="1" applyBorder="1" applyAlignment="1">
      <alignment horizontal="center" vertical="center" wrapText="1"/>
    </xf>
    <xf numFmtId="2" fontId="4" fillId="42" borderId="11" xfId="0" applyNumberFormat="1" applyFont="1" applyFill="1" applyBorder="1" applyAlignment="1">
      <alignment horizontal="center" vertical="center"/>
    </xf>
    <xf numFmtId="0" fontId="3" fillId="42" borderId="11" xfId="0" applyNumberFormat="1" applyFont="1" applyFill="1" applyBorder="1" applyAlignment="1">
      <alignment/>
    </xf>
    <xf numFmtId="2" fontId="43" fillId="42" borderId="11" xfId="0" applyNumberFormat="1" applyFont="1" applyFill="1" applyBorder="1" applyAlignment="1">
      <alignment/>
    </xf>
    <xf numFmtId="0" fontId="9" fillId="42" borderId="11" xfId="42" applyFont="1" applyFill="1" applyBorder="1" applyAlignment="1" applyProtection="1">
      <alignment/>
      <protection/>
    </xf>
    <xf numFmtId="0" fontId="7" fillId="42" borderId="11" xfId="0" applyFont="1" applyFill="1" applyBorder="1" applyAlignment="1">
      <alignment horizontal="left" wrapText="1"/>
    </xf>
    <xf numFmtId="0" fontId="7" fillId="42" borderId="11" xfId="0" applyFont="1" applyFill="1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1" xfId="0" applyNumberFormat="1" applyFont="1" applyFill="1" applyBorder="1" applyAlignment="1">
      <alignment horizontal="center" vertical="center"/>
    </xf>
    <xf numFmtId="0" fontId="7" fillId="42" borderId="0" xfId="0" applyFont="1" applyFill="1" applyAlignment="1">
      <alignment/>
    </xf>
    <xf numFmtId="0" fontId="8" fillId="42" borderId="11" xfId="0" applyFont="1" applyFill="1" applyBorder="1" applyAlignment="1">
      <alignment wrapText="1"/>
    </xf>
    <xf numFmtId="0" fontId="8" fillId="42" borderId="16" xfId="0" applyFont="1" applyFill="1" applyBorder="1" applyAlignment="1">
      <alignment wrapText="1"/>
    </xf>
    <xf numFmtId="0" fontId="8" fillId="42" borderId="0" xfId="0" applyFont="1" applyFill="1" applyAlignment="1">
      <alignment/>
    </xf>
    <xf numFmtId="0" fontId="7" fillId="42" borderId="11" xfId="0" applyFont="1" applyFill="1" applyBorder="1" applyAlignment="1">
      <alignment horizontal="left"/>
    </xf>
    <xf numFmtId="0" fontId="8" fillId="42" borderId="15" xfId="0" applyFont="1" applyFill="1" applyBorder="1" applyAlignment="1">
      <alignment/>
    </xf>
    <xf numFmtId="0" fontId="7" fillId="42" borderId="14" xfId="0" applyFont="1" applyFill="1" applyBorder="1" applyAlignment="1">
      <alignment/>
    </xf>
    <xf numFmtId="0" fontId="8" fillId="42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90"/>
  <sheetViews>
    <sheetView tabSelected="1" zoomScale="85" zoomScaleNormal="85" zoomScalePageLayoutView="0" workbookViewId="0" topLeftCell="A1">
      <selection activeCell="N1" sqref="N1"/>
    </sheetView>
  </sheetViews>
  <sheetFormatPr defaultColWidth="9.140625" defaultRowHeight="15"/>
  <cols>
    <col min="1" max="1" width="19.8515625" style="166" customWidth="1"/>
    <col min="2" max="2" width="57.8515625" style="0" customWidth="1"/>
    <col min="3" max="3" width="5.140625" style="0" customWidth="1"/>
    <col min="4" max="4" width="7.140625" style="0" customWidth="1"/>
    <col min="5" max="5" width="7.57421875" style="1" customWidth="1"/>
    <col min="6" max="6" width="8.57421875" style="1" customWidth="1"/>
    <col min="7" max="8" width="6.57421875" style="0" customWidth="1"/>
    <col min="9" max="9" width="9.28125" style="0" customWidth="1"/>
    <col min="10" max="10" width="12.421875" style="11" customWidth="1"/>
    <col min="11" max="11" width="10.421875" style="4" customWidth="1"/>
    <col min="12" max="12" width="9.140625" style="9" customWidth="1"/>
  </cols>
  <sheetData>
    <row r="1" spans="1:14" ht="24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11</v>
      </c>
      <c r="G1" s="6" t="s">
        <v>5</v>
      </c>
      <c r="H1" s="6" t="s">
        <v>14</v>
      </c>
      <c r="I1" s="6" t="s">
        <v>15</v>
      </c>
      <c r="J1" s="10" t="s">
        <v>10</v>
      </c>
      <c r="K1" s="7" t="s">
        <v>6</v>
      </c>
      <c r="L1" s="8" t="s">
        <v>16</v>
      </c>
      <c r="M1" s="12"/>
      <c r="N1" s="12"/>
    </row>
    <row r="2" spans="1:42" ht="15.75">
      <c r="A2" s="168" t="s">
        <v>20</v>
      </c>
      <c r="B2" s="169" t="s">
        <v>21</v>
      </c>
      <c r="C2" s="170">
        <v>1</v>
      </c>
      <c r="D2" s="171">
        <v>41.4</v>
      </c>
      <c r="E2" s="172">
        <f aca="true" t="shared" si="0" ref="E2:E7">SUM(C2*D2)</f>
        <v>41.4</v>
      </c>
      <c r="F2" s="173">
        <f aca="true" t="shared" si="1" ref="F2:F79">SUM(E2*15/100+E2)</f>
        <v>47.61</v>
      </c>
      <c r="G2" s="174">
        <v>30</v>
      </c>
      <c r="H2" s="174"/>
      <c r="I2" s="175"/>
      <c r="J2" s="176">
        <f aca="true" t="shared" si="2" ref="J2:J79">SUM(F2+I2)</f>
        <v>47.61</v>
      </c>
      <c r="K2" s="177"/>
      <c r="L2" s="178">
        <f aca="true" t="shared" si="3" ref="L2:L79">SUM(J2-K2)</f>
        <v>47.61</v>
      </c>
      <c r="M2" s="12"/>
      <c r="N2" s="1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5.75">
      <c r="A3" s="168"/>
      <c r="B3" s="169" t="s">
        <v>22</v>
      </c>
      <c r="C3" s="170">
        <v>1</v>
      </c>
      <c r="D3" s="171">
        <v>54</v>
      </c>
      <c r="E3" s="172">
        <f t="shared" si="0"/>
        <v>54</v>
      </c>
      <c r="F3" s="173">
        <f t="shared" si="1"/>
        <v>62.1</v>
      </c>
      <c r="G3" s="179">
        <v>30</v>
      </c>
      <c r="H3" s="179"/>
      <c r="I3" s="180"/>
      <c r="J3" s="176">
        <f t="shared" si="2"/>
        <v>62.1</v>
      </c>
      <c r="K3" s="181"/>
      <c r="L3" s="178">
        <f t="shared" si="3"/>
        <v>62.1</v>
      </c>
      <c r="M3" s="12"/>
      <c r="N3" s="1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5.75">
      <c r="A4" s="182"/>
      <c r="B4" s="169" t="s">
        <v>18</v>
      </c>
      <c r="C4" s="170">
        <v>1</v>
      </c>
      <c r="D4" s="171">
        <v>108</v>
      </c>
      <c r="E4" s="172">
        <f t="shared" si="0"/>
        <v>108</v>
      </c>
      <c r="F4" s="173">
        <f t="shared" si="1"/>
        <v>124.2</v>
      </c>
      <c r="G4" s="179">
        <v>30</v>
      </c>
      <c r="H4" s="179"/>
      <c r="I4" s="180"/>
      <c r="J4" s="176">
        <f t="shared" si="2"/>
        <v>124.2</v>
      </c>
      <c r="K4" s="181"/>
      <c r="L4" s="178">
        <f t="shared" si="3"/>
        <v>124.2</v>
      </c>
      <c r="M4" s="12"/>
      <c r="N4" s="1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s="3" customFormat="1" ht="15.75">
      <c r="A5" s="168"/>
      <c r="B5" s="169" t="s">
        <v>23</v>
      </c>
      <c r="C5" s="183">
        <v>1</v>
      </c>
      <c r="D5" s="171">
        <v>120</v>
      </c>
      <c r="E5" s="172">
        <f t="shared" si="0"/>
        <v>120</v>
      </c>
      <c r="F5" s="173">
        <f t="shared" si="1"/>
        <v>138</v>
      </c>
      <c r="G5" s="179">
        <v>60</v>
      </c>
      <c r="H5" s="179"/>
      <c r="I5" s="180"/>
      <c r="J5" s="176">
        <f t="shared" si="2"/>
        <v>138</v>
      </c>
      <c r="K5" s="181"/>
      <c r="L5" s="178">
        <f t="shared" si="3"/>
        <v>138</v>
      </c>
      <c r="M5" s="12"/>
      <c r="N5" s="1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s="3" customFormat="1" ht="15.75">
      <c r="A6" s="168"/>
      <c r="B6" s="169" t="s">
        <v>24</v>
      </c>
      <c r="C6" s="183">
        <v>1</v>
      </c>
      <c r="D6" s="171">
        <v>120</v>
      </c>
      <c r="E6" s="172">
        <f t="shared" si="0"/>
        <v>120</v>
      </c>
      <c r="F6" s="173">
        <f t="shared" si="1"/>
        <v>138</v>
      </c>
      <c r="G6" s="179">
        <v>100</v>
      </c>
      <c r="H6" s="179"/>
      <c r="I6" s="180"/>
      <c r="J6" s="176">
        <f t="shared" si="2"/>
        <v>138</v>
      </c>
      <c r="K6" s="181"/>
      <c r="L6" s="178">
        <f t="shared" si="3"/>
        <v>138</v>
      </c>
      <c r="M6" s="12"/>
      <c r="N6" s="1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5.75">
      <c r="A7" s="184"/>
      <c r="B7" s="185" t="s">
        <v>25</v>
      </c>
      <c r="C7" s="183">
        <v>1</v>
      </c>
      <c r="D7" s="171">
        <v>120</v>
      </c>
      <c r="E7" s="172">
        <f t="shared" si="0"/>
        <v>120</v>
      </c>
      <c r="F7" s="173">
        <f t="shared" si="1"/>
        <v>138</v>
      </c>
      <c r="G7" s="179">
        <v>100</v>
      </c>
      <c r="H7" s="179">
        <v>350</v>
      </c>
      <c r="I7" s="180">
        <v>7</v>
      </c>
      <c r="J7" s="176">
        <f t="shared" si="2"/>
        <v>145</v>
      </c>
      <c r="K7" s="186">
        <v>647.91</v>
      </c>
      <c r="L7" s="178">
        <f t="shared" si="3"/>
        <v>-502.90999999999997</v>
      </c>
      <c r="M7" s="12"/>
      <c r="N7" s="1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12" s="12" customFormat="1" ht="15.75">
      <c r="A8" s="66" t="s">
        <v>19</v>
      </c>
      <c r="B8" s="53"/>
      <c r="C8" s="54"/>
      <c r="D8" s="55"/>
      <c r="E8" s="56"/>
      <c r="F8" s="57"/>
      <c r="G8" s="58"/>
      <c r="H8" s="58"/>
      <c r="I8" s="59"/>
      <c r="J8" s="13">
        <v>654</v>
      </c>
      <c r="K8" s="60"/>
      <c r="L8" s="13">
        <f>SUM(L2:L7)</f>
        <v>7.000000000000057</v>
      </c>
    </row>
    <row r="9" spans="1:42" ht="15.75">
      <c r="A9" s="187" t="s">
        <v>26</v>
      </c>
      <c r="B9" s="188" t="s">
        <v>27</v>
      </c>
      <c r="C9" s="189">
        <v>1</v>
      </c>
      <c r="D9" s="96">
        <v>0</v>
      </c>
      <c r="E9" s="97">
        <f>SUM(C9*D9)</f>
        <v>0</v>
      </c>
      <c r="F9" s="98">
        <f t="shared" si="1"/>
        <v>0</v>
      </c>
      <c r="G9" s="99">
        <v>50</v>
      </c>
      <c r="H9" s="99"/>
      <c r="I9" s="100"/>
      <c r="J9" s="101">
        <f t="shared" si="2"/>
        <v>0</v>
      </c>
      <c r="K9" s="102"/>
      <c r="L9" s="103">
        <f t="shared" si="3"/>
        <v>0</v>
      </c>
      <c r="M9" s="190" t="s">
        <v>119</v>
      </c>
      <c r="N9" s="1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5.75">
      <c r="A10" s="187"/>
      <c r="B10" s="94" t="s">
        <v>28</v>
      </c>
      <c r="C10" s="189">
        <v>3</v>
      </c>
      <c r="D10" s="96">
        <v>108</v>
      </c>
      <c r="E10" s="97">
        <f aca="true" t="shared" si="4" ref="E10:E88">SUM(C10*D10)</f>
        <v>324</v>
      </c>
      <c r="F10" s="98">
        <f t="shared" si="1"/>
        <v>372.6</v>
      </c>
      <c r="G10" s="99">
        <v>180</v>
      </c>
      <c r="H10" s="99"/>
      <c r="I10" s="100"/>
      <c r="J10" s="101">
        <f t="shared" si="2"/>
        <v>372.6</v>
      </c>
      <c r="K10" s="102"/>
      <c r="L10" s="103">
        <f t="shared" si="3"/>
        <v>372.6</v>
      </c>
      <c r="M10" s="12"/>
      <c r="N10" s="1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5.75">
      <c r="A11" s="187"/>
      <c r="B11" s="94" t="s">
        <v>29</v>
      </c>
      <c r="C11" s="189">
        <v>2</v>
      </c>
      <c r="D11" s="96">
        <v>108</v>
      </c>
      <c r="E11" s="97">
        <f t="shared" si="4"/>
        <v>216</v>
      </c>
      <c r="F11" s="98">
        <f t="shared" si="1"/>
        <v>248.4</v>
      </c>
      <c r="G11" s="99">
        <v>120</v>
      </c>
      <c r="H11" s="99"/>
      <c r="I11" s="100"/>
      <c r="J11" s="101">
        <f t="shared" si="2"/>
        <v>248.4</v>
      </c>
      <c r="K11" s="102"/>
      <c r="L11" s="103">
        <f t="shared" si="3"/>
        <v>248.4</v>
      </c>
      <c r="M11" s="12"/>
      <c r="N11" s="1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5.75">
      <c r="A12" s="187"/>
      <c r="B12" s="94" t="s">
        <v>30</v>
      </c>
      <c r="C12" s="189">
        <v>1</v>
      </c>
      <c r="D12" s="96">
        <v>108</v>
      </c>
      <c r="E12" s="97">
        <f t="shared" si="4"/>
        <v>108</v>
      </c>
      <c r="F12" s="98">
        <f t="shared" si="1"/>
        <v>124.2</v>
      </c>
      <c r="G12" s="99">
        <v>60</v>
      </c>
      <c r="H12" s="99">
        <v>360</v>
      </c>
      <c r="I12" s="100">
        <v>7</v>
      </c>
      <c r="J12" s="101">
        <f t="shared" si="2"/>
        <v>131.2</v>
      </c>
      <c r="K12" s="102">
        <v>849</v>
      </c>
      <c r="L12" s="103">
        <f t="shared" si="3"/>
        <v>-717.8</v>
      </c>
      <c r="M12" s="12"/>
      <c r="N12" s="190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12" s="12" customFormat="1" ht="15.75">
      <c r="A13" s="66" t="s">
        <v>19</v>
      </c>
      <c r="B13" s="52"/>
      <c r="C13" s="54"/>
      <c r="D13" s="55"/>
      <c r="E13" s="56"/>
      <c r="F13" s="57"/>
      <c r="G13" s="58"/>
      <c r="H13" s="58"/>
      <c r="I13" s="59"/>
      <c r="J13" s="13">
        <v>765</v>
      </c>
      <c r="K13" s="60"/>
      <c r="L13" s="13">
        <f>SUM(L9:L12)</f>
        <v>-96.79999999999995</v>
      </c>
    </row>
    <row r="14" spans="1:42" ht="15.75">
      <c r="A14" s="191" t="s">
        <v>31</v>
      </c>
      <c r="B14" s="192" t="s">
        <v>32</v>
      </c>
      <c r="C14" s="193">
        <v>1</v>
      </c>
      <c r="D14" s="194">
        <v>240</v>
      </c>
      <c r="E14" s="195">
        <f t="shared" si="4"/>
        <v>240</v>
      </c>
      <c r="F14" s="196">
        <f t="shared" si="1"/>
        <v>276</v>
      </c>
      <c r="G14" s="197">
        <v>120</v>
      </c>
      <c r="H14" s="197"/>
      <c r="I14" s="198"/>
      <c r="J14" s="199">
        <f t="shared" si="2"/>
        <v>276</v>
      </c>
      <c r="K14" s="200"/>
      <c r="L14" s="201">
        <f t="shared" si="3"/>
        <v>276</v>
      </c>
      <c r="M14" s="12"/>
      <c r="N14" s="1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15.75">
      <c r="A15" s="202"/>
      <c r="B15" s="192" t="s">
        <v>33</v>
      </c>
      <c r="C15" s="203">
        <v>1</v>
      </c>
      <c r="D15" s="194">
        <v>240</v>
      </c>
      <c r="E15" s="195">
        <f t="shared" si="4"/>
        <v>240</v>
      </c>
      <c r="F15" s="196">
        <f t="shared" si="1"/>
        <v>276</v>
      </c>
      <c r="G15" s="204">
        <v>30</v>
      </c>
      <c r="H15" s="204"/>
      <c r="I15" s="205"/>
      <c r="J15" s="199">
        <f t="shared" si="2"/>
        <v>276</v>
      </c>
      <c r="K15" s="206"/>
      <c r="L15" s="201">
        <f t="shared" si="3"/>
        <v>276</v>
      </c>
      <c r="M15" s="12"/>
      <c r="N15" s="1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ht="15.75">
      <c r="A16" s="191"/>
      <c r="B16" s="207" t="s">
        <v>34</v>
      </c>
      <c r="C16" s="193">
        <v>1</v>
      </c>
      <c r="D16" s="194">
        <v>300</v>
      </c>
      <c r="E16" s="195">
        <f t="shared" si="4"/>
        <v>300</v>
      </c>
      <c r="F16" s="196">
        <f t="shared" si="1"/>
        <v>345</v>
      </c>
      <c r="G16" s="197">
        <v>240</v>
      </c>
      <c r="H16" s="197"/>
      <c r="I16" s="198"/>
      <c r="J16" s="199">
        <f t="shared" si="2"/>
        <v>345</v>
      </c>
      <c r="K16" s="200"/>
      <c r="L16" s="201">
        <f t="shared" si="3"/>
        <v>345</v>
      </c>
      <c r="M16" s="12"/>
      <c r="N16" s="1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ht="15.75">
      <c r="A17" s="191"/>
      <c r="B17" s="207" t="s">
        <v>25</v>
      </c>
      <c r="C17" s="193">
        <v>1</v>
      </c>
      <c r="D17" s="194">
        <v>360</v>
      </c>
      <c r="E17" s="195">
        <f t="shared" si="4"/>
        <v>360</v>
      </c>
      <c r="F17" s="196">
        <f t="shared" si="1"/>
        <v>414</v>
      </c>
      <c r="G17" s="197">
        <v>300</v>
      </c>
      <c r="H17" s="197"/>
      <c r="I17" s="198"/>
      <c r="J17" s="199">
        <f t="shared" si="2"/>
        <v>414</v>
      </c>
      <c r="K17" s="200"/>
      <c r="L17" s="201">
        <f t="shared" si="3"/>
        <v>414</v>
      </c>
      <c r="M17" s="12" t="s">
        <v>120</v>
      </c>
      <c r="N17" s="1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ht="15.75">
      <c r="A18" s="202"/>
      <c r="B18" s="207" t="s">
        <v>89</v>
      </c>
      <c r="C18" s="193">
        <v>1</v>
      </c>
      <c r="D18" s="194">
        <v>156</v>
      </c>
      <c r="E18" s="195">
        <f t="shared" si="4"/>
        <v>156</v>
      </c>
      <c r="F18" s="196">
        <f t="shared" si="1"/>
        <v>179.4</v>
      </c>
      <c r="G18" s="197">
        <v>30</v>
      </c>
      <c r="H18" s="197">
        <v>720</v>
      </c>
      <c r="I18" s="198">
        <v>14</v>
      </c>
      <c r="J18" s="199">
        <f t="shared" si="2"/>
        <v>193.4</v>
      </c>
      <c r="K18" s="200">
        <v>1491</v>
      </c>
      <c r="L18" s="201">
        <f t="shared" si="3"/>
        <v>-1297.6</v>
      </c>
      <c r="M18" s="190"/>
      <c r="N18" s="190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ht="15.75">
      <c r="A19" s="156" t="s">
        <v>19</v>
      </c>
      <c r="B19" s="53"/>
      <c r="C19" s="54"/>
      <c r="D19" s="55"/>
      <c r="E19" s="56"/>
      <c r="F19" s="57"/>
      <c r="G19" s="58"/>
      <c r="H19" s="58"/>
      <c r="I19" s="59"/>
      <c r="J19" s="13">
        <f>SUM(J14:J18)</f>
        <v>1504.4</v>
      </c>
      <c r="K19" s="60"/>
      <c r="L19" s="13">
        <f>SUM(L14:L18)</f>
        <v>13.400000000000091</v>
      </c>
      <c r="M19" s="12"/>
      <c r="N19" s="1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15.75">
      <c r="A20" s="191" t="s">
        <v>7</v>
      </c>
      <c r="B20" s="207" t="s">
        <v>35</v>
      </c>
      <c r="C20" s="193">
        <v>1</v>
      </c>
      <c r="D20" s="194">
        <v>480</v>
      </c>
      <c r="E20" s="195">
        <f t="shared" si="4"/>
        <v>480</v>
      </c>
      <c r="F20" s="196">
        <f t="shared" si="1"/>
        <v>552</v>
      </c>
      <c r="G20" s="197">
        <v>400</v>
      </c>
      <c r="H20" s="197"/>
      <c r="I20" s="198"/>
      <c r="J20" s="199">
        <f t="shared" si="2"/>
        <v>552</v>
      </c>
      <c r="K20" s="200"/>
      <c r="L20" s="201">
        <f t="shared" si="3"/>
        <v>552</v>
      </c>
      <c r="M20" s="12"/>
      <c r="N20" s="1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15.75">
      <c r="A21" s="202"/>
      <c r="B21" s="207" t="s">
        <v>36</v>
      </c>
      <c r="C21" s="203">
        <v>1</v>
      </c>
      <c r="D21" s="194">
        <v>360</v>
      </c>
      <c r="E21" s="195">
        <f t="shared" si="4"/>
        <v>360</v>
      </c>
      <c r="F21" s="196">
        <f t="shared" si="1"/>
        <v>414</v>
      </c>
      <c r="G21" s="204">
        <v>300</v>
      </c>
      <c r="H21" s="204"/>
      <c r="I21" s="205"/>
      <c r="J21" s="199">
        <f t="shared" si="2"/>
        <v>414</v>
      </c>
      <c r="K21" s="206"/>
      <c r="L21" s="201">
        <f t="shared" si="3"/>
        <v>414</v>
      </c>
      <c r="M21" s="12"/>
      <c r="N21" s="1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15.75">
      <c r="A22" s="208"/>
      <c r="B22" s="207" t="s">
        <v>12</v>
      </c>
      <c r="C22" s="203">
        <v>1</v>
      </c>
      <c r="D22" s="194">
        <v>120</v>
      </c>
      <c r="E22" s="195">
        <f t="shared" si="4"/>
        <v>120</v>
      </c>
      <c r="F22" s="196">
        <f t="shared" si="1"/>
        <v>138</v>
      </c>
      <c r="G22" s="204">
        <v>60</v>
      </c>
      <c r="H22" s="204"/>
      <c r="I22" s="205"/>
      <c r="J22" s="199">
        <f t="shared" si="2"/>
        <v>138</v>
      </c>
      <c r="K22" s="206"/>
      <c r="L22" s="201">
        <f t="shared" si="3"/>
        <v>138</v>
      </c>
      <c r="M22" s="12"/>
      <c r="N22" s="1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ht="15.75">
      <c r="A23" s="209"/>
      <c r="B23" s="207" t="s">
        <v>17</v>
      </c>
      <c r="C23" s="203">
        <v>1</v>
      </c>
      <c r="D23" s="194">
        <v>117</v>
      </c>
      <c r="E23" s="195">
        <f t="shared" si="4"/>
        <v>117</v>
      </c>
      <c r="F23" s="196">
        <f t="shared" si="1"/>
        <v>134.55</v>
      </c>
      <c r="G23" s="204">
        <v>150</v>
      </c>
      <c r="H23" s="204">
        <v>910</v>
      </c>
      <c r="I23" s="205">
        <v>18</v>
      </c>
      <c r="J23" s="199">
        <f t="shared" si="2"/>
        <v>152.55</v>
      </c>
      <c r="K23" s="206">
        <v>1239</v>
      </c>
      <c r="L23" s="201">
        <f t="shared" si="3"/>
        <v>-1086.45</v>
      </c>
      <c r="M23" s="12"/>
      <c r="N23" s="1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ht="15.75">
      <c r="A24" s="157" t="s">
        <v>19</v>
      </c>
      <c r="B24" s="52"/>
      <c r="C24" s="61"/>
      <c r="D24" s="55"/>
      <c r="E24" s="56"/>
      <c r="F24" s="57"/>
      <c r="G24" s="62"/>
      <c r="H24" s="62"/>
      <c r="I24" s="63"/>
      <c r="J24" s="13">
        <f>SUM(J20:J23)</f>
        <v>1256.55</v>
      </c>
      <c r="K24" s="64"/>
      <c r="L24" s="13">
        <f>SUM(L20:L23)</f>
        <v>17.549999999999955</v>
      </c>
      <c r="M24" s="12"/>
      <c r="N24" s="1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ht="15.75">
      <c r="A25" s="51" t="s">
        <v>37</v>
      </c>
      <c r="B25" s="79" t="s">
        <v>38</v>
      </c>
      <c r="C25" s="80">
        <v>1</v>
      </c>
      <c r="D25" s="41">
        <v>156</v>
      </c>
      <c r="E25" s="81">
        <v>0</v>
      </c>
      <c r="F25" s="48">
        <f t="shared" si="1"/>
        <v>0</v>
      </c>
      <c r="G25" s="82">
        <v>30</v>
      </c>
      <c r="H25" s="82"/>
      <c r="I25" s="83"/>
      <c r="J25" s="49">
        <f t="shared" si="2"/>
        <v>0</v>
      </c>
      <c r="K25" s="84"/>
      <c r="L25" s="50">
        <f t="shared" si="3"/>
        <v>0</v>
      </c>
      <c r="M25" s="12"/>
      <c r="N25" s="1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ht="15.75">
      <c r="A26" s="158"/>
      <c r="B26" s="47" t="s">
        <v>39</v>
      </c>
      <c r="C26" s="80">
        <v>1</v>
      </c>
      <c r="D26" s="41">
        <v>144</v>
      </c>
      <c r="E26" s="81">
        <f t="shared" si="4"/>
        <v>144</v>
      </c>
      <c r="F26" s="48">
        <f t="shared" si="1"/>
        <v>165.6</v>
      </c>
      <c r="G26" s="82">
        <v>120</v>
      </c>
      <c r="H26" s="82"/>
      <c r="I26" s="83"/>
      <c r="J26" s="49">
        <f t="shared" si="2"/>
        <v>165.6</v>
      </c>
      <c r="K26" s="84"/>
      <c r="L26" s="50">
        <f t="shared" si="3"/>
        <v>165.6</v>
      </c>
      <c r="M26" s="12"/>
      <c r="N26" s="1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ht="15.75">
      <c r="A27" s="158"/>
      <c r="B27" s="47" t="s">
        <v>90</v>
      </c>
      <c r="C27" s="80">
        <v>1</v>
      </c>
      <c r="D27" s="41">
        <v>156</v>
      </c>
      <c r="E27" s="81">
        <f t="shared" si="4"/>
        <v>156</v>
      </c>
      <c r="F27" s="48">
        <f t="shared" si="1"/>
        <v>179.4</v>
      </c>
      <c r="G27" s="82">
        <v>30</v>
      </c>
      <c r="H27" s="82">
        <v>180</v>
      </c>
      <c r="I27" s="83">
        <v>4</v>
      </c>
      <c r="J27" s="49">
        <f t="shared" si="2"/>
        <v>183.4</v>
      </c>
      <c r="K27" s="84">
        <v>345</v>
      </c>
      <c r="L27" s="50">
        <f t="shared" si="3"/>
        <v>-161.6</v>
      </c>
      <c r="M27" s="12"/>
      <c r="N27" s="1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ht="15.75">
      <c r="A28" s="159" t="s">
        <v>19</v>
      </c>
      <c r="B28" s="53"/>
      <c r="C28" s="61"/>
      <c r="D28" s="55"/>
      <c r="E28" s="56"/>
      <c r="F28" s="57"/>
      <c r="G28" s="62"/>
      <c r="H28" s="62"/>
      <c r="I28" s="63"/>
      <c r="J28" s="13">
        <f>SUM(J25:J27)</f>
        <v>349</v>
      </c>
      <c r="K28" s="64"/>
      <c r="L28" s="13">
        <f>SUM(L25:L27)</f>
        <v>4</v>
      </c>
      <c r="M28" s="12"/>
      <c r="N28" s="1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ht="15.75">
      <c r="A29" s="68" t="s">
        <v>40</v>
      </c>
      <c r="B29" s="78" t="s">
        <v>33</v>
      </c>
      <c r="C29" s="69">
        <v>1</v>
      </c>
      <c r="D29" s="70">
        <v>240</v>
      </c>
      <c r="E29" s="71">
        <f t="shared" si="4"/>
        <v>240</v>
      </c>
      <c r="F29" s="72">
        <f t="shared" si="1"/>
        <v>276</v>
      </c>
      <c r="G29" s="73">
        <v>120</v>
      </c>
      <c r="H29" s="73">
        <v>120</v>
      </c>
      <c r="I29" s="74">
        <v>2</v>
      </c>
      <c r="J29" s="75">
        <f t="shared" si="2"/>
        <v>278</v>
      </c>
      <c r="K29" s="76">
        <v>276</v>
      </c>
      <c r="L29" s="77">
        <f t="shared" si="3"/>
        <v>2</v>
      </c>
      <c r="M29" s="12"/>
      <c r="N29" s="1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ht="15.75">
      <c r="A30" s="66" t="s">
        <v>19</v>
      </c>
      <c r="B30" s="52"/>
      <c r="C30" s="61"/>
      <c r="D30" s="55"/>
      <c r="E30" s="56"/>
      <c r="F30" s="57"/>
      <c r="G30" s="62"/>
      <c r="H30" s="62"/>
      <c r="I30" s="63"/>
      <c r="J30" s="13">
        <f>SUM(J29:J29)</f>
        <v>278</v>
      </c>
      <c r="K30" s="64"/>
      <c r="L30" s="13">
        <f>SUM(L29:L29)</f>
        <v>2</v>
      </c>
      <c r="M30" s="12"/>
      <c r="N30" s="1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s="5" customFormat="1" ht="15.75">
      <c r="A31" s="45" t="s">
        <v>112</v>
      </c>
      <c r="B31" s="46" t="s">
        <v>41</v>
      </c>
      <c r="C31" s="33">
        <v>1</v>
      </c>
      <c r="D31" s="34">
        <v>360</v>
      </c>
      <c r="E31" s="85">
        <f t="shared" si="4"/>
        <v>360</v>
      </c>
      <c r="F31" s="35">
        <f t="shared" si="1"/>
        <v>414</v>
      </c>
      <c r="G31" s="36">
        <v>60</v>
      </c>
      <c r="H31" s="36"/>
      <c r="I31" s="24"/>
      <c r="J31" s="25">
        <f t="shared" si="2"/>
        <v>414</v>
      </c>
      <c r="K31" s="26"/>
      <c r="L31" s="27">
        <f t="shared" si="3"/>
        <v>414</v>
      </c>
      <c r="M31" s="12"/>
      <c r="N31" s="1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54" ht="15.75">
      <c r="A32" s="160"/>
      <c r="B32" s="46" t="s">
        <v>42</v>
      </c>
      <c r="C32" s="38">
        <v>1</v>
      </c>
      <c r="D32" s="39">
        <v>240</v>
      </c>
      <c r="E32" s="85">
        <f t="shared" si="4"/>
        <v>240</v>
      </c>
      <c r="F32" s="35">
        <f t="shared" si="1"/>
        <v>276</v>
      </c>
      <c r="G32" s="39">
        <v>60</v>
      </c>
      <c r="H32" s="37"/>
      <c r="I32" s="28"/>
      <c r="J32" s="25">
        <f t="shared" si="2"/>
        <v>276</v>
      </c>
      <c r="K32" s="26"/>
      <c r="L32" s="27">
        <f t="shared" si="3"/>
        <v>276</v>
      </c>
      <c r="M32" s="12"/>
      <c r="N32" s="1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15.75">
      <c r="A33" s="160"/>
      <c r="B33" s="46" t="s">
        <v>43</v>
      </c>
      <c r="C33" s="38">
        <v>1</v>
      </c>
      <c r="D33" s="39">
        <v>240</v>
      </c>
      <c r="E33" s="85">
        <f t="shared" si="4"/>
        <v>240</v>
      </c>
      <c r="F33" s="35">
        <f t="shared" si="1"/>
        <v>276</v>
      </c>
      <c r="G33" s="39">
        <v>30</v>
      </c>
      <c r="H33" s="37"/>
      <c r="I33" s="28"/>
      <c r="J33" s="25">
        <f t="shared" si="2"/>
        <v>276</v>
      </c>
      <c r="K33" s="26"/>
      <c r="L33" s="27">
        <f t="shared" si="3"/>
        <v>276</v>
      </c>
      <c r="M33" s="12"/>
      <c r="N33" s="1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s="3" customFormat="1" ht="15.75">
      <c r="A34" s="160"/>
      <c r="B34" s="46" t="s">
        <v>44</v>
      </c>
      <c r="C34" s="38">
        <v>1</v>
      </c>
      <c r="D34" s="34">
        <v>288</v>
      </c>
      <c r="E34" s="85">
        <f t="shared" si="4"/>
        <v>288</v>
      </c>
      <c r="F34" s="35">
        <f t="shared" si="1"/>
        <v>331.2</v>
      </c>
      <c r="G34" s="40">
        <v>115</v>
      </c>
      <c r="H34" s="40"/>
      <c r="I34" s="29"/>
      <c r="J34" s="25">
        <f t="shared" si="2"/>
        <v>331.2</v>
      </c>
      <c r="K34" s="26"/>
      <c r="L34" s="27">
        <f t="shared" si="3"/>
        <v>331.2</v>
      </c>
      <c r="M34" s="12"/>
      <c r="N34" s="1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s="3" customFormat="1" ht="15.75">
      <c r="A35" s="160"/>
      <c r="B35" s="37" t="s">
        <v>88</v>
      </c>
      <c r="C35" s="38">
        <v>1</v>
      </c>
      <c r="D35" s="34">
        <v>156</v>
      </c>
      <c r="E35" s="85">
        <f t="shared" si="4"/>
        <v>156</v>
      </c>
      <c r="F35" s="35">
        <f t="shared" si="1"/>
        <v>179.4</v>
      </c>
      <c r="G35" s="40">
        <v>30</v>
      </c>
      <c r="H35" s="40">
        <v>295</v>
      </c>
      <c r="I35" s="29">
        <v>6</v>
      </c>
      <c r="J35" s="25">
        <f t="shared" si="2"/>
        <v>185.4</v>
      </c>
      <c r="K35" s="26">
        <v>1476.6</v>
      </c>
      <c r="L35" s="27">
        <f t="shared" si="3"/>
        <v>-1291.1999999999998</v>
      </c>
      <c r="M35" s="12"/>
      <c r="N35" s="1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s="3" customFormat="1" ht="15.75">
      <c r="A36" s="66" t="s">
        <v>19</v>
      </c>
      <c r="B36" s="52"/>
      <c r="C36" s="65"/>
      <c r="D36" s="55"/>
      <c r="E36" s="56"/>
      <c r="F36" s="57"/>
      <c r="G36" s="58"/>
      <c r="H36" s="58"/>
      <c r="I36" s="59"/>
      <c r="J36" s="13">
        <f>SUM(J31:J35)</f>
        <v>1482.6000000000001</v>
      </c>
      <c r="K36" s="60"/>
      <c r="L36" s="13">
        <f>SUM(L31:L35)</f>
        <v>6.000000000000227</v>
      </c>
      <c r="M36" s="12"/>
      <c r="N36" s="1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s="3" customFormat="1" ht="15.75">
      <c r="A37" s="93" t="s">
        <v>45</v>
      </c>
      <c r="B37" s="94" t="s">
        <v>46</v>
      </c>
      <c r="C37" s="95">
        <v>1</v>
      </c>
      <c r="D37" s="96">
        <v>300</v>
      </c>
      <c r="E37" s="97">
        <f t="shared" si="4"/>
        <v>300</v>
      </c>
      <c r="F37" s="98">
        <f t="shared" si="1"/>
        <v>345</v>
      </c>
      <c r="G37" s="99">
        <v>240</v>
      </c>
      <c r="H37" s="99"/>
      <c r="I37" s="100"/>
      <c r="J37" s="101">
        <f t="shared" si="2"/>
        <v>345</v>
      </c>
      <c r="K37" s="102"/>
      <c r="L37" s="103">
        <f t="shared" si="3"/>
        <v>345</v>
      </c>
      <c r="M37" s="12"/>
      <c r="N37" s="1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s="3" customFormat="1" ht="15.75">
      <c r="A38" s="93"/>
      <c r="B38" s="94" t="s">
        <v>47</v>
      </c>
      <c r="C38" s="95">
        <v>1</v>
      </c>
      <c r="D38" s="96">
        <v>240</v>
      </c>
      <c r="E38" s="97">
        <f t="shared" si="4"/>
        <v>240</v>
      </c>
      <c r="F38" s="98">
        <f t="shared" si="1"/>
        <v>276</v>
      </c>
      <c r="G38" s="99">
        <v>200</v>
      </c>
      <c r="H38" s="99">
        <v>440</v>
      </c>
      <c r="I38" s="100">
        <v>9</v>
      </c>
      <c r="J38" s="101">
        <f t="shared" si="2"/>
        <v>285</v>
      </c>
      <c r="K38" s="102">
        <v>621</v>
      </c>
      <c r="L38" s="103">
        <f t="shared" si="3"/>
        <v>-336</v>
      </c>
      <c r="M38" s="12"/>
      <c r="N38" s="1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s="3" customFormat="1" ht="15.75">
      <c r="A39" s="66" t="s">
        <v>19</v>
      </c>
      <c r="B39" s="52"/>
      <c r="C39" s="65"/>
      <c r="D39" s="55"/>
      <c r="E39" s="56"/>
      <c r="F39" s="57"/>
      <c r="G39" s="58"/>
      <c r="H39" s="58"/>
      <c r="I39" s="59"/>
      <c r="J39" s="13">
        <f>SUM(J37:J38)</f>
        <v>630</v>
      </c>
      <c r="K39" s="60"/>
      <c r="L39" s="13">
        <f>SUM(L37:L38)</f>
        <v>9</v>
      </c>
      <c r="M39" s="12"/>
      <c r="N39" s="1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s="3" customFormat="1" ht="15.75">
      <c r="A40" s="44" t="s">
        <v>48</v>
      </c>
      <c r="B40" s="43" t="s">
        <v>86</v>
      </c>
      <c r="C40" s="104">
        <v>1</v>
      </c>
      <c r="D40" s="30">
        <v>48</v>
      </c>
      <c r="E40" s="105">
        <f t="shared" si="4"/>
        <v>48</v>
      </c>
      <c r="F40" s="31">
        <f t="shared" si="1"/>
        <v>55.2</v>
      </c>
      <c r="G40" s="32">
        <v>65</v>
      </c>
      <c r="H40" s="32"/>
      <c r="I40" s="20"/>
      <c r="J40" s="21">
        <f t="shared" si="2"/>
        <v>55.2</v>
      </c>
      <c r="K40" s="22"/>
      <c r="L40" s="23"/>
      <c r="M40" s="12"/>
      <c r="N40" s="1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s="3" customFormat="1" ht="15.75">
      <c r="A41" s="44"/>
      <c r="B41" s="43" t="s">
        <v>9</v>
      </c>
      <c r="C41" s="104">
        <v>1</v>
      </c>
      <c r="D41" s="30">
        <v>48</v>
      </c>
      <c r="E41" s="105">
        <f t="shared" si="4"/>
        <v>48</v>
      </c>
      <c r="F41" s="31">
        <f t="shared" si="1"/>
        <v>55.2</v>
      </c>
      <c r="G41" s="32">
        <v>65</v>
      </c>
      <c r="H41" s="32"/>
      <c r="I41" s="20"/>
      <c r="J41" s="21">
        <f t="shared" si="2"/>
        <v>55.2</v>
      </c>
      <c r="K41" s="22"/>
      <c r="L41" s="23"/>
      <c r="M41" s="12"/>
      <c r="N41" s="1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s="3" customFormat="1" ht="15.75">
      <c r="A42" s="44"/>
      <c r="B42" s="43" t="s">
        <v>49</v>
      </c>
      <c r="C42" s="104">
        <v>1</v>
      </c>
      <c r="D42" s="30">
        <v>108</v>
      </c>
      <c r="E42" s="105">
        <f t="shared" si="4"/>
        <v>108</v>
      </c>
      <c r="F42" s="31">
        <f t="shared" si="1"/>
        <v>124.2</v>
      </c>
      <c r="G42" s="32">
        <v>300</v>
      </c>
      <c r="H42" s="32"/>
      <c r="I42" s="20"/>
      <c r="J42" s="21">
        <f t="shared" si="2"/>
        <v>124.2</v>
      </c>
      <c r="K42" s="22"/>
      <c r="L42" s="23"/>
      <c r="M42" s="12"/>
      <c r="N42" s="1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s="3" customFormat="1" ht="15.75">
      <c r="A43" s="44"/>
      <c r="B43" s="43" t="s">
        <v>50</v>
      </c>
      <c r="C43" s="104">
        <v>1</v>
      </c>
      <c r="D43" s="30">
        <v>108</v>
      </c>
      <c r="E43" s="105">
        <f t="shared" si="4"/>
        <v>108</v>
      </c>
      <c r="F43" s="31">
        <f t="shared" si="1"/>
        <v>124.2</v>
      </c>
      <c r="G43" s="32">
        <v>300</v>
      </c>
      <c r="H43" s="32"/>
      <c r="I43" s="20"/>
      <c r="J43" s="21">
        <f t="shared" si="2"/>
        <v>124.2</v>
      </c>
      <c r="K43" s="22"/>
      <c r="L43" s="23"/>
      <c r="M43" s="12"/>
      <c r="N43" s="1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s="3" customFormat="1" ht="15.75">
      <c r="A44" s="44"/>
      <c r="B44" s="43" t="s">
        <v>51</v>
      </c>
      <c r="C44" s="104">
        <v>2</v>
      </c>
      <c r="D44" s="30">
        <v>90</v>
      </c>
      <c r="E44" s="105">
        <f t="shared" si="4"/>
        <v>180</v>
      </c>
      <c r="F44" s="31">
        <f t="shared" si="1"/>
        <v>207</v>
      </c>
      <c r="G44" s="32">
        <v>50</v>
      </c>
      <c r="H44" s="32"/>
      <c r="I44" s="20"/>
      <c r="J44" s="21">
        <f t="shared" si="2"/>
        <v>207</v>
      </c>
      <c r="K44" s="22"/>
      <c r="L44" s="23"/>
      <c r="M44" s="12"/>
      <c r="N44" s="1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s="3" customFormat="1" ht="15.75">
      <c r="A45" s="161"/>
      <c r="B45" s="106" t="s">
        <v>52</v>
      </c>
      <c r="C45" s="104">
        <v>1</v>
      </c>
      <c r="D45" s="30">
        <v>108</v>
      </c>
      <c r="E45" s="105">
        <f t="shared" si="4"/>
        <v>108</v>
      </c>
      <c r="F45" s="31">
        <f t="shared" si="1"/>
        <v>124.2</v>
      </c>
      <c r="G45" s="32">
        <v>60</v>
      </c>
      <c r="H45" s="32">
        <v>910</v>
      </c>
      <c r="I45" s="20">
        <v>18</v>
      </c>
      <c r="J45" s="21">
        <f t="shared" si="2"/>
        <v>142.2</v>
      </c>
      <c r="K45" s="22">
        <v>642</v>
      </c>
      <c r="L45" s="23"/>
      <c r="M45" s="12"/>
      <c r="N45" s="1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s="3" customFormat="1" ht="15.75">
      <c r="A46" s="66" t="s">
        <v>19</v>
      </c>
      <c r="B46" s="52"/>
      <c r="C46" s="65"/>
      <c r="D46" s="55"/>
      <c r="E46" s="56"/>
      <c r="F46" s="57"/>
      <c r="G46" s="58"/>
      <c r="H46" s="58"/>
      <c r="I46" s="59"/>
      <c r="J46" s="13">
        <v>642</v>
      </c>
      <c r="K46" s="60"/>
      <c r="L46" s="13">
        <v>18</v>
      </c>
      <c r="M46" s="12"/>
      <c r="N46" s="1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s="3" customFormat="1" ht="15.75">
      <c r="A47" s="210" t="s">
        <v>113</v>
      </c>
      <c r="B47" s="207" t="s">
        <v>53</v>
      </c>
      <c r="C47" s="211">
        <v>1</v>
      </c>
      <c r="D47" s="194">
        <v>276</v>
      </c>
      <c r="E47" s="195">
        <f t="shared" si="4"/>
        <v>276</v>
      </c>
      <c r="F47" s="196">
        <f t="shared" si="1"/>
        <v>317.4</v>
      </c>
      <c r="G47" s="197">
        <v>240</v>
      </c>
      <c r="H47" s="197"/>
      <c r="I47" s="198"/>
      <c r="J47" s="199">
        <f t="shared" si="2"/>
        <v>317.4</v>
      </c>
      <c r="K47" s="200"/>
      <c r="L47" s="201">
        <f t="shared" si="3"/>
        <v>317.4</v>
      </c>
      <c r="M47" s="12"/>
      <c r="N47" s="1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5.75">
      <c r="A48" s="212"/>
      <c r="B48" s="213" t="s">
        <v>54</v>
      </c>
      <c r="C48" s="193">
        <v>1</v>
      </c>
      <c r="D48" s="194">
        <v>300</v>
      </c>
      <c r="E48" s="195">
        <f t="shared" si="4"/>
        <v>300</v>
      </c>
      <c r="F48" s="196">
        <f t="shared" si="1"/>
        <v>345</v>
      </c>
      <c r="G48" s="197">
        <v>240</v>
      </c>
      <c r="H48" s="197">
        <v>480</v>
      </c>
      <c r="I48" s="198">
        <v>10</v>
      </c>
      <c r="J48" s="199">
        <f t="shared" si="2"/>
        <v>355</v>
      </c>
      <c r="K48" s="200">
        <v>663</v>
      </c>
      <c r="L48" s="201">
        <f t="shared" si="3"/>
        <v>-308</v>
      </c>
      <c r="M48" s="12"/>
      <c r="N48" s="1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5.75">
      <c r="A49" s="66" t="s">
        <v>19</v>
      </c>
      <c r="B49" s="52"/>
      <c r="C49" s="54"/>
      <c r="D49" s="55"/>
      <c r="E49" s="56"/>
      <c r="F49" s="57"/>
      <c r="G49" s="58"/>
      <c r="H49" s="58"/>
      <c r="I49" s="59"/>
      <c r="J49" s="13">
        <f>SUM(J47:J48)</f>
        <v>672.4</v>
      </c>
      <c r="K49" s="60"/>
      <c r="L49" s="13">
        <f>SUM(L47:L48)</f>
        <v>9.399999999999977</v>
      </c>
      <c r="M49" s="12"/>
      <c r="N49" s="1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5.75">
      <c r="A50" s="214" t="s">
        <v>8</v>
      </c>
      <c r="B50" s="207" t="s">
        <v>55</v>
      </c>
      <c r="C50" s="193">
        <v>1</v>
      </c>
      <c r="D50" s="194">
        <v>120</v>
      </c>
      <c r="E50" s="195">
        <f t="shared" si="4"/>
        <v>120</v>
      </c>
      <c r="F50" s="196">
        <f t="shared" si="1"/>
        <v>138</v>
      </c>
      <c r="G50" s="197">
        <v>100</v>
      </c>
      <c r="H50" s="197"/>
      <c r="I50" s="198"/>
      <c r="J50" s="199">
        <f t="shared" si="2"/>
        <v>138</v>
      </c>
      <c r="K50" s="200"/>
      <c r="L50" s="201">
        <f t="shared" si="3"/>
        <v>138</v>
      </c>
      <c r="M50" s="12"/>
      <c r="N50" s="1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5.75">
      <c r="A51" s="214"/>
      <c r="B51" s="207" t="s">
        <v>56</v>
      </c>
      <c r="C51" s="193">
        <v>1</v>
      </c>
      <c r="D51" s="194">
        <v>120</v>
      </c>
      <c r="E51" s="195">
        <f t="shared" si="4"/>
        <v>120</v>
      </c>
      <c r="F51" s="196">
        <f t="shared" si="1"/>
        <v>138</v>
      </c>
      <c r="G51" s="197">
        <v>100</v>
      </c>
      <c r="H51" s="197">
        <v>200</v>
      </c>
      <c r="I51" s="198">
        <v>4</v>
      </c>
      <c r="J51" s="199">
        <f t="shared" si="2"/>
        <v>142</v>
      </c>
      <c r="K51" s="200">
        <v>276</v>
      </c>
      <c r="L51" s="201">
        <f t="shared" si="3"/>
        <v>-134</v>
      </c>
      <c r="M51" s="12"/>
      <c r="N51" s="1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5.75">
      <c r="A52" s="66" t="s">
        <v>19</v>
      </c>
      <c r="B52" s="52"/>
      <c r="C52" s="54"/>
      <c r="D52" s="55"/>
      <c r="E52" s="56"/>
      <c r="F52" s="57"/>
      <c r="G52" s="58"/>
      <c r="H52" s="58"/>
      <c r="I52" s="59"/>
      <c r="J52" s="13">
        <f>SUM(J50:J51)</f>
        <v>280</v>
      </c>
      <c r="K52" s="60"/>
      <c r="L52" s="13">
        <f>SUM(L50:L51)</f>
        <v>4</v>
      </c>
      <c r="M52" s="12"/>
      <c r="N52" s="1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5.75">
      <c r="A53" s="210" t="s">
        <v>114</v>
      </c>
      <c r="B53" s="207" t="s">
        <v>57</v>
      </c>
      <c r="C53" s="193">
        <v>2</v>
      </c>
      <c r="D53" s="194">
        <v>108</v>
      </c>
      <c r="E53" s="195">
        <f t="shared" si="4"/>
        <v>216</v>
      </c>
      <c r="F53" s="196">
        <f t="shared" si="1"/>
        <v>248.4</v>
      </c>
      <c r="G53" s="197">
        <v>60</v>
      </c>
      <c r="H53" s="197"/>
      <c r="I53" s="198"/>
      <c r="J53" s="199">
        <f t="shared" si="2"/>
        <v>248.4</v>
      </c>
      <c r="K53" s="200"/>
      <c r="L53" s="201">
        <f t="shared" si="3"/>
        <v>248.4</v>
      </c>
      <c r="M53" s="12"/>
      <c r="N53" s="1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5.75">
      <c r="A54" s="214"/>
      <c r="B54" s="207" t="s">
        <v>58</v>
      </c>
      <c r="C54" s="193">
        <v>2</v>
      </c>
      <c r="D54" s="194">
        <v>180</v>
      </c>
      <c r="E54" s="195">
        <f t="shared" si="4"/>
        <v>360</v>
      </c>
      <c r="F54" s="196">
        <f t="shared" si="1"/>
        <v>414</v>
      </c>
      <c r="G54" s="197">
        <v>120</v>
      </c>
      <c r="H54" s="197"/>
      <c r="I54" s="198"/>
      <c r="J54" s="199">
        <f t="shared" si="2"/>
        <v>414</v>
      </c>
      <c r="K54" s="200"/>
      <c r="L54" s="201">
        <f t="shared" si="3"/>
        <v>414</v>
      </c>
      <c r="M54" s="12"/>
      <c r="N54" s="1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5.75">
      <c r="A55" s="214"/>
      <c r="B55" s="207" t="s">
        <v>13</v>
      </c>
      <c r="C55" s="193">
        <v>2</v>
      </c>
      <c r="D55" s="194">
        <v>180</v>
      </c>
      <c r="E55" s="195">
        <f t="shared" si="4"/>
        <v>360</v>
      </c>
      <c r="F55" s="196">
        <f t="shared" si="1"/>
        <v>414</v>
      </c>
      <c r="G55" s="197">
        <v>100</v>
      </c>
      <c r="H55" s="197">
        <v>560</v>
      </c>
      <c r="I55" s="198">
        <v>11</v>
      </c>
      <c r="J55" s="199">
        <f t="shared" si="2"/>
        <v>425</v>
      </c>
      <c r="K55" s="200">
        <v>1076</v>
      </c>
      <c r="L55" s="201">
        <f t="shared" si="3"/>
        <v>-651</v>
      </c>
      <c r="M55" s="12" t="s">
        <v>121</v>
      </c>
      <c r="N55" s="1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ht="15.75">
      <c r="A56" s="66" t="s">
        <v>19</v>
      </c>
      <c r="B56" s="52"/>
      <c r="C56" s="54"/>
      <c r="D56" s="55"/>
      <c r="E56" s="56"/>
      <c r="F56" s="57"/>
      <c r="G56" s="58"/>
      <c r="H56" s="58"/>
      <c r="I56" s="59"/>
      <c r="J56" s="13">
        <f>SUM(J53:J55)</f>
        <v>1087.4</v>
      </c>
      <c r="K56" s="60"/>
      <c r="L56" s="13">
        <f>SUM(L53:L55)</f>
        <v>11.399999999999977</v>
      </c>
      <c r="M56" s="12"/>
      <c r="N56" s="1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5.75">
      <c r="A57" s="162" t="s">
        <v>59</v>
      </c>
      <c r="B57" s="87" t="s">
        <v>60</v>
      </c>
      <c r="C57" s="118">
        <v>1</v>
      </c>
      <c r="D57" s="88">
        <v>120</v>
      </c>
      <c r="E57" s="89">
        <f t="shared" si="4"/>
        <v>120</v>
      </c>
      <c r="F57" s="90">
        <v>0</v>
      </c>
      <c r="G57" s="119">
        <v>100</v>
      </c>
      <c r="H57" s="119"/>
      <c r="I57" s="120"/>
      <c r="J57" s="91">
        <f t="shared" si="2"/>
        <v>0</v>
      </c>
      <c r="K57" s="121"/>
      <c r="L57" s="92">
        <f t="shared" si="3"/>
        <v>0</v>
      </c>
      <c r="M57" s="12" t="s">
        <v>119</v>
      </c>
      <c r="N57" s="1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ht="15.75">
      <c r="A58" s="162"/>
      <c r="B58" s="87" t="s">
        <v>61</v>
      </c>
      <c r="C58" s="118">
        <v>1</v>
      </c>
      <c r="D58" s="88">
        <v>79.2</v>
      </c>
      <c r="E58" s="89">
        <f t="shared" si="4"/>
        <v>79.2</v>
      </c>
      <c r="F58" s="90">
        <f t="shared" si="1"/>
        <v>91.08</v>
      </c>
      <c r="G58" s="119">
        <v>30</v>
      </c>
      <c r="H58" s="119">
        <v>30</v>
      </c>
      <c r="I58" s="120">
        <v>1</v>
      </c>
      <c r="J58" s="91">
        <f t="shared" si="2"/>
        <v>92.08</v>
      </c>
      <c r="K58" s="121">
        <v>229.08</v>
      </c>
      <c r="L58" s="92">
        <f t="shared" si="3"/>
        <v>-137</v>
      </c>
      <c r="M58" s="12"/>
      <c r="N58" s="1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ht="15.75">
      <c r="A59" s="66" t="s">
        <v>19</v>
      </c>
      <c r="B59" s="52"/>
      <c r="C59" s="54"/>
      <c r="D59" s="55"/>
      <c r="E59" s="56"/>
      <c r="F59" s="57"/>
      <c r="G59" s="58"/>
      <c r="H59" s="58"/>
      <c r="I59" s="59"/>
      <c r="J59" s="13">
        <f>SUM(J57:J58)</f>
        <v>92.08</v>
      </c>
      <c r="K59" s="60"/>
      <c r="L59" s="13">
        <f>SUM(L57:L58)</f>
        <v>-137</v>
      </c>
      <c r="M59" s="12"/>
      <c r="N59" s="1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ht="15.75">
      <c r="A60" s="210" t="s">
        <v>115</v>
      </c>
      <c r="B60" s="207" t="s">
        <v>12</v>
      </c>
      <c r="C60" s="193">
        <v>1</v>
      </c>
      <c r="D60" s="194">
        <v>120</v>
      </c>
      <c r="E60" s="195">
        <f t="shared" si="4"/>
        <v>120</v>
      </c>
      <c r="F60" s="196">
        <f t="shared" si="1"/>
        <v>138</v>
      </c>
      <c r="G60" s="197">
        <v>60</v>
      </c>
      <c r="H60" s="197"/>
      <c r="I60" s="198"/>
      <c r="J60" s="199">
        <f t="shared" si="2"/>
        <v>138</v>
      </c>
      <c r="K60" s="200"/>
      <c r="L60" s="201">
        <f t="shared" si="3"/>
        <v>138</v>
      </c>
      <c r="M60" s="12"/>
      <c r="N60" s="1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ht="15.75">
      <c r="A61" s="210"/>
      <c r="B61" s="207" t="s">
        <v>33</v>
      </c>
      <c r="C61" s="193">
        <v>1</v>
      </c>
      <c r="D61" s="194">
        <v>240</v>
      </c>
      <c r="E61" s="195">
        <f t="shared" si="4"/>
        <v>240</v>
      </c>
      <c r="F61" s="196">
        <f t="shared" si="1"/>
        <v>276</v>
      </c>
      <c r="G61" s="197">
        <v>120</v>
      </c>
      <c r="H61" s="197"/>
      <c r="I61" s="198"/>
      <c r="J61" s="199">
        <f t="shared" si="2"/>
        <v>276</v>
      </c>
      <c r="K61" s="200"/>
      <c r="L61" s="201">
        <f t="shared" si="3"/>
        <v>276</v>
      </c>
      <c r="M61" s="12"/>
      <c r="N61" s="1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ht="15.75">
      <c r="A62" s="210"/>
      <c r="B62" s="207" t="s">
        <v>62</v>
      </c>
      <c r="C62" s="193">
        <v>1</v>
      </c>
      <c r="D62" s="194">
        <v>0</v>
      </c>
      <c r="E62" s="195">
        <f t="shared" si="4"/>
        <v>0</v>
      </c>
      <c r="F62" s="196">
        <f t="shared" si="1"/>
        <v>0</v>
      </c>
      <c r="G62" s="197">
        <v>120</v>
      </c>
      <c r="H62" s="197"/>
      <c r="I62" s="198"/>
      <c r="J62" s="199">
        <f t="shared" si="2"/>
        <v>0</v>
      </c>
      <c r="K62" s="200"/>
      <c r="L62" s="201">
        <f t="shared" si="3"/>
        <v>0</v>
      </c>
      <c r="M62" s="12" t="s">
        <v>122</v>
      </c>
      <c r="N62" s="1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ht="15.75">
      <c r="A63" s="210"/>
      <c r="B63" s="207" t="s">
        <v>63</v>
      </c>
      <c r="C63" s="193">
        <v>1</v>
      </c>
      <c r="D63" s="194">
        <v>240</v>
      </c>
      <c r="E63" s="195">
        <f t="shared" si="4"/>
        <v>240</v>
      </c>
      <c r="F63" s="196">
        <f t="shared" si="1"/>
        <v>276</v>
      </c>
      <c r="G63" s="197">
        <v>30</v>
      </c>
      <c r="H63" s="197">
        <v>210</v>
      </c>
      <c r="I63" s="198">
        <v>4</v>
      </c>
      <c r="J63" s="199">
        <v>276</v>
      </c>
      <c r="K63" s="200">
        <v>1104</v>
      </c>
      <c r="L63" s="201">
        <f t="shared" si="3"/>
        <v>-828</v>
      </c>
      <c r="M63" s="12"/>
      <c r="N63" s="1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ht="15.75">
      <c r="A64" s="66" t="s">
        <v>19</v>
      </c>
      <c r="B64" s="52"/>
      <c r="C64" s="54"/>
      <c r="D64" s="55"/>
      <c r="E64" s="56"/>
      <c r="F64" s="57"/>
      <c r="G64" s="58"/>
      <c r="H64" s="58"/>
      <c r="I64" s="59"/>
      <c r="J64" s="13">
        <v>690</v>
      </c>
      <c r="K64" s="60"/>
      <c r="L64" s="13">
        <f>SUM(L60:L63)</f>
        <v>-414</v>
      </c>
      <c r="M64" s="12"/>
      <c r="N64" s="1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5.75">
      <c r="A65" s="210" t="s">
        <v>116</v>
      </c>
      <c r="B65" s="207" t="s">
        <v>64</v>
      </c>
      <c r="C65" s="193">
        <v>1</v>
      </c>
      <c r="D65" s="194"/>
      <c r="E65" s="195">
        <f t="shared" si="4"/>
        <v>0</v>
      </c>
      <c r="F65" s="196">
        <f t="shared" si="1"/>
        <v>0</v>
      </c>
      <c r="G65" s="197">
        <v>200</v>
      </c>
      <c r="H65" s="197"/>
      <c r="I65" s="198"/>
      <c r="J65" s="199">
        <f t="shared" si="2"/>
        <v>0</v>
      </c>
      <c r="K65" s="200"/>
      <c r="L65" s="201">
        <f t="shared" si="3"/>
        <v>0</v>
      </c>
      <c r="M65" s="12"/>
      <c r="N65" s="1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5.75">
      <c r="A66" s="210"/>
      <c r="B66" s="207" t="s">
        <v>118</v>
      </c>
      <c r="C66" s="193">
        <v>1</v>
      </c>
      <c r="D66" s="194">
        <v>180</v>
      </c>
      <c r="E66" s="195">
        <v>180</v>
      </c>
      <c r="F66" s="196">
        <f t="shared" si="1"/>
        <v>207</v>
      </c>
      <c r="G66" s="197">
        <v>120</v>
      </c>
      <c r="H66" s="197"/>
      <c r="I66" s="198"/>
      <c r="J66" s="199">
        <f t="shared" si="2"/>
        <v>207</v>
      </c>
      <c r="K66" s="200"/>
      <c r="L66" s="201">
        <f t="shared" si="3"/>
        <v>207</v>
      </c>
      <c r="M66" s="12"/>
      <c r="N66" s="1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5.75">
      <c r="A67" s="210"/>
      <c r="B67" s="207" t="s">
        <v>65</v>
      </c>
      <c r="C67" s="193">
        <v>1</v>
      </c>
      <c r="D67" s="194">
        <v>180</v>
      </c>
      <c r="E67" s="195">
        <f t="shared" si="4"/>
        <v>180</v>
      </c>
      <c r="F67" s="196">
        <f t="shared" si="1"/>
        <v>207</v>
      </c>
      <c r="G67" s="197">
        <v>500</v>
      </c>
      <c r="H67" s="197"/>
      <c r="I67" s="198"/>
      <c r="J67" s="199">
        <f t="shared" si="2"/>
        <v>207</v>
      </c>
      <c r="K67" s="200"/>
      <c r="L67" s="201">
        <f t="shared" si="3"/>
        <v>207</v>
      </c>
      <c r="M67" s="12"/>
      <c r="N67" s="1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5.75">
      <c r="A68" s="210"/>
      <c r="B68" s="207" t="s">
        <v>50</v>
      </c>
      <c r="C68" s="193">
        <v>1</v>
      </c>
      <c r="D68" s="194">
        <v>180</v>
      </c>
      <c r="E68" s="195">
        <f t="shared" si="4"/>
        <v>180</v>
      </c>
      <c r="F68" s="196">
        <f t="shared" si="1"/>
        <v>207</v>
      </c>
      <c r="G68" s="197">
        <v>500</v>
      </c>
      <c r="H68" s="197"/>
      <c r="I68" s="198"/>
      <c r="J68" s="199">
        <f t="shared" si="2"/>
        <v>207</v>
      </c>
      <c r="K68" s="200"/>
      <c r="L68" s="201">
        <f t="shared" si="3"/>
        <v>207</v>
      </c>
      <c r="M68" s="12"/>
      <c r="N68" s="1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5.75">
      <c r="A69" s="210"/>
      <c r="B69" s="207" t="s">
        <v>17</v>
      </c>
      <c r="C69" s="193">
        <v>1</v>
      </c>
      <c r="D69" s="194">
        <v>78</v>
      </c>
      <c r="E69" s="195">
        <f t="shared" si="4"/>
        <v>78</v>
      </c>
      <c r="F69" s="196">
        <f t="shared" si="1"/>
        <v>89.7</v>
      </c>
      <c r="G69" s="197">
        <v>100</v>
      </c>
      <c r="H69" s="197"/>
      <c r="I69" s="198"/>
      <c r="J69" s="199">
        <f t="shared" si="2"/>
        <v>89.7</v>
      </c>
      <c r="K69" s="200"/>
      <c r="L69" s="201">
        <f t="shared" si="3"/>
        <v>89.7</v>
      </c>
      <c r="M69" s="12"/>
      <c r="N69" s="1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5.75">
      <c r="A70" s="210"/>
      <c r="B70" s="207" t="s">
        <v>66</v>
      </c>
      <c r="C70" s="193">
        <v>1</v>
      </c>
      <c r="D70" s="194">
        <v>276</v>
      </c>
      <c r="E70" s="195">
        <f t="shared" si="4"/>
        <v>276</v>
      </c>
      <c r="F70" s="196">
        <f t="shared" si="1"/>
        <v>317.4</v>
      </c>
      <c r="G70" s="197">
        <v>240</v>
      </c>
      <c r="H70" s="197"/>
      <c r="I70" s="198"/>
      <c r="J70" s="199">
        <f t="shared" si="2"/>
        <v>317.4</v>
      </c>
      <c r="K70" s="200"/>
      <c r="L70" s="201">
        <f t="shared" si="3"/>
        <v>317.4</v>
      </c>
      <c r="M70" s="12"/>
      <c r="N70" s="1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5.75">
      <c r="A71" s="210"/>
      <c r="B71" s="207" t="s">
        <v>90</v>
      </c>
      <c r="C71" s="193">
        <v>1</v>
      </c>
      <c r="D71" s="194">
        <v>156</v>
      </c>
      <c r="E71" s="195">
        <v>156</v>
      </c>
      <c r="F71" s="196">
        <f t="shared" si="1"/>
        <v>179.4</v>
      </c>
      <c r="G71" s="197">
        <v>30</v>
      </c>
      <c r="H71" s="197">
        <v>1490</v>
      </c>
      <c r="I71" s="198">
        <v>30</v>
      </c>
      <c r="J71" s="199">
        <f t="shared" si="2"/>
        <v>209.4</v>
      </c>
      <c r="K71" s="200">
        <v>1207.5</v>
      </c>
      <c r="L71" s="201">
        <f t="shared" si="3"/>
        <v>-998.1</v>
      </c>
      <c r="M71" s="12"/>
      <c r="N71" s="1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5.75">
      <c r="A72" s="66" t="s">
        <v>19</v>
      </c>
      <c r="B72" s="52"/>
      <c r="C72" s="54"/>
      <c r="D72" s="55"/>
      <c r="E72" s="56"/>
      <c r="F72" s="57"/>
      <c r="G72" s="58"/>
      <c r="H72" s="58"/>
      <c r="I72" s="59"/>
      <c r="J72" s="13">
        <f>SUM(J65:J71)</f>
        <v>1237.5</v>
      </c>
      <c r="K72" s="60"/>
      <c r="L72" s="13">
        <f>SUM(L65:L71)</f>
        <v>29.999999999999886</v>
      </c>
      <c r="M72" s="12"/>
      <c r="N72" s="1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5.75">
      <c r="A73" s="123" t="s">
        <v>68</v>
      </c>
      <c r="B73" s="124" t="s">
        <v>67</v>
      </c>
      <c r="C73" s="125">
        <v>1</v>
      </c>
      <c r="D73" s="126">
        <v>54</v>
      </c>
      <c r="E73" s="127">
        <v>54</v>
      </c>
      <c r="F73" s="128">
        <f t="shared" si="1"/>
        <v>62.1</v>
      </c>
      <c r="G73" s="129">
        <v>30</v>
      </c>
      <c r="H73" s="129"/>
      <c r="I73" s="130"/>
      <c r="J73" s="131">
        <f t="shared" si="2"/>
        <v>62.1</v>
      </c>
      <c r="K73" s="132"/>
      <c r="L73" s="133">
        <f t="shared" si="3"/>
        <v>62.1</v>
      </c>
      <c r="M73" s="12"/>
      <c r="N73" s="1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5.75">
      <c r="A74" s="123"/>
      <c r="B74" s="124" t="s">
        <v>69</v>
      </c>
      <c r="C74" s="125">
        <v>1</v>
      </c>
      <c r="D74" s="126">
        <v>54</v>
      </c>
      <c r="E74" s="127">
        <v>54</v>
      </c>
      <c r="F74" s="128">
        <f t="shared" si="1"/>
        <v>62.1</v>
      </c>
      <c r="G74" s="129">
        <v>30</v>
      </c>
      <c r="H74" s="129"/>
      <c r="I74" s="130"/>
      <c r="J74" s="131">
        <f t="shared" si="2"/>
        <v>62.1</v>
      </c>
      <c r="K74" s="132"/>
      <c r="L74" s="133">
        <f t="shared" si="3"/>
        <v>62.1</v>
      </c>
      <c r="M74" s="12"/>
      <c r="N74" s="1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5.75">
      <c r="A75" s="123"/>
      <c r="B75" s="124" t="s">
        <v>70</v>
      </c>
      <c r="C75" s="125">
        <v>1</v>
      </c>
      <c r="D75" s="126">
        <v>41.4</v>
      </c>
      <c r="E75" s="127">
        <v>41.4</v>
      </c>
      <c r="F75" s="128">
        <f t="shared" si="1"/>
        <v>47.61</v>
      </c>
      <c r="G75" s="129">
        <v>30</v>
      </c>
      <c r="H75" s="129"/>
      <c r="I75" s="130"/>
      <c r="J75" s="131">
        <f t="shared" si="2"/>
        <v>47.61</v>
      </c>
      <c r="K75" s="132"/>
      <c r="L75" s="133">
        <f t="shared" si="3"/>
        <v>47.61</v>
      </c>
      <c r="M75" s="12"/>
      <c r="N75" s="1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ht="15.75">
      <c r="A76" s="123"/>
      <c r="B76" s="124" t="s">
        <v>71</v>
      </c>
      <c r="C76" s="125">
        <v>1</v>
      </c>
      <c r="D76" s="126">
        <v>54</v>
      </c>
      <c r="E76" s="127">
        <v>54</v>
      </c>
      <c r="F76" s="128">
        <f t="shared" si="1"/>
        <v>62.1</v>
      </c>
      <c r="G76" s="129">
        <v>30</v>
      </c>
      <c r="H76" s="129">
        <v>120</v>
      </c>
      <c r="I76" s="130">
        <v>2</v>
      </c>
      <c r="J76" s="131">
        <f t="shared" si="2"/>
        <v>64.1</v>
      </c>
      <c r="K76" s="132">
        <v>234</v>
      </c>
      <c r="L76" s="133">
        <f t="shared" si="3"/>
        <v>-169.9</v>
      </c>
      <c r="M76" s="12"/>
      <c r="N76" s="1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5.75">
      <c r="A77" s="66" t="s">
        <v>19</v>
      </c>
      <c r="B77" s="52"/>
      <c r="C77" s="54"/>
      <c r="D77" s="55"/>
      <c r="E77" s="56"/>
      <c r="F77" s="57"/>
      <c r="G77" s="58"/>
      <c r="H77" s="58"/>
      <c r="I77" s="59"/>
      <c r="J77" s="13">
        <f>SUM(J73:J76)</f>
        <v>235.91</v>
      </c>
      <c r="K77" s="60"/>
      <c r="L77" s="13">
        <f>SUM(L73:L76)</f>
        <v>1.9099999999999966</v>
      </c>
      <c r="M77" s="12"/>
      <c r="N77" s="1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5.75">
      <c r="A78" s="144" t="s">
        <v>72</v>
      </c>
      <c r="B78" s="134" t="s">
        <v>73</v>
      </c>
      <c r="C78" s="135">
        <v>2</v>
      </c>
      <c r="D78" s="136">
        <v>108</v>
      </c>
      <c r="E78" s="137">
        <f t="shared" si="4"/>
        <v>216</v>
      </c>
      <c r="F78" s="138">
        <f t="shared" si="1"/>
        <v>248.4</v>
      </c>
      <c r="G78" s="139">
        <v>120</v>
      </c>
      <c r="H78" s="139"/>
      <c r="I78" s="140"/>
      <c r="J78" s="141">
        <f t="shared" si="2"/>
        <v>248.4</v>
      </c>
      <c r="K78" s="142"/>
      <c r="L78" s="143">
        <f t="shared" si="3"/>
        <v>248.4</v>
      </c>
      <c r="M78" s="12"/>
      <c r="N78" s="1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ht="15.75">
      <c r="A79" s="144"/>
      <c r="B79" s="134" t="s">
        <v>74</v>
      </c>
      <c r="C79" s="135">
        <v>1</v>
      </c>
      <c r="D79" s="136">
        <v>108</v>
      </c>
      <c r="E79" s="137">
        <f t="shared" si="4"/>
        <v>108</v>
      </c>
      <c r="F79" s="138">
        <f t="shared" si="1"/>
        <v>124.2</v>
      </c>
      <c r="G79" s="139">
        <v>60</v>
      </c>
      <c r="H79" s="139"/>
      <c r="I79" s="140"/>
      <c r="J79" s="141">
        <f t="shared" si="2"/>
        <v>124.2</v>
      </c>
      <c r="K79" s="142"/>
      <c r="L79" s="143">
        <f t="shared" si="3"/>
        <v>124.2</v>
      </c>
      <c r="M79" s="12"/>
      <c r="N79" s="1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ht="15.75">
      <c r="A80" s="144"/>
      <c r="B80" s="134" t="s">
        <v>75</v>
      </c>
      <c r="C80" s="135">
        <v>1</v>
      </c>
      <c r="D80" s="136">
        <v>108</v>
      </c>
      <c r="E80" s="137">
        <f t="shared" si="4"/>
        <v>108</v>
      </c>
      <c r="F80" s="138">
        <f aca="true" t="shared" si="5" ref="F80:F113">SUM(E80*15/100+E80)</f>
        <v>124.2</v>
      </c>
      <c r="G80" s="139">
        <v>60</v>
      </c>
      <c r="H80" s="139"/>
      <c r="I80" s="140"/>
      <c r="J80" s="141">
        <f aca="true" t="shared" si="6" ref="J80:J113">SUM(F80+I80)</f>
        <v>124.2</v>
      </c>
      <c r="K80" s="142"/>
      <c r="L80" s="143">
        <f aca="true" t="shared" si="7" ref="L80:L113">SUM(J80-K80)</f>
        <v>124.2</v>
      </c>
      <c r="M80" s="12"/>
      <c r="N80" s="1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ht="15.75">
      <c r="A81" s="144"/>
      <c r="B81" s="134" t="s">
        <v>76</v>
      </c>
      <c r="C81" s="135">
        <v>1</v>
      </c>
      <c r="D81" s="136">
        <v>54</v>
      </c>
      <c r="E81" s="137">
        <f t="shared" si="4"/>
        <v>54</v>
      </c>
      <c r="F81" s="138">
        <f t="shared" si="5"/>
        <v>62.1</v>
      </c>
      <c r="G81" s="139">
        <v>30</v>
      </c>
      <c r="H81" s="139">
        <v>270</v>
      </c>
      <c r="I81" s="140">
        <v>5</v>
      </c>
      <c r="J81" s="141">
        <f t="shared" si="6"/>
        <v>67.1</v>
      </c>
      <c r="K81" s="142">
        <v>558</v>
      </c>
      <c r="L81" s="143">
        <f t="shared" si="7"/>
        <v>-490.9</v>
      </c>
      <c r="M81" s="12"/>
      <c r="N81" s="1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ht="15.75">
      <c r="A82" s="66" t="s">
        <v>19</v>
      </c>
      <c r="B82" s="52"/>
      <c r="C82" s="54"/>
      <c r="D82" s="55"/>
      <c r="E82" s="56"/>
      <c r="F82" s="57"/>
      <c r="G82" s="58"/>
      <c r="H82" s="58"/>
      <c r="I82" s="59"/>
      <c r="J82" s="13">
        <f>SUM(J78:J81)</f>
        <v>563.9</v>
      </c>
      <c r="K82" s="60"/>
      <c r="L82" s="13">
        <f>SUM(L78:L81)</f>
        <v>5.900000000000034</v>
      </c>
      <c r="M82" s="12"/>
      <c r="N82" s="1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ht="15.75">
      <c r="A83" s="122" t="s">
        <v>77</v>
      </c>
      <c r="B83" s="107" t="s">
        <v>78</v>
      </c>
      <c r="C83" s="108">
        <v>1</v>
      </c>
      <c r="D83" s="109">
        <v>120</v>
      </c>
      <c r="E83" s="110">
        <f t="shared" si="4"/>
        <v>120</v>
      </c>
      <c r="F83" s="111">
        <f t="shared" si="5"/>
        <v>138</v>
      </c>
      <c r="G83" s="112">
        <v>100</v>
      </c>
      <c r="H83" s="112"/>
      <c r="I83" s="113"/>
      <c r="J83" s="114">
        <f t="shared" si="6"/>
        <v>138</v>
      </c>
      <c r="K83" s="115"/>
      <c r="L83" s="116">
        <f t="shared" si="7"/>
        <v>138</v>
      </c>
      <c r="M83" s="12"/>
      <c r="N83" s="1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ht="15.75">
      <c r="A84" s="122"/>
      <c r="B84" s="107" t="s">
        <v>79</v>
      </c>
      <c r="C84" s="108">
        <v>1</v>
      </c>
      <c r="D84" s="109">
        <v>360</v>
      </c>
      <c r="E84" s="110">
        <f t="shared" si="4"/>
        <v>360</v>
      </c>
      <c r="F84" s="111">
        <f t="shared" si="5"/>
        <v>414</v>
      </c>
      <c r="G84" s="112">
        <v>300</v>
      </c>
      <c r="H84" s="112"/>
      <c r="I84" s="113"/>
      <c r="J84" s="114">
        <f t="shared" si="6"/>
        <v>414</v>
      </c>
      <c r="K84" s="115"/>
      <c r="L84" s="116">
        <f t="shared" si="7"/>
        <v>414</v>
      </c>
      <c r="M84" s="12"/>
      <c r="N84" s="1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ht="15.75">
      <c r="A85" s="122"/>
      <c r="B85" s="107" t="s">
        <v>80</v>
      </c>
      <c r="C85" s="108">
        <v>1</v>
      </c>
      <c r="D85" s="109">
        <v>36</v>
      </c>
      <c r="E85" s="110">
        <f t="shared" si="4"/>
        <v>36</v>
      </c>
      <c r="F85" s="111">
        <f t="shared" si="5"/>
        <v>41.4</v>
      </c>
      <c r="G85" s="112">
        <v>100</v>
      </c>
      <c r="H85" s="112"/>
      <c r="I85" s="113"/>
      <c r="J85" s="114">
        <f t="shared" si="6"/>
        <v>41.4</v>
      </c>
      <c r="K85" s="115"/>
      <c r="L85" s="116">
        <f t="shared" si="7"/>
        <v>41.4</v>
      </c>
      <c r="M85" s="12"/>
      <c r="N85" s="1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ht="15.75">
      <c r="A86" s="122"/>
      <c r="B86" s="107" t="s">
        <v>81</v>
      </c>
      <c r="C86" s="108">
        <v>1</v>
      </c>
      <c r="D86" s="109">
        <v>36</v>
      </c>
      <c r="E86" s="110">
        <f t="shared" si="4"/>
        <v>36</v>
      </c>
      <c r="F86" s="111">
        <f t="shared" si="5"/>
        <v>41.4</v>
      </c>
      <c r="G86" s="112">
        <v>100</v>
      </c>
      <c r="H86" s="112"/>
      <c r="I86" s="113"/>
      <c r="J86" s="114">
        <f t="shared" si="6"/>
        <v>41.4</v>
      </c>
      <c r="K86" s="115"/>
      <c r="L86" s="116">
        <f t="shared" si="7"/>
        <v>41.4</v>
      </c>
      <c r="M86" s="12"/>
      <c r="N86" s="1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ht="15.75">
      <c r="A87" s="122"/>
      <c r="B87" s="107" t="s">
        <v>82</v>
      </c>
      <c r="C87" s="108">
        <v>2</v>
      </c>
      <c r="D87" s="109">
        <v>54</v>
      </c>
      <c r="E87" s="110">
        <f t="shared" si="4"/>
        <v>108</v>
      </c>
      <c r="F87" s="111">
        <f t="shared" si="5"/>
        <v>124.2</v>
      </c>
      <c r="G87" s="112">
        <v>60</v>
      </c>
      <c r="H87" s="112"/>
      <c r="I87" s="113"/>
      <c r="J87" s="114">
        <f t="shared" si="6"/>
        <v>124.2</v>
      </c>
      <c r="K87" s="115"/>
      <c r="L87" s="116">
        <f t="shared" si="7"/>
        <v>124.2</v>
      </c>
      <c r="M87" s="12"/>
      <c r="N87" s="1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ht="15.75">
      <c r="A88" s="122"/>
      <c r="B88" s="107" t="s">
        <v>83</v>
      </c>
      <c r="C88" s="108">
        <v>2</v>
      </c>
      <c r="D88" s="109">
        <v>54</v>
      </c>
      <c r="E88" s="110">
        <f t="shared" si="4"/>
        <v>108</v>
      </c>
      <c r="F88" s="111">
        <f t="shared" si="5"/>
        <v>124.2</v>
      </c>
      <c r="G88" s="112">
        <v>60</v>
      </c>
      <c r="H88" s="112"/>
      <c r="I88" s="113"/>
      <c r="J88" s="114">
        <f t="shared" si="6"/>
        <v>124.2</v>
      </c>
      <c r="K88" s="115"/>
      <c r="L88" s="116">
        <f t="shared" si="7"/>
        <v>124.2</v>
      </c>
      <c r="M88" s="12"/>
      <c r="N88" s="1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ht="15.75">
      <c r="A89" s="122"/>
      <c r="B89" s="107" t="s">
        <v>84</v>
      </c>
      <c r="C89" s="108">
        <v>1</v>
      </c>
      <c r="D89" s="109">
        <v>108</v>
      </c>
      <c r="E89" s="110">
        <f aca="true" t="shared" si="8" ref="E89:E108">SUM(C89*D89)</f>
        <v>108</v>
      </c>
      <c r="F89" s="111">
        <f t="shared" si="5"/>
        <v>124.2</v>
      </c>
      <c r="G89" s="112">
        <v>60</v>
      </c>
      <c r="H89" s="112"/>
      <c r="I89" s="113"/>
      <c r="J89" s="114">
        <f t="shared" si="6"/>
        <v>124.2</v>
      </c>
      <c r="K89" s="115"/>
      <c r="L89" s="116">
        <f t="shared" si="7"/>
        <v>124.2</v>
      </c>
      <c r="M89" s="12"/>
      <c r="N89" s="1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ht="15.75">
      <c r="A90" s="122"/>
      <c r="B90" s="107" t="s">
        <v>85</v>
      </c>
      <c r="C90" s="108">
        <v>1</v>
      </c>
      <c r="D90" s="109">
        <v>79</v>
      </c>
      <c r="E90" s="110">
        <f t="shared" si="8"/>
        <v>79</v>
      </c>
      <c r="F90" s="111">
        <f t="shared" si="5"/>
        <v>90.85</v>
      </c>
      <c r="G90" s="112">
        <v>30</v>
      </c>
      <c r="H90" s="112"/>
      <c r="I90" s="113"/>
      <c r="J90" s="114">
        <f t="shared" si="6"/>
        <v>90.85</v>
      </c>
      <c r="K90" s="115"/>
      <c r="L90" s="116">
        <f t="shared" si="7"/>
        <v>90.85</v>
      </c>
      <c r="M90" s="12"/>
      <c r="N90" s="1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ht="15.75">
      <c r="A91" s="122"/>
      <c r="B91" s="107" t="s">
        <v>87</v>
      </c>
      <c r="C91" s="108">
        <v>1</v>
      </c>
      <c r="D91" s="109">
        <v>120</v>
      </c>
      <c r="E91" s="110">
        <f t="shared" si="8"/>
        <v>120</v>
      </c>
      <c r="F91" s="111">
        <f t="shared" si="5"/>
        <v>138</v>
      </c>
      <c r="G91" s="112">
        <v>100</v>
      </c>
      <c r="H91" s="112"/>
      <c r="I91" s="113"/>
      <c r="J91" s="114">
        <f t="shared" si="6"/>
        <v>138</v>
      </c>
      <c r="K91" s="115"/>
      <c r="L91" s="116">
        <f t="shared" si="7"/>
        <v>138</v>
      </c>
      <c r="M91" s="12"/>
      <c r="N91" s="1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ht="15.75">
      <c r="A92" s="122"/>
      <c r="B92" s="107" t="s">
        <v>91</v>
      </c>
      <c r="C92" s="108">
        <v>2</v>
      </c>
      <c r="D92" s="109">
        <v>48</v>
      </c>
      <c r="E92" s="110">
        <f t="shared" si="8"/>
        <v>96</v>
      </c>
      <c r="F92" s="111">
        <f t="shared" si="5"/>
        <v>110.4</v>
      </c>
      <c r="G92" s="112">
        <v>360</v>
      </c>
      <c r="H92" s="112"/>
      <c r="I92" s="113"/>
      <c r="J92" s="114">
        <f t="shared" si="6"/>
        <v>110.4</v>
      </c>
      <c r="K92" s="115"/>
      <c r="L92" s="116">
        <f t="shared" si="7"/>
        <v>110.4</v>
      </c>
      <c r="M92" s="12"/>
      <c r="N92" s="1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ht="15.75">
      <c r="A93" s="122"/>
      <c r="B93" s="107" t="s">
        <v>92</v>
      </c>
      <c r="C93" s="108">
        <v>2</v>
      </c>
      <c r="D93" s="109">
        <v>48</v>
      </c>
      <c r="E93" s="110">
        <f t="shared" si="8"/>
        <v>96</v>
      </c>
      <c r="F93" s="111">
        <f t="shared" si="5"/>
        <v>110.4</v>
      </c>
      <c r="G93" s="112">
        <v>360</v>
      </c>
      <c r="H93" s="112"/>
      <c r="I93" s="113"/>
      <c r="J93" s="114">
        <f t="shared" si="6"/>
        <v>110.4</v>
      </c>
      <c r="K93" s="115"/>
      <c r="L93" s="116">
        <f t="shared" si="7"/>
        <v>110.4</v>
      </c>
      <c r="M93" s="12"/>
      <c r="N93" s="1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ht="15.75">
      <c r="A94" s="122"/>
      <c r="B94" s="107" t="s">
        <v>93</v>
      </c>
      <c r="C94" s="108">
        <v>2</v>
      </c>
      <c r="D94" s="109">
        <v>48</v>
      </c>
      <c r="E94" s="110">
        <f t="shared" si="8"/>
        <v>96</v>
      </c>
      <c r="F94" s="111">
        <f t="shared" si="5"/>
        <v>110.4</v>
      </c>
      <c r="G94" s="112">
        <v>360</v>
      </c>
      <c r="H94" s="112"/>
      <c r="I94" s="113"/>
      <c r="J94" s="114">
        <f t="shared" si="6"/>
        <v>110.4</v>
      </c>
      <c r="K94" s="115"/>
      <c r="L94" s="116">
        <f t="shared" si="7"/>
        <v>110.4</v>
      </c>
      <c r="M94" s="12"/>
      <c r="N94" s="1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ht="15.75">
      <c r="A95" s="164"/>
      <c r="B95" s="107" t="s">
        <v>94</v>
      </c>
      <c r="C95" s="108">
        <v>2</v>
      </c>
      <c r="D95" s="109">
        <v>48</v>
      </c>
      <c r="E95" s="110">
        <f t="shared" si="8"/>
        <v>96</v>
      </c>
      <c r="F95" s="111">
        <f t="shared" si="5"/>
        <v>110.4</v>
      </c>
      <c r="G95" s="112">
        <v>360</v>
      </c>
      <c r="H95" s="112"/>
      <c r="I95" s="113"/>
      <c r="J95" s="114">
        <f t="shared" si="6"/>
        <v>110.4</v>
      </c>
      <c r="K95" s="115"/>
      <c r="L95" s="116">
        <f t="shared" si="7"/>
        <v>110.4</v>
      </c>
      <c r="M95" s="12"/>
      <c r="N95" s="1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ht="15.75">
      <c r="A96" s="122"/>
      <c r="B96" s="107" t="s">
        <v>95</v>
      </c>
      <c r="C96" s="108">
        <v>2</v>
      </c>
      <c r="D96" s="109">
        <v>48</v>
      </c>
      <c r="E96" s="110">
        <f t="shared" si="8"/>
        <v>96</v>
      </c>
      <c r="F96" s="111">
        <f t="shared" si="5"/>
        <v>110.4</v>
      </c>
      <c r="G96" s="112">
        <v>360</v>
      </c>
      <c r="H96" s="112"/>
      <c r="I96" s="113"/>
      <c r="J96" s="114">
        <f t="shared" si="6"/>
        <v>110.4</v>
      </c>
      <c r="K96" s="115"/>
      <c r="L96" s="116">
        <f t="shared" si="7"/>
        <v>110.4</v>
      </c>
      <c r="M96" s="12"/>
      <c r="N96" s="1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ht="15.75">
      <c r="A97" s="122"/>
      <c r="B97" s="107" t="s">
        <v>96</v>
      </c>
      <c r="C97" s="108">
        <v>2</v>
      </c>
      <c r="D97" s="109">
        <v>48</v>
      </c>
      <c r="E97" s="110">
        <f t="shared" si="8"/>
        <v>96</v>
      </c>
      <c r="F97" s="111">
        <f t="shared" si="5"/>
        <v>110.4</v>
      </c>
      <c r="G97" s="112">
        <v>360</v>
      </c>
      <c r="H97" s="112"/>
      <c r="I97" s="113"/>
      <c r="J97" s="114">
        <f t="shared" si="6"/>
        <v>110.4</v>
      </c>
      <c r="K97" s="115"/>
      <c r="L97" s="116">
        <f t="shared" si="7"/>
        <v>110.4</v>
      </c>
      <c r="M97" s="12"/>
      <c r="N97" s="1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ht="15.75">
      <c r="A98" s="122"/>
      <c r="B98" s="107" t="s">
        <v>97</v>
      </c>
      <c r="C98" s="108">
        <v>2</v>
      </c>
      <c r="D98" s="109">
        <v>48</v>
      </c>
      <c r="E98" s="110">
        <f t="shared" si="8"/>
        <v>96</v>
      </c>
      <c r="F98" s="111">
        <f t="shared" si="5"/>
        <v>110.4</v>
      </c>
      <c r="G98" s="112">
        <v>360</v>
      </c>
      <c r="H98" s="112"/>
      <c r="I98" s="113"/>
      <c r="J98" s="114">
        <f t="shared" si="6"/>
        <v>110.4</v>
      </c>
      <c r="K98" s="115"/>
      <c r="L98" s="116">
        <f t="shared" si="7"/>
        <v>110.4</v>
      </c>
      <c r="M98" s="12"/>
      <c r="N98" s="1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ht="15.75">
      <c r="A99" s="122"/>
      <c r="B99" s="107" t="s">
        <v>98</v>
      </c>
      <c r="C99" s="108">
        <v>2</v>
      </c>
      <c r="D99" s="109">
        <v>48</v>
      </c>
      <c r="E99" s="110">
        <f t="shared" si="8"/>
        <v>96</v>
      </c>
      <c r="F99" s="111">
        <f t="shared" si="5"/>
        <v>110.4</v>
      </c>
      <c r="G99" s="112">
        <v>360</v>
      </c>
      <c r="H99" s="112"/>
      <c r="I99" s="113"/>
      <c r="J99" s="114">
        <f t="shared" si="6"/>
        <v>110.4</v>
      </c>
      <c r="K99" s="115"/>
      <c r="L99" s="116">
        <f t="shared" si="7"/>
        <v>110.4</v>
      </c>
      <c r="M99" s="12"/>
      <c r="N99" s="1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ht="15.75">
      <c r="A100" s="164"/>
      <c r="B100" s="107" t="s">
        <v>99</v>
      </c>
      <c r="C100" s="108">
        <v>2</v>
      </c>
      <c r="D100" s="109">
        <v>48</v>
      </c>
      <c r="E100" s="110">
        <f t="shared" si="8"/>
        <v>96</v>
      </c>
      <c r="F100" s="111">
        <f t="shared" si="5"/>
        <v>110.4</v>
      </c>
      <c r="G100" s="112">
        <v>360</v>
      </c>
      <c r="H100" s="112"/>
      <c r="I100" s="113"/>
      <c r="J100" s="114">
        <f t="shared" si="6"/>
        <v>110.4</v>
      </c>
      <c r="K100" s="115"/>
      <c r="L100" s="116">
        <f t="shared" si="7"/>
        <v>110.4</v>
      </c>
      <c r="M100" s="12"/>
      <c r="N100" s="1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ht="15.75">
      <c r="A101" s="164"/>
      <c r="B101" s="107" t="s">
        <v>100</v>
      </c>
      <c r="C101" s="108">
        <v>2</v>
      </c>
      <c r="D101" s="109">
        <v>48</v>
      </c>
      <c r="E101" s="110">
        <f t="shared" si="8"/>
        <v>96</v>
      </c>
      <c r="F101" s="111">
        <f t="shared" si="5"/>
        <v>110.4</v>
      </c>
      <c r="G101" s="112">
        <v>360</v>
      </c>
      <c r="H101" s="112"/>
      <c r="I101" s="113"/>
      <c r="J101" s="114">
        <f t="shared" si="6"/>
        <v>110.4</v>
      </c>
      <c r="K101" s="115"/>
      <c r="L101" s="116">
        <f t="shared" si="7"/>
        <v>110.4</v>
      </c>
      <c r="M101" s="12"/>
      <c r="N101" s="1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ht="15.75">
      <c r="A102" s="164"/>
      <c r="B102" s="107" t="s">
        <v>101</v>
      </c>
      <c r="C102" s="108">
        <v>2</v>
      </c>
      <c r="D102" s="109">
        <v>48</v>
      </c>
      <c r="E102" s="110">
        <f t="shared" si="8"/>
        <v>96</v>
      </c>
      <c r="F102" s="111">
        <f t="shared" si="5"/>
        <v>110.4</v>
      </c>
      <c r="G102" s="112">
        <v>360</v>
      </c>
      <c r="H102" s="112">
        <v>4870</v>
      </c>
      <c r="I102" s="113"/>
      <c r="J102" s="114">
        <f t="shared" si="6"/>
        <v>110.4</v>
      </c>
      <c r="K102" s="115"/>
      <c r="L102" s="116">
        <f t="shared" si="7"/>
        <v>110.4</v>
      </c>
      <c r="M102" s="12"/>
      <c r="N102" s="1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ht="15.75">
      <c r="A103" s="165" t="s">
        <v>19</v>
      </c>
      <c r="B103" s="52"/>
      <c r="C103" s="54"/>
      <c r="D103" s="55"/>
      <c r="E103" s="56"/>
      <c r="F103" s="57"/>
      <c r="G103" s="58"/>
      <c r="H103" s="58"/>
      <c r="I103" s="59"/>
      <c r="J103" s="13">
        <f>SUM(J83:J102)</f>
        <v>2450.650000000001</v>
      </c>
      <c r="K103" s="60"/>
      <c r="L103" s="13">
        <f>SUM(L83:L102)</f>
        <v>2450.650000000001</v>
      </c>
      <c r="M103" s="12"/>
      <c r="N103" s="1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ht="15.75">
      <c r="A104" s="122" t="s">
        <v>102</v>
      </c>
      <c r="B104" s="107" t="s">
        <v>103</v>
      </c>
      <c r="C104" s="108">
        <v>1</v>
      </c>
      <c r="D104" s="109">
        <v>120</v>
      </c>
      <c r="E104" s="110">
        <v>120</v>
      </c>
      <c r="F104" s="111">
        <f t="shared" si="5"/>
        <v>138</v>
      </c>
      <c r="G104" s="112">
        <v>60</v>
      </c>
      <c r="H104" s="112">
        <v>60</v>
      </c>
      <c r="I104" s="113">
        <v>1</v>
      </c>
      <c r="J104" s="114">
        <f t="shared" si="6"/>
        <v>139</v>
      </c>
      <c r="K104" s="115">
        <v>138</v>
      </c>
      <c r="L104" s="116">
        <f t="shared" si="7"/>
        <v>1</v>
      </c>
      <c r="M104" s="12"/>
      <c r="N104" s="1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ht="15.75">
      <c r="A105" s="45" t="s">
        <v>104</v>
      </c>
      <c r="B105" s="46" t="s">
        <v>82</v>
      </c>
      <c r="C105" s="117">
        <v>1</v>
      </c>
      <c r="D105" s="34">
        <v>54</v>
      </c>
      <c r="E105" s="85">
        <v>54</v>
      </c>
      <c r="F105" s="35">
        <f t="shared" si="5"/>
        <v>62.1</v>
      </c>
      <c r="G105" s="40">
        <v>30</v>
      </c>
      <c r="H105" s="40">
        <v>30</v>
      </c>
      <c r="I105" s="29">
        <v>0.5</v>
      </c>
      <c r="J105" s="25">
        <f t="shared" si="6"/>
        <v>62.6</v>
      </c>
      <c r="K105" s="26">
        <v>62</v>
      </c>
      <c r="L105" s="27">
        <f t="shared" si="7"/>
        <v>0.6000000000000014</v>
      </c>
      <c r="M105" s="12"/>
      <c r="N105" s="1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ht="15.75">
      <c r="A106" s="86" t="s">
        <v>105</v>
      </c>
      <c r="B106" s="42" t="s">
        <v>106</v>
      </c>
      <c r="C106" s="118">
        <v>1</v>
      </c>
      <c r="D106" s="88">
        <v>108</v>
      </c>
      <c r="E106" s="89">
        <v>108</v>
      </c>
      <c r="F106" s="90">
        <f t="shared" si="5"/>
        <v>124.2</v>
      </c>
      <c r="G106" s="119">
        <v>60</v>
      </c>
      <c r="H106" s="119"/>
      <c r="I106" s="120"/>
      <c r="J106" s="91">
        <f t="shared" si="6"/>
        <v>124.2</v>
      </c>
      <c r="K106" s="121"/>
      <c r="L106" s="92">
        <f t="shared" si="7"/>
        <v>124.2</v>
      </c>
      <c r="M106" s="12"/>
      <c r="N106" s="1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ht="15.75">
      <c r="A107" s="86"/>
      <c r="B107" s="42" t="s">
        <v>117</v>
      </c>
      <c r="C107" s="118">
        <v>1</v>
      </c>
      <c r="D107" s="88">
        <v>36</v>
      </c>
      <c r="E107" s="89">
        <v>36</v>
      </c>
      <c r="F107" s="90">
        <v>41.4</v>
      </c>
      <c r="G107" s="119">
        <v>100</v>
      </c>
      <c r="H107" s="119"/>
      <c r="I107" s="120"/>
      <c r="J107" s="91">
        <v>41.4</v>
      </c>
      <c r="K107" s="121"/>
      <c r="L107" s="92"/>
      <c r="M107" s="12"/>
      <c r="N107" s="1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ht="15.75">
      <c r="A108" s="86"/>
      <c r="B108" s="42" t="s">
        <v>107</v>
      </c>
      <c r="C108" s="118">
        <v>1</v>
      </c>
      <c r="D108" s="88">
        <v>79.2</v>
      </c>
      <c r="E108" s="89">
        <f t="shared" si="8"/>
        <v>79.2</v>
      </c>
      <c r="F108" s="90">
        <f t="shared" si="5"/>
        <v>91.08</v>
      </c>
      <c r="G108" s="119">
        <v>30</v>
      </c>
      <c r="H108" s="119">
        <v>190</v>
      </c>
      <c r="I108" s="120">
        <v>4</v>
      </c>
      <c r="J108" s="91">
        <f t="shared" si="6"/>
        <v>95.08</v>
      </c>
      <c r="K108" s="121">
        <v>250</v>
      </c>
      <c r="L108" s="92">
        <f t="shared" si="7"/>
        <v>-154.92000000000002</v>
      </c>
      <c r="M108" s="12"/>
      <c r="N108" s="1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12" s="12" customFormat="1" ht="15.75">
      <c r="A109" s="155" t="s">
        <v>19</v>
      </c>
      <c r="B109" s="53"/>
      <c r="C109" s="54"/>
      <c r="D109" s="55"/>
      <c r="E109" s="56"/>
      <c r="F109" s="57"/>
      <c r="G109" s="58"/>
      <c r="H109" s="58"/>
      <c r="I109" s="59"/>
      <c r="J109" s="13">
        <v>257</v>
      </c>
      <c r="K109" s="60"/>
      <c r="L109" s="167"/>
    </row>
    <row r="110" spans="1:54" ht="15.75">
      <c r="A110" s="123" t="s">
        <v>108</v>
      </c>
      <c r="B110" s="124" t="s">
        <v>109</v>
      </c>
      <c r="C110" s="125">
        <v>1</v>
      </c>
      <c r="D110" s="126">
        <v>54</v>
      </c>
      <c r="E110" s="127">
        <v>54</v>
      </c>
      <c r="F110" s="128">
        <f t="shared" si="5"/>
        <v>62.1</v>
      </c>
      <c r="G110" s="129">
        <v>30</v>
      </c>
      <c r="H110" s="129"/>
      <c r="I110" s="130"/>
      <c r="J110" s="131">
        <f t="shared" si="6"/>
        <v>62.1</v>
      </c>
      <c r="K110" s="132"/>
      <c r="L110" s="133">
        <f t="shared" si="7"/>
        <v>62.1</v>
      </c>
      <c r="M110" s="12"/>
      <c r="N110" s="1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ht="15.75">
      <c r="A111" s="123"/>
      <c r="B111" s="124" t="s">
        <v>110</v>
      </c>
      <c r="C111" s="125">
        <v>1</v>
      </c>
      <c r="D111" s="126">
        <v>54</v>
      </c>
      <c r="E111" s="127">
        <v>54</v>
      </c>
      <c r="F111" s="128">
        <f t="shared" si="5"/>
        <v>62.1</v>
      </c>
      <c r="G111" s="129">
        <v>30</v>
      </c>
      <c r="H111" s="129">
        <v>60</v>
      </c>
      <c r="I111" s="130">
        <v>1</v>
      </c>
      <c r="J111" s="131">
        <f t="shared" si="6"/>
        <v>63.1</v>
      </c>
      <c r="K111" s="132">
        <v>124</v>
      </c>
      <c r="L111" s="133">
        <f t="shared" si="7"/>
        <v>-60.9</v>
      </c>
      <c r="M111" s="12"/>
      <c r="N111" s="1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12" s="12" customFormat="1" ht="15.75">
      <c r="A112" s="155" t="s">
        <v>19</v>
      </c>
      <c r="B112" s="53"/>
      <c r="C112" s="54"/>
      <c r="D112" s="55"/>
      <c r="E112" s="56"/>
      <c r="F112" s="57"/>
      <c r="G112" s="58"/>
      <c r="H112" s="58"/>
      <c r="I112" s="59"/>
      <c r="J112" s="13">
        <v>124</v>
      </c>
      <c r="K112" s="60"/>
      <c r="L112" s="167"/>
    </row>
    <row r="113" spans="1:54" ht="15.75">
      <c r="A113" s="163" t="s">
        <v>111</v>
      </c>
      <c r="B113" s="145" t="s">
        <v>55</v>
      </c>
      <c r="C113" s="146">
        <v>1</v>
      </c>
      <c r="D113" s="147">
        <v>120</v>
      </c>
      <c r="E113" s="148">
        <v>120</v>
      </c>
      <c r="F113" s="149">
        <f t="shared" si="5"/>
        <v>138</v>
      </c>
      <c r="G113" s="150">
        <v>100</v>
      </c>
      <c r="H113" s="150">
        <v>100</v>
      </c>
      <c r="I113" s="151">
        <v>2</v>
      </c>
      <c r="J113" s="152">
        <f t="shared" si="6"/>
        <v>140</v>
      </c>
      <c r="K113" s="153"/>
      <c r="L113" s="154">
        <f t="shared" si="7"/>
        <v>140</v>
      </c>
      <c r="M113" s="12"/>
      <c r="N113" s="1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14" ht="15">
      <c r="A114" s="19" t="s">
        <v>19</v>
      </c>
      <c r="B114" s="19"/>
      <c r="C114" s="19"/>
      <c r="D114" s="19"/>
      <c r="E114" s="18"/>
      <c r="F114" s="18">
        <f>SUM(F2:F113)</f>
        <v>15496.48</v>
      </c>
      <c r="G114" s="19"/>
      <c r="H114" s="19">
        <v>12955</v>
      </c>
      <c r="I114" s="19"/>
      <c r="J114" s="67">
        <f>SUM(J8+J13+J19+J24+J28+J30+J36+J39+J46+J49+J52+J56+J59+J64+J72+J77+J82+J103)</f>
        <v>14871.390000000001</v>
      </c>
      <c r="K114" s="18">
        <f>SUM(K2:K113)</f>
        <v>13509.09</v>
      </c>
      <c r="L114" s="67">
        <f>SUM(L8+L13+L19+L24+L28+L30+L36+L39+L46+L49+L52+L56+L59+L64+L72+L77+L82+L103)</f>
        <v>1942.4100000000012</v>
      </c>
      <c r="M114" s="12"/>
      <c r="N114" s="12"/>
    </row>
    <row r="115" spans="9:14" ht="15.75">
      <c r="I115" s="14"/>
      <c r="J115" s="15"/>
      <c r="K115" s="16"/>
      <c r="L115" s="17"/>
      <c r="M115" s="12"/>
      <c r="N115" s="12"/>
    </row>
    <row r="116" spans="1:14" ht="15.75">
      <c r="A116" s="166" t="s">
        <v>123</v>
      </c>
      <c r="I116" s="14"/>
      <c r="J116" s="15"/>
      <c r="K116" s="16"/>
      <c r="L116" s="17"/>
      <c r="M116" s="12"/>
      <c r="N116" s="12"/>
    </row>
    <row r="117" spans="1:14" ht="15.75">
      <c r="A117" s="166" t="s">
        <v>124</v>
      </c>
      <c r="I117" s="14"/>
      <c r="J117" s="15"/>
      <c r="K117" s="16"/>
      <c r="L117" s="17"/>
      <c r="M117" s="12"/>
      <c r="N117" s="12"/>
    </row>
    <row r="118" spans="1:14" ht="15.75">
      <c r="A118" s="166" t="s">
        <v>125</v>
      </c>
      <c r="I118" s="14"/>
      <c r="J118" s="15"/>
      <c r="K118" s="16"/>
      <c r="L118" s="17"/>
      <c r="M118" s="12"/>
      <c r="N118" s="12"/>
    </row>
    <row r="119" spans="9:14" ht="15.75">
      <c r="I119" s="14"/>
      <c r="J119" s="15"/>
      <c r="K119" s="16"/>
      <c r="L119" s="17"/>
      <c r="M119" s="12"/>
      <c r="N119" s="12"/>
    </row>
    <row r="120" spans="9:14" ht="15.75">
      <c r="I120" s="14"/>
      <c r="J120" s="15"/>
      <c r="K120" s="16"/>
      <c r="L120" s="17"/>
      <c r="M120" s="12"/>
      <c r="N120" s="12"/>
    </row>
    <row r="121" spans="9:14" ht="15.75">
      <c r="I121" s="14"/>
      <c r="J121" s="15"/>
      <c r="K121" s="16"/>
      <c r="L121" s="17"/>
      <c r="M121" s="12"/>
      <c r="N121" s="12"/>
    </row>
    <row r="122" spans="9:14" ht="15.75">
      <c r="I122" s="14"/>
      <c r="J122" s="15"/>
      <c r="K122" s="16"/>
      <c r="L122" s="17"/>
      <c r="M122" s="12"/>
      <c r="N122" s="12"/>
    </row>
    <row r="123" spans="9:14" ht="15.75">
      <c r="I123" s="14"/>
      <c r="J123" s="15"/>
      <c r="K123" s="16"/>
      <c r="L123" s="17"/>
      <c r="M123" s="12"/>
      <c r="N123" s="12"/>
    </row>
    <row r="124" spans="9:14" ht="15.75">
      <c r="I124" s="14"/>
      <c r="J124" s="15"/>
      <c r="K124" s="16"/>
      <c r="L124" s="17"/>
      <c r="M124" s="12"/>
      <c r="N124" s="12"/>
    </row>
    <row r="125" spans="9:14" ht="15.75">
      <c r="I125" s="14"/>
      <c r="J125" s="15"/>
      <c r="K125" s="16"/>
      <c r="L125" s="17"/>
      <c r="M125" s="12"/>
      <c r="N125" s="12"/>
    </row>
    <row r="126" spans="9:14" ht="15.75">
      <c r="I126" s="14"/>
      <c r="J126" s="15"/>
      <c r="K126" s="16"/>
      <c r="L126" s="17"/>
      <c r="M126" s="12"/>
      <c r="N126" s="12"/>
    </row>
    <row r="127" spans="9:14" ht="15.75">
      <c r="I127" s="14"/>
      <c r="J127" s="15"/>
      <c r="K127" s="16"/>
      <c r="L127" s="17"/>
      <c r="M127" s="12"/>
      <c r="N127" s="12"/>
    </row>
    <row r="128" spans="9:14" ht="15.75">
      <c r="I128" s="14"/>
      <c r="J128" s="15"/>
      <c r="K128" s="16"/>
      <c r="L128" s="17"/>
      <c r="M128" s="12"/>
      <c r="N128" s="12"/>
    </row>
    <row r="129" spans="9:14" ht="15.75">
      <c r="I129" s="14"/>
      <c r="J129" s="15"/>
      <c r="K129" s="16"/>
      <c r="L129" s="17"/>
      <c r="M129" s="12"/>
      <c r="N129" s="12"/>
    </row>
    <row r="130" spans="9:14" ht="15.75">
      <c r="I130" s="14"/>
      <c r="J130" s="15"/>
      <c r="K130" s="16"/>
      <c r="L130" s="17"/>
      <c r="M130" s="12"/>
      <c r="N130" s="12"/>
    </row>
    <row r="131" spans="9:14" ht="15.75">
      <c r="I131" s="14"/>
      <c r="J131" s="15"/>
      <c r="K131" s="16"/>
      <c r="L131" s="17"/>
      <c r="M131" s="12"/>
      <c r="N131" s="12"/>
    </row>
    <row r="132" spans="9:14" ht="15.75">
      <c r="I132" s="14"/>
      <c r="J132" s="15"/>
      <c r="K132" s="16"/>
      <c r="L132" s="17"/>
      <c r="M132" s="12"/>
      <c r="N132" s="12"/>
    </row>
    <row r="133" spans="9:14" ht="15.75">
      <c r="I133" s="14"/>
      <c r="J133" s="15"/>
      <c r="K133" s="16"/>
      <c r="L133" s="17"/>
      <c r="M133" s="12"/>
      <c r="N133" s="12"/>
    </row>
    <row r="134" spans="9:14" ht="15.75">
      <c r="I134" s="14"/>
      <c r="J134" s="15"/>
      <c r="K134" s="16"/>
      <c r="L134" s="17"/>
      <c r="M134" s="12"/>
      <c r="N134" s="12"/>
    </row>
    <row r="135" spans="9:14" ht="15.75">
      <c r="I135" s="14"/>
      <c r="J135" s="15"/>
      <c r="K135" s="16"/>
      <c r="L135" s="17"/>
      <c r="M135" s="12"/>
      <c r="N135" s="12"/>
    </row>
    <row r="136" spans="9:14" ht="15.75">
      <c r="I136" s="14"/>
      <c r="J136" s="15"/>
      <c r="K136" s="16"/>
      <c r="L136" s="17"/>
      <c r="M136" s="12"/>
      <c r="N136" s="12"/>
    </row>
    <row r="137" spans="9:14" ht="15.75">
      <c r="I137" s="14"/>
      <c r="J137" s="15"/>
      <c r="K137" s="16"/>
      <c r="L137" s="17"/>
      <c r="M137" s="12"/>
      <c r="N137" s="12"/>
    </row>
    <row r="138" spans="9:14" ht="15.75">
      <c r="I138" s="14"/>
      <c r="J138" s="15"/>
      <c r="K138" s="16"/>
      <c r="L138" s="17"/>
      <c r="M138" s="12"/>
      <c r="N138" s="12"/>
    </row>
    <row r="139" spans="9:14" ht="15.75">
      <c r="I139" s="14"/>
      <c r="J139" s="15"/>
      <c r="K139" s="16"/>
      <c r="L139" s="17"/>
      <c r="M139" s="12"/>
      <c r="N139" s="12"/>
    </row>
    <row r="140" spans="9:14" ht="15.75">
      <c r="I140" s="14"/>
      <c r="J140" s="15"/>
      <c r="K140" s="16"/>
      <c r="L140" s="17"/>
      <c r="M140" s="12"/>
      <c r="N140" s="12"/>
    </row>
    <row r="141" spans="9:14" ht="15.75">
      <c r="I141" s="14"/>
      <c r="J141" s="15"/>
      <c r="K141" s="16"/>
      <c r="L141" s="17"/>
      <c r="M141" s="12"/>
      <c r="N141" s="12"/>
    </row>
    <row r="142" spans="9:14" ht="15.75">
      <c r="I142" s="14"/>
      <c r="J142" s="15"/>
      <c r="K142" s="16"/>
      <c r="L142" s="17"/>
      <c r="M142" s="12"/>
      <c r="N142" s="12"/>
    </row>
    <row r="143" spans="9:14" ht="15.75">
      <c r="I143" s="14"/>
      <c r="J143" s="15"/>
      <c r="K143" s="16"/>
      <c r="L143" s="17"/>
      <c r="M143" s="12"/>
      <c r="N143" s="12"/>
    </row>
    <row r="144" spans="9:14" ht="15.75">
      <c r="I144" s="14"/>
      <c r="J144" s="15"/>
      <c r="K144" s="16"/>
      <c r="L144" s="17"/>
      <c r="M144" s="12"/>
      <c r="N144" s="12"/>
    </row>
    <row r="145" spans="9:14" ht="15.75">
      <c r="I145" s="14"/>
      <c r="J145" s="15"/>
      <c r="K145" s="16"/>
      <c r="L145" s="17"/>
      <c r="M145" s="12"/>
      <c r="N145" s="12"/>
    </row>
    <row r="146" spans="9:14" ht="15.75">
      <c r="I146" s="14"/>
      <c r="J146" s="15"/>
      <c r="K146" s="16"/>
      <c r="L146" s="17"/>
      <c r="M146" s="12"/>
      <c r="N146" s="12"/>
    </row>
    <row r="147" spans="9:14" ht="15.75">
      <c r="I147" s="14"/>
      <c r="J147" s="15"/>
      <c r="K147" s="16"/>
      <c r="L147" s="17"/>
      <c r="M147" s="12"/>
      <c r="N147" s="12"/>
    </row>
    <row r="148" spans="9:14" ht="15.75">
      <c r="I148" s="14"/>
      <c r="J148" s="15"/>
      <c r="K148" s="16"/>
      <c r="L148" s="17"/>
      <c r="M148" s="12"/>
      <c r="N148" s="12"/>
    </row>
    <row r="149" spans="9:14" ht="15.75">
      <c r="I149" s="14"/>
      <c r="J149" s="15"/>
      <c r="K149" s="16"/>
      <c r="L149" s="17"/>
      <c r="M149" s="12"/>
      <c r="N149" s="12"/>
    </row>
    <row r="150" spans="9:14" ht="15.75">
      <c r="I150" s="14"/>
      <c r="J150" s="15"/>
      <c r="K150" s="16"/>
      <c r="L150" s="17"/>
      <c r="M150" s="12"/>
      <c r="N150" s="12"/>
    </row>
    <row r="151" spans="9:14" ht="15.75">
      <c r="I151" s="14"/>
      <c r="J151" s="15"/>
      <c r="K151" s="16"/>
      <c r="L151" s="17"/>
      <c r="M151" s="12"/>
      <c r="N151" s="12"/>
    </row>
    <row r="152" spans="9:14" ht="15.75">
      <c r="I152" s="14"/>
      <c r="J152" s="15"/>
      <c r="K152" s="16"/>
      <c r="L152" s="17"/>
      <c r="M152" s="12"/>
      <c r="N152" s="12"/>
    </row>
    <row r="153" spans="9:12" ht="15.75">
      <c r="I153" s="14"/>
      <c r="J153" s="15"/>
      <c r="K153" s="16"/>
      <c r="L153" s="17"/>
    </row>
    <row r="154" spans="9:12" ht="15.75">
      <c r="I154" s="14"/>
      <c r="J154" s="15"/>
      <c r="K154" s="16"/>
      <c r="L154" s="17"/>
    </row>
    <row r="155" spans="9:12" ht="15.75">
      <c r="I155" s="14"/>
      <c r="J155" s="15"/>
      <c r="K155" s="16"/>
      <c r="L155" s="17"/>
    </row>
    <row r="156" spans="9:12" ht="15.75">
      <c r="I156" s="14"/>
      <c r="J156" s="15"/>
      <c r="K156" s="16"/>
      <c r="L156" s="17"/>
    </row>
    <row r="157" spans="9:12" ht="15.75">
      <c r="I157" s="14"/>
      <c r="J157" s="15"/>
      <c r="K157" s="16"/>
      <c r="L157" s="17"/>
    </row>
    <row r="158" spans="9:12" ht="15.75">
      <c r="I158" s="14"/>
      <c r="J158" s="15"/>
      <c r="K158" s="16"/>
      <c r="L158" s="17"/>
    </row>
    <row r="159" spans="9:12" ht="15.75">
      <c r="I159" s="14"/>
      <c r="J159" s="15"/>
      <c r="K159" s="16"/>
      <c r="L159" s="17"/>
    </row>
    <row r="160" spans="9:12" ht="15.75">
      <c r="I160" s="14"/>
      <c r="J160" s="15"/>
      <c r="K160" s="16"/>
      <c r="L160" s="17"/>
    </row>
    <row r="161" spans="9:12" ht="15.75">
      <c r="I161" s="14"/>
      <c r="J161" s="15"/>
      <c r="K161" s="16"/>
      <c r="L161" s="17"/>
    </row>
    <row r="162" spans="9:12" ht="15.75">
      <c r="I162" s="14"/>
      <c r="J162" s="15"/>
      <c r="K162" s="16"/>
      <c r="L162" s="17"/>
    </row>
    <row r="163" spans="9:12" ht="15.75">
      <c r="I163" s="14"/>
      <c r="J163" s="15"/>
      <c r="K163" s="16"/>
      <c r="L163" s="17"/>
    </row>
    <row r="164" spans="9:12" ht="15.75">
      <c r="I164" s="14"/>
      <c r="J164" s="15"/>
      <c r="K164" s="16"/>
      <c r="L164" s="17"/>
    </row>
    <row r="165" spans="9:12" ht="15.75">
      <c r="I165" s="14"/>
      <c r="J165" s="15"/>
      <c r="K165" s="16"/>
      <c r="L165" s="17"/>
    </row>
    <row r="166" spans="9:12" ht="15.75">
      <c r="I166" s="14"/>
      <c r="J166" s="15"/>
      <c r="K166" s="16"/>
      <c r="L166" s="17"/>
    </row>
    <row r="167" spans="9:12" ht="15.75">
      <c r="I167" s="14"/>
      <c r="J167" s="15"/>
      <c r="K167" s="16"/>
      <c r="L167" s="17"/>
    </row>
    <row r="168" spans="9:12" ht="15.75">
      <c r="I168" s="14"/>
      <c r="J168" s="15"/>
      <c r="K168" s="16"/>
      <c r="L168" s="17"/>
    </row>
    <row r="169" spans="9:12" ht="15.75">
      <c r="I169" s="14"/>
      <c r="J169" s="15"/>
      <c r="K169" s="16"/>
      <c r="L169" s="17"/>
    </row>
    <row r="170" spans="9:12" ht="15.75">
      <c r="I170" s="14"/>
      <c r="J170" s="15"/>
      <c r="K170" s="16"/>
      <c r="L170" s="17"/>
    </row>
    <row r="171" spans="9:12" ht="15.75">
      <c r="I171" s="14"/>
      <c r="J171" s="15"/>
      <c r="K171" s="16"/>
      <c r="L171" s="17"/>
    </row>
    <row r="172" spans="9:12" ht="15.75">
      <c r="I172" s="14"/>
      <c r="J172" s="15"/>
      <c r="K172" s="16"/>
      <c r="L172" s="17"/>
    </row>
    <row r="173" spans="9:12" ht="15.75">
      <c r="I173" s="14"/>
      <c r="J173" s="15"/>
      <c r="K173" s="16"/>
      <c r="L173" s="17"/>
    </row>
    <row r="174" spans="9:12" ht="15.75">
      <c r="I174" s="14"/>
      <c r="J174" s="15"/>
      <c r="K174" s="16"/>
      <c r="L174" s="17"/>
    </row>
    <row r="175" spans="9:12" ht="15.75">
      <c r="I175" s="14"/>
      <c r="J175" s="15"/>
      <c r="K175" s="16"/>
      <c r="L175" s="17"/>
    </row>
    <row r="176" spans="9:12" ht="15.75">
      <c r="I176" s="14"/>
      <c r="J176" s="15"/>
      <c r="K176" s="16"/>
      <c r="L176" s="17"/>
    </row>
    <row r="177" spans="9:12" ht="15.75">
      <c r="I177" s="14"/>
      <c r="J177" s="15"/>
      <c r="K177" s="16"/>
      <c r="L177" s="17"/>
    </row>
    <row r="178" spans="9:12" ht="15.75">
      <c r="I178" s="14"/>
      <c r="J178" s="15"/>
      <c r="K178" s="16"/>
      <c r="L178" s="17"/>
    </row>
    <row r="179" spans="9:12" ht="15.75">
      <c r="I179" s="14"/>
      <c r="J179" s="15"/>
      <c r="K179" s="16"/>
      <c r="L179" s="17"/>
    </row>
    <row r="180" spans="9:12" ht="15.75">
      <c r="I180" s="14"/>
      <c r="J180" s="15"/>
      <c r="K180" s="16"/>
      <c r="L180" s="17"/>
    </row>
    <row r="181" spans="9:12" ht="15.75">
      <c r="I181" s="14"/>
      <c r="J181" s="15"/>
      <c r="K181" s="16"/>
      <c r="L181" s="17"/>
    </row>
    <row r="182" spans="9:12" ht="15.75">
      <c r="I182" s="14"/>
      <c r="J182" s="15"/>
      <c r="K182" s="16"/>
      <c r="L182" s="17"/>
    </row>
    <row r="183" spans="9:12" ht="15.75">
      <c r="I183" s="14"/>
      <c r="J183" s="15"/>
      <c r="K183" s="16"/>
      <c r="L183" s="17"/>
    </row>
    <row r="184" spans="9:12" ht="15.75">
      <c r="I184" s="14"/>
      <c r="J184" s="15"/>
      <c r="K184" s="16"/>
      <c r="L184" s="17"/>
    </row>
    <row r="185" spans="9:12" ht="15.75">
      <c r="I185" s="14"/>
      <c r="J185" s="15"/>
      <c r="K185" s="16"/>
      <c r="L185" s="17"/>
    </row>
    <row r="186" spans="9:12" ht="15.75">
      <c r="I186" s="14"/>
      <c r="J186" s="15"/>
      <c r="K186" s="16"/>
      <c r="L186" s="17"/>
    </row>
    <row r="187" spans="9:12" ht="15.75">
      <c r="I187" s="14"/>
      <c r="J187" s="15"/>
      <c r="K187" s="16"/>
      <c r="L187" s="17"/>
    </row>
    <row r="188" spans="9:12" ht="15.75">
      <c r="I188" s="14"/>
      <c r="J188" s="15"/>
      <c r="K188" s="16"/>
      <c r="L188" s="17"/>
    </row>
    <row r="189" spans="9:12" ht="15.75">
      <c r="I189" s="14"/>
      <c r="J189" s="15"/>
      <c r="K189" s="16"/>
      <c r="L189" s="17"/>
    </row>
    <row r="190" spans="9:12" ht="15.75">
      <c r="I190" s="14"/>
      <c r="J190" s="15"/>
      <c r="K190" s="16"/>
      <c r="L190" s="17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2012-06-28T03:53:14Z</cp:lastPrinted>
  <dcterms:created xsi:type="dcterms:W3CDTF">2006-09-28T05:33:49Z</dcterms:created>
  <dcterms:modified xsi:type="dcterms:W3CDTF">2012-11-01T02:07:12Z</dcterms:modified>
  <cp:category/>
  <cp:version/>
  <cp:contentType/>
  <cp:contentStatus/>
</cp:coreProperties>
</file>