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65" yWindow="-45" windowWidth="15435" windowHeight="9600"/>
  </bookViews>
  <sheets>
    <sheet name="ADULTS" sheetId="2" r:id="rId1"/>
  </sheets>
  <calcPr calcId="152511" refMode="R1C1"/>
</workbook>
</file>

<file path=xl/calcChain.xml><?xml version="1.0" encoding="utf-8"?>
<calcChain xmlns="http://schemas.openxmlformats.org/spreadsheetml/2006/main">
  <c r="K77" i="2" l="1"/>
  <c r="K78" i="2"/>
  <c r="K79" i="2"/>
  <c r="K80" i="2"/>
  <c r="K81" i="2"/>
  <c r="K82" i="2"/>
  <c r="K83" i="2"/>
  <c r="K76" i="2"/>
  <c r="K62" i="2"/>
  <c r="K63" i="2"/>
  <c r="K64" i="2"/>
  <c r="K65" i="2"/>
  <c r="K66" i="2"/>
  <c r="K67" i="2"/>
  <c r="K68" i="2"/>
  <c r="K69" i="2"/>
  <c r="K70" i="2"/>
  <c r="K61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12" i="2"/>
  <c r="X68" i="2" l="1"/>
  <c r="Y68" i="2" s="1"/>
  <c r="X67" i="2" l="1"/>
  <c r="Y67" i="2" s="1"/>
  <c r="L67" i="2"/>
  <c r="V84" i="2" l="1"/>
  <c r="U84" i="2"/>
  <c r="U88" i="2" s="1"/>
  <c r="P84" i="2"/>
  <c r="O71" i="2"/>
  <c r="M71" i="2"/>
  <c r="X61" i="2"/>
  <c r="X30" i="2"/>
  <c r="X12" i="2"/>
  <c r="Y12" i="2" s="1"/>
  <c r="Y61" i="2" l="1"/>
  <c r="X22" i="2"/>
  <c r="Y22" i="2" s="1"/>
  <c r="L83" i="2" l="1"/>
  <c r="L82" i="2"/>
  <c r="L81" i="2"/>
  <c r="L80" i="2"/>
  <c r="L79" i="2"/>
  <c r="L78" i="2"/>
  <c r="L77" i="2"/>
  <c r="L76" i="2"/>
  <c r="L70" i="2"/>
  <c r="L69" i="2"/>
  <c r="L68" i="2"/>
  <c r="L66" i="2"/>
  <c r="L65" i="2"/>
  <c r="L64" i="2"/>
  <c r="L63" i="2"/>
  <c r="L62" i="2"/>
  <c r="L61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0" i="2"/>
  <c r="L19" i="2"/>
  <c r="L18" i="2"/>
  <c r="L17" i="2"/>
  <c r="L16" i="2"/>
  <c r="L15" i="2"/>
  <c r="L14" i="2"/>
  <c r="L13" i="2"/>
  <c r="L12" i="2"/>
  <c r="X15" i="2"/>
  <c r="Y15" i="2" s="1"/>
  <c r="X14" i="2"/>
  <c r="Y14" i="2" s="1"/>
  <c r="W84" i="2" l="1"/>
  <c r="W88" i="2" s="1"/>
  <c r="V88" i="2"/>
  <c r="T84" i="2"/>
  <c r="T88" i="2" s="1"/>
  <c r="S84" i="2"/>
  <c r="R84" i="2"/>
  <c r="Q84" i="2"/>
  <c r="Q71" i="2"/>
  <c r="S56" i="2"/>
  <c r="R56" i="2"/>
  <c r="Q56" i="2"/>
  <c r="P56" i="2"/>
  <c r="O56" i="2"/>
  <c r="N56" i="2"/>
  <c r="N88" i="2" s="1"/>
  <c r="M56" i="2"/>
  <c r="M88" i="2" s="1"/>
  <c r="Q88" i="2" l="1"/>
  <c r="P88" i="2"/>
  <c r="R88" i="2"/>
  <c r="O88" i="2"/>
  <c r="S88" i="2"/>
  <c r="X83" i="2"/>
  <c r="Y83" i="2" s="1"/>
  <c r="X82" i="2"/>
  <c r="Y82" i="2" s="1"/>
  <c r="X81" i="2"/>
  <c r="Y81" i="2" s="1"/>
  <c r="X80" i="2"/>
  <c r="Y80" i="2" s="1"/>
  <c r="X79" i="2"/>
  <c r="Y79" i="2" s="1"/>
  <c r="X78" i="2"/>
  <c r="Y78" i="2" s="1"/>
  <c r="X77" i="2"/>
  <c r="Y77" i="2" s="1"/>
  <c r="X76" i="2"/>
  <c r="X55" i="2"/>
  <c r="Y55" i="2" s="1"/>
  <c r="X54" i="2"/>
  <c r="Y54" i="2" s="1"/>
  <c r="X53" i="2"/>
  <c r="Y53" i="2" s="1"/>
  <c r="X52" i="2"/>
  <c r="Y52" i="2" s="1"/>
  <c r="X51" i="2"/>
  <c r="Y51" i="2" s="1"/>
  <c r="X50" i="2"/>
  <c r="Y50" i="2" s="1"/>
  <c r="X49" i="2"/>
  <c r="Y49" i="2" s="1"/>
  <c r="X48" i="2"/>
  <c r="Y48" i="2" s="1"/>
  <c r="X47" i="2"/>
  <c r="Y47" i="2" s="1"/>
  <c r="X46" i="2"/>
  <c r="Y46" i="2" s="1"/>
  <c r="X45" i="2"/>
  <c r="Y45" i="2" s="1"/>
  <c r="X44" i="2"/>
  <c r="Y44" i="2" s="1"/>
  <c r="X43" i="2"/>
  <c r="Y43" i="2" s="1"/>
  <c r="X42" i="2"/>
  <c r="Y42" i="2" s="1"/>
  <c r="X41" i="2"/>
  <c r="Y41" i="2" s="1"/>
  <c r="X40" i="2"/>
  <c r="Y40" i="2" s="1"/>
  <c r="X39" i="2"/>
  <c r="Y39" i="2" s="1"/>
  <c r="X38" i="2"/>
  <c r="Y38" i="2" s="1"/>
  <c r="X37" i="2"/>
  <c r="Y37" i="2" s="1"/>
  <c r="X36" i="2"/>
  <c r="Y36" i="2" s="1"/>
  <c r="X35" i="2"/>
  <c r="Y35" i="2" s="1"/>
  <c r="X34" i="2"/>
  <c r="Y34" i="2" s="1"/>
  <c r="X33" i="2"/>
  <c r="Y33" i="2" s="1"/>
  <c r="X32" i="2"/>
  <c r="Y32" i="2" s="1"/>
  <c r="X31" i="2"/>
  <c r="Y31" i="2" s="1"/>
  <c r="Y30" i="2"/>
  <c r="X29" i="2"/>
  <c r="Y29" i="2" s="1"/>
  <c r="X28" i="2"/>
  <c r="Y28" i="2" s="1"/>
  <c r="X27" i="2"/>
  <c r="Y27" i="2" s="1"/>
  <c r="X26" i="2"/>
  <c r="Y26" i="2" s="1"/>
  <c r="X25" i="2"/>
  <c r="Y25" i="2" s="1"/>
  <c r="X24" i="2"/>
  <c r="Y24" i="2" s="1"/>
  <c r="X23" i="2"/>
  <c r="Y23" i="2" s="1"/>
  <c r="X21" i="2"/>
  <c r="Y21" i="2" s="1"/>
  <c r="X20" i="2"/>
  <c r="Y20" i="2" s="1"/>
  <c r="X19" i="2"/>
  <c r="Y19" i="2" s="1"/>
  <c r="X18" i="2"/>
  <c r="Y18" i="2" s="1"/>
  <c r="X17" i="2"/>
  <c r="Y17" i="2" s="1"/>
  <c r="X16" i="2"/>
  <c r="Y16" i="2" s="1"/>
  <c r="X13" i="2"/>
  <c r="Y13" i="2" s="1"/>
  <c r="X62" i="2"/>
  <c r="X63" i="2"/>
  <c r="Y63" i="2" s="1"/>
  <c r="X64" i="2"/>
  <c r="Y64" i="2" s="1"/>
  <c r="X65" i="2"/>
  <c r="Y65" i="2" s="1"/>
  <c r="X66" i="2"/>
  <c r="Y66" i="2" s="1"/>
  <c r="X69" i="2"/>
  <c r="Y69" i="2" s="1"/>
  <c r="X70" i="2"/>
  <c r="Y70" i="2" s="1"/>
  <c r="Y76" i="2" l="1"/>
  <c r="Y85" i="2" s="1"/>
  <c r="X85" i="2"/>
  <c r="X72" i="2"/>
  <c r="Y62" i="2"/>
  <c r="Y72" i="2" s="1"/>
  <c r="Y57" i="2"/>
  <c r="X57" i="2"/>
  <c r="Y87" i="2" l="1"/>
  <c r="X87" i="2"/>
</calcChain>
</file>

<file path=xl/sharedStrings.xml><?xml version="1.0" encoding="utf-8"?>
<sst xmlns="http://schemas.openxmlformats.org/spreadsheetml/2006/main" count="528" uniqueCount="132">
  <si>
    <t xml:space="preserve">Фото </t>
  </si>
  <si>
    <t>Наимено-   вание</t>
  </si>
  <si>
    <t>Аптикул</t>
  </si>
  <si>
    <t>Цвет</t>
  </si>
  <si>
    <t>Размер-   ный ряд</t>
  </si>
  <si>
    <t>Цена опт, euro</t>
  </si>
  <si>
    <t>РРЦ, euro</t>
  </si>
  <si>
    <t>КОЛ-ВО  ПАР</t>
  </si>
  <si>
    <t>СУММА, евро</t>
  </si>
  <si>
    <t>черный балтико</t>
  </si>
  <si>
    <t>синий динамик</t>
  </si>
  <si>
    <t>черный динамик</t>
  </si>
  <si>
    <t>черный камуфляж</t>
  </si>
  <si>
    <t>синий балтико</t>
  </si>
  <si>
    <t>36-42</t>
  </si>
  <si>
    <t>пельтро балтико</t>
  </si>
  <si>
    <t>белый балтико</t>
  </si>
  <si>
    <t>сапоги женские</t>
  </si>
  <si>
    <t>ботинки женские</t>
  </si>
  <si>
    <t>ботинки мужские</t>
  </si>
  <si>
    <t>сапоги</t>
  </si>
  <si>
    <t>36-37;      38-39;    40-41</t>
  </si>
  <si>
    <t>Дата заказа:</t>
  </si>
  <si>
    <t>Юридическое лицо:</t>
  </si>
  <si>
    <t>Название магазина:</t>
  </si>
  <si>
    <t>Количество магазинов:</t>
  </si>
  <si>
    <t>Адрес (а) магазинов</t>
  </si>
  <si>
    <t>Контактная информация</t>
  </si>
  <si>
    <t>Состав верха</t>
  </si>
  <si>
    <t>Состав подкладки</t>
  </si>
  <si>
    <t>Текстильные материалы</t>
  </si>
  <si>
    <t>сапоги мужские</t>
  </si>
  <si>
    <t>39-46</t>
  </si>
  <si>
    <t>Всего заказ JOG DOG FW 16/17:</t>
  </si>
  <si>
    <t>Итого заказ женской обуви  BeBoot:</t>
  </si>
  <si>
    <t>Женская утепленная обувь, без мембраны,  BeBoot (36-41)</t>
  </si>
  <si>
    <t>Шерсть 100%</t>
  </si>
  <si>
    <t>Состав подошвы</t>
  </si>
  <si>
    <t>Полимерный материал</t>
  </si>
  <si>
    <t xml:space="preserve">Цвет </t>
  </si>
  <si>
    <t>1110DR</t>
  </si>
  <si>
    <t>1111DR/ С меховым пон поном</t>
  </si>
  <si>
    <t>савана динамик</t>
  </si>
  <si>
    <t>TuonoDinamic_Blk</t>
  </si>
  <si>
    <t>TuonoDinamic_Taupe</t>
  </si>
  <si>
    <t>1125DR</t>
  </si>
  <si>
    <t>1127DR</t>
  </si>
  <si>
    <t>1128DR</t>
  </si>
  <si>
    <t>1130DR</t>
  </si>
  <si>
    <t>14007DR</t>
  </si>
  <si>
    <t>14011DR</t>
  </si>
  <si>
    <t>14015DR</t>
  </si>
  <si>
    <t>14029DR</t>
  </si>
  <si>
    <t>14038DR</t>
  </si>
  <si>
    <t>14039DR</t>
  </si>
  <si>
    <t>30207DR</t>
  </si>
  <si>
    <t>30285DR</t>
  </si>
  <si>
    <t>30305DR</t>
  </si>
  <si>
    <t>BB003R</t>
  </si>
  <si>
    <t>BB005R</t>
  </si>
  <si>
    <t>BB006R</t>
  </si>
  <si>
    <t>BB010R</t>
  </si>
  <si>
    <t>14013UR</t>
  </si>
  <si>
    <t>14028UR</t>
  </si>
  <si>
    <t>синий миметик</t>
  </si>
  <si>
    <t>14036UR</t>
  </si>
  <si>
    <t>SuedeBaltico_Navy</t>
  </si>
  <si>
    <t>SuedeBaltico_Blk</t>
  </si>
  <si>
    <t>TuonoMimetic343_BlkNavy</t>
  </si>
  <si>
    <t>TuonoCamouflage_Blk</t>
  </si>
  <si>
    <t>TuonoBaltico_Blk</t>
  </si>
  <si>
    <t>TuonoBaltico_Navy</t>
  </si>
  <si>
    <t>SuedeDinamic_Navy</t>
  </si>
  <si>
    <t>SuedeBaltico_BlkPewterTaupe</t>
  </si>
  <si>
    <t>черный принт</t>
  </si>
  <si>
    <t>SuedePiedPull_Blk</t>
  </si>
  <si>
    <t>ZaffiroBaltico_WhiteBlk</t>
  </si>
  <si>
    <t>черный экстралюкс-лак</t>
  </si>
  <si>
    <t>SuedeDinamic_Blk</t>
  </si>
  <si>
    <t>серый принт</t>
  </si>
  <si>
    <t>SuedePiedPull_BlkOffwhite</t>
  </si>
  <si>
    <t>бежевый принт</t>
  </si>
  <si>
    <t>SuedePiedPull_Taupe</t>
  </si>
  <si>
    <t>SuedeExtraLux_BlkChrome</t>
  </si>
  <si>
    <t>черный экстралюкс</t>
  </si>
  <si>
    <t>бежевый экстралюкс</t>
  </si>
  <si>
    <t>SuedeExtraLux_Taupe</t>
  </si>
  <si>
    <t>зеленый бархат</t>
  </si>
  <si>
    <t>ZaffiroCiniglia_BlkSmerald</t>
  </si>
  <si>
    <t>ZaffiroCiniglia_BlkBlue</t>
  </si>
  <si>
    <t>синий бархат</t>
  </si>
  <si>
    <t xml:space="preserve">черный динамик </t>
  </si>
  <si>
    <t>серый рефлекс</t>
  </si>
  <si>
    <t>ZaffiroSAIReflex_SilverGrey</t>
  </si>
  <si>
    <t>ZaffiroSAIReflex_SilverPink</t>
  </si>
  <si>
    <t>розовый рефлекс</t>
  </si>
  <si>
    <t>SuedeDinamic_Taupe</t>
  </si>
  <si>
    <t>серебряный балтико</t>
  </si>
  <si>
    <t>SuedeBaltico_BlkSilver</t>
  </si>
  <si>
    <t>Zaffiro Baltico_ White/Gold</t>
  </si>
  <si>
    <t>коричневый динамик</t>
  </si>
  <si>
    <t>SuedeDinamic_Mud</t>
  </si>
  <si>
    <t>ZaffiroTuonoPiedPull_BlkOffwhite</t>
  </si>
  <si>
    <t>TuonoBaltico_Peltro</t>
  </si>
  <si>
    <t>Tuono Zaffiro Wool Baltico Black</t>
  </si>
  <si>
    <t>Suede Zaffiro Wool Baltico Navy</t>
  </si>
  <si>
    <t>TuonoZaffiroPiedPullLapin_Offwhite</t>
  </si>
  <si>
    <t>SuedePiedPullLapin_Taupe</t>
  </si>
  <si>
    <t>TuonoBaltico_Pewter</t>
  </si>
  <si>
    <t>Женская обувь . Мембрана BiomeTex</t>
  </si>
  <si>
    <t>Мужская обувь . Мембрана BiomeTex</t>
  </si>
  <si>
    <t xml:space="preserve">               Бланк заказа JOG DOG FW 17/18</t>
  </si>
  <si>
    <t>Итого заказ женской обуви :</t>
  </si>
  <si>
    <t>Итого заказ мужской обуви :</t>
  </si>
  <si>
    <t>*ZaffiroBaltico_Blk</t>
  </si>
  <si>
    <t>ZaffiroExtraLux_BlkChrome</t>
  </si>
  <si>
    <t>ZaffiroExtraLux_BlkPlatinum</t>
  </si>
  <si>
    <t>ZaffiroCiniglia_NavyBlue</t>
  </si>
  <si>
    <t>ZaffExtraLux_Plat._NaturalFur</t>
  </si>
  <si>
    <t>*ZaffBaltic_Blk_NaturalFur</t>
  </si>
  <si>
    <t>ZaffiroDinamic_Blk</t>
  </si>
  <si>
    <t>ZaffiroBaltico_Blk_BlkFur</t>
  </si>
  <si>
    <t>ZaffiroBaltico_WhiteNaturalFur</t>
  </si>
  <si>
    <t>BB009R</t>
  </si>
  <si>
    <t>36-37</t>
  </si>
  <si>
    <t>38-39</t>
  </si>
  <si>
    <t>40-41</t>
  </si>
  <si>
    <t>BB007R</t>
  </si>
  <si>
    <t>Черный балтико</t>
  </si>
  <si>
    <t>золотой экстралюкс</t>
  </si>
  <si>
    <t>*ZaffBaltico_Blk/Gold</t>
  </si>
  <si>
    <t>swarovski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</si>
</sst>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\ [$€-1]"/>
  </numFmts>
  <fonts count="14" x14ac:knownFonts="1">
    <font>
      <sz val="11"/>
      <color theme="1"/>
      <name val="Calibri"/>
      <family val="2"/>
      <scheme val="minor"/>
    </font>
    <font>
      <b/>
      <sz val="12"/>
      <color rgb="FF2D22B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20"/>
      <color theme="0"/>
      <name val="Calibri"/>
      <family val="2"/>
      <charset val="204"/>
      <scheme val="minor"/>
    </font>
    <font>
      <b/>
      <sz val="16"/>
      <color theme="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/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0" fontId="2" fillId="0" borderId="11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/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0" fillId="3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0" xfId="0" applyFont="1" applyFill="1" applyBorder="1" applyAlignment="1">
      <alignment horizontal="right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4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7" xfId="0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10" xfId="0" applyBorder="1"/>
    <xf numFmtId="0" fontId="0" fillId="0" borderId="3" xfId="0" applyBorder="1"/>
    <xf numFmtId="0" fontId="0" fillId="0" borderId="33" xfId="0" applyBorder="1" applyAlignment="1">
      <alignment horizontal="center" vertical="center"/>
    </xf>
    <xf numFmtId="0" fontId="0" fillId="0" borderId="0" xfId="0" applyBorder="1"/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2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1" fontId="1" fillId="0" borderId="55" xfId="0" applyNumberFormat="1" applyFont="1" applyFill="1" applyBorder="1" applyAlignment="1" applyProtection="1">
      <alignment horizontal="center" vertical="center" wrapText="1"/>
      <protection locked="0" hidden="1"/>
    </xf>
    <xf numFmtId="1" fontId="1" fillId="0" borderId="56" xfId="0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8" xfId="0" applyFill="1" applyBorder="1"/>
    <xf numFmtId="1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23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/>
    <xf numFmtId="164" fontId="12" fillId="0" borderId="0" xfId="0" applyNumberFormat="1" applyFont="1"/>
    <xf numFmtId="1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3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1" fontId="0" fillId="2" borderId="8" xfId="0" applyNumberFormat="1" applyFill="1" applyBorder="1"/>
    <xf numFmtId="1" fontId="0" fillId="0" borderId="1" xfId="0" applyNumberFormat="1" applyBorder="1"/>
    <xf numFmtId="1" fontId="8" fillId="4" borderId="53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165" fontId="0" fillId="0" borderId="0" xfId="0" applyNumberFormat="1" applyFont="1"/>
    <xf numFmtId="164" fontId="7" fillId="4" borderId="35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0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47" xfId="0" applyBorder="1" applyAlignment="1"/>
    <xf numFmtId="0" fontId="0" fillId="3" borderId="0" xfId="0" applyFill="1" applyBorder="1" applyAlignment="1"/>
    <xf numFmtId="0" fontId="0" fillId="3" borderId="0" xfId="0" applyFill="1" applyAlignment="1"/>
    <xf numFmtId="0" fontId="4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61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4" borderId="65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5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64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" fontId="8" fillId="4" borderId="57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58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5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6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62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4" borderId="35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35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63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1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7" fillId="4" borderId="43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53" xfId="0" applyNumberFormat="1" applyFont="1" applyFill="1" applyBorder="1" applyAlignment="1" applyProtection="1">
      <alignment horizontal="center" vertical="center" wrapText="1"/>
      <protection locked="0" hidden="1"/>
    </xf>
    <xf numFmtId="1" fontId="13" fillId="4" borderId="66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3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47</xdr:row>
      <xdr:rowOff>65616</xdr:rowOff>
    </xdr:from>
    <xdr:to>
      <xdr:col>0</xdr:col>
      <xdr:colOff>989541</xdr:colOff>
      <xdr:row>47</xdr:row>
      <xdr:rowOff>1002770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0107585"/>
          <a:ext cx="941917" cy="937154"/>
        </a:xfrm>
        <a:prstGeom prst="rect">
          <a:avLst/>
        </a:prstGeom>
      </xdr:spPr>
    </xdr:pic>
    <xdr:clientData/>
  </xdr:twoCellAnchor>
  <xdr:twoCellAnchor editAs="oneCell">
    <xdr:from>
      <xdr:col>0</xdr:col>
      <xdr:colOff>16669</xdr:colOff>
      <xdr:row>48</xdr:row>
      <xdr:rowOff>71438</xdr:rowOff>
    </xdr:from>
    <xdr:to>
      <xdr:col>0</xdr:col>
      <xdr:colOff>979752</xdr:colOff>
      <xdr:row>48</xdr:row>
      <xdr:rowOff>1029759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9" y="51184969"/>
          <a:ext cx="963083" cy="95832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139</xdr:row>
      <xdr:rowOff>26459</xdr:rowOff>
    </xdr:from>
    <xdr:to>
      <xdr:col>0</xdr:col>
      <xdr:colOff>949326</xdr:colOff>
      <xdr:row>142</xdr:row>
      <xdr:rowOff>2595</xdr:rowOff>
    </xdr:to>
    <xdr:pic>
      <xdr:nvPicPr>
        <xdr:cNvPr id="196" name="Рисунок 2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2" t="19817" r="10245" b="9302"/>
        <a:stretch>
          <a:fillRect/>
        </a:stretch>
      </xdr:blipFill>
      <xdr:spPr bwMode="auto">
        <a:xfrm>
          <a:off x="28576" y="128271059"/>
          <a:ext cx="920750" cy="547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155</xdr:row>
      <xdr:rowOff>47626</xdr:rowOff>
    </xdr:from>
    <xdr:to>
      <xdr:col>0</xdr:col>
      <xdr:colOff>938742</xdr:colOff>
      <xdr:row>158</xdr:row>
      <xdr:rowOff>25091</xdr:rowOff>
    </xdr:to>
    <xdr:pic>
      <xdr:nvPicPr>
        <xdr:cNvPr id="197" name="Рисунок 25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32" t="19144" r="11090" b="10287"/>
        <a:stretch>
          <a:fillRect/>
        </a:stretch>
      </xdr:blipFill>
      <xdr:spPr bwMode="auto">
        <a:xfrm>
          <a:off x="28575" y="131340226"/>
          <a:ext cx="910167" cy="548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170</xdr:row>
      <xdr:rowOff>153460</xdr:rowOff>
    </xdr:from>
    <xdr:to>
      <xdr:col>0</xdr:col>
      <xdr:colOff>917575</xdr:colOff>
      <xdr:row>174</xdr:row>
      <xdr:rowOff>153924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4303560"/>
          <a:ext cx="889000" cy="762464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41</xdr:row>
      <xdr:rowOff>45514</xdr:rowOff>
    </xdr:from>
    <xdr:to>
      <xdr:col>0</xdr:col>
      <xdr:colOff>924718</xdr:colOff>
      <xdr:row>41</xdr:row>
      <xdr:rowOff>929751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43658108"/>
          <a:ext cx="889000" cy="88423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49</xdr:row>
      <xdr:rowOff>119060</xdr:rowOff>
    </xdr:from>
    <xdr:to>
      <xdr:col>0</xdr:col>
      <xdr:colOff>977433</xdr:colOff>
      <xdr:row>49</xdr:row>
      <xdr:rowOff>828799</xdr:rowOff>
    </xdr:to>
    <xdr:pic>
      <xdr:nvPicPr>
        <xdr:cNvPr id="210" name="Рисунок 20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70" t="23569" r="21989" b="10960"/>
        <a:stretch/>
      </xdr:blipFill>
      <xdr:spPr>
        <a:xfrm>
          <a:off x="28575" y="52304154"/>
          <a:ext cx="948858" cy="7097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50</xdr:row>
      <xdr:rowOff>182826</xdr:rowOff>
    </xdr:from>
    <xdr:to>
      <xdr:col>0</xdr:col>
      <xdr:colOff>991658</xdr:colOff>
      <xdr:row>50</xdr:row>
      <xdr:rowOff>904384</xdr:rowOff>
    </xdr:to>
    <xdr:pic>
      <xdr:nvPicPr>
        <xdr:cNvPr id="211" name="Рисунок 210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65" t="24054" r="21130" b="10620"/>
        <a:stretch/>
      </xdr:blipFill>
      <xdr:spPr>
        <a:xfrm>
          <a:off x="28575" y="53439482"/>
          <a:ext cx="963083" cy="72155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51</xdr:row>
      <xdr:rowOff>68269</xdr:rowOff>
    </xdr:from>
    <xdr:to>
      <xdr:col>0</xdr:col>
      <xdr:colOff>991660</xdr:colOff>
      <xdr:row>51</xdr:row>
      <xdr:rowOff>1009514</xdr:rowOff>
    </xdr:to>
    <xdr:pic>
      <xdr:nvPicPr>
        <xdr:cNvPr id="212" name="Рисунок 211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68" t="15698" r="25532" b="10603"/>
        <a:stretch/>
      </xdr:blipFill>
      <xdr:spPr>
        <a:xfrm>
          <a:off x="28577" y="54396488"/>
          <a:ext cx="963083" cy="94124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52</xdr:row>
      <xdr:rowOff>42342</xdr:rowOff>
    </xdr:from>
    <xdr:to>
      <xdr:col>0</xdr:col>
      <xdr:colOff>991254</xdr:colOff>
      <xdr:row>52</xdr:row>
      <xdr:rowOff>964734</xdr:rowOff>
    </xdr:to>
    <xdr:pic>
      <xdr:nvPicPr>
        <xdr:cNvPr id="213" name="Рисунок 212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15" t="16365" r="25693" b="11240"/>
        <a:stretch/>
      </xdr:blipFill>
      <xdr:spPr>
        <a:xfrm>
          <a:off x="28575" y="55442123"/>
          <a:ext cx="962679" cy="922392"/>
        </a:xfrm>
        <a:prstGeom prst="rect">
          <a:avLst/>
        </a:prstGeom>
      </xdr:spPr>
    </xdr:pic>
    <xdr:clientData/>
  </xdr:twoCellAnchor>
  <xdr:twoCellAnchor editAs="oneCell">
    <xdr:from>
      <xdr:col>0</xdr:col>
      <xdr:colOff>49741</xdr:colOff>
      <xdr:row>53</xdr:row>
      <xdr:rowOff>20387</xdr:rowOff>
    </xdr:from>
    <xdr:to>
      <xdr:col>0</xdr:col>
      <xdr:colOff>981073</xdr:colOff>
      <xdr:row>53</xdr:row>
      <xdr:rowOff>1038204</xdr:rowOff>
    </xdr:to>
    <xdr:pic>
      <xdr:nvPicPr>
        <xdr:cNvPr id="214" name="Рисунок 213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55" t="5398" r="25137" b="11055"/>
        <a:stretch/>
      </xdr:blipFill>
      <xdr:spPr>
        <a:xfrm>
          <a:off x="49741" y="56491731"/>
          <a:ext cx="931332" cy="1017817"/>
        </a:xfrm>
        <a:prstGeom prst="rect">
          <a:avLst/>
        </a:prstGeom>
      </xdr:spPr>
    </xdr:pic>
    <xdr:clientData/>
  </xdr:twoCellAnchor>
  <xdr:twoCellAnchor editAs="oneCell">
    <xdr:from>
      <xdr:col>0</xdr:col>
      <xdr:colOff>84138</xdr:colOff>
      <xdr:row>54</xdr:row>
      <xdr:rowOff>46039</xdr:rowOff>
    </xdr:from>
    <xdr:to>
      <xdr:col>0</xdr:col>
      <xdr:colOff>952500</xdr:colOff>
      <xdr:row>54</xdr:row>
      <xdr:rowOff>1029126</xdr:rowOff>
    </xdr:to>
    <xdr:pic>
      <xdr:nvPicPr>
        <xdr:cNvPr id="215" name="Рисунок 214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2" t="4301" r="25835" b="11021"/>
        <a:stretch/>
      </xdr:blipFill>
      <xdr:spPr>
        <a:xfrm>
          <a:off x="84138" y="57588945"/>
          <a:ext cx="868362" cy="98308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205308</xdr:rowOff>
    </xdr:from>
    <xdr:to>
      <xdr:col>0</xdr:col>
      <xdr:colOff>981725</xdr:colOff>
      <xdr:row>42</xdr:row>
      <xdr:rowOff>977892</xdr:rowOff>
    </xdr:to>
    <xdr:pic>
      <xdr:nvPicPr>
        <xdr:cNvPr id="216" name="Рисунок 21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02" t="19733" r="21275" b="10666"/>
        <a:stretch/>
      </xdr:blipFill>
      <xdr:spPr>
        <a:xfrm>
          <a:off x="28575" y="56907633"/>
          <a:ext cx="953150" cy="772584"/>
        </a:xfrm>
        <a:prstGeom prst="rect">
          <a:avLst/>
        </a:prstGeom>
      </xdr:spPr>
    </xdr:pic>
    <xdr:clientData/>
  </xdr:twoCellAnchor>
  <xdr:twoCellAnchor editAs="oneCell">
    <xdr:from>
      <xdr:col>0</xdr:col>
      <xdr:colOff>40482</xdr:colOff>
      <xdr:row>43</xdr:row>
      <xdr:rowOff>220389</xdr:rowOff>
    </xdr:from>
    <xdr:to>
      <xdr:col>0</xdr:col>
      <xdr:colOff>992982</xdr:colOff>
      <xdr:row>43</xdr:row>
      <xdr:rowOff>954364</xdr:rowOff>
    </xdr:to>
    <xdr:pic>
      <xdr:nvPicPr>
        <xdr:cNvPr id="217" name="Рисунок 216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79" t="19890" r="20857" b="11369"/>
        <a:stretch/>
      </xdr:blipFill>
      <xdr:spPr>
        <a:xfrm>
          <a:off x="40482" y="45976108"/>
          <a:ext cx="952500" cy="73397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</xdr:colOff>
      <xdr:row>44</xdr:row>
      <xdr:rowOff>164032</xdr:rowOff>
    </xdr:from>
    <xdr:to>
      <xdr:col>0</xdr:col>
      <xdr:colOff>1015470</xdr:colOff>
      <xdr:row>44</xdr:row>
      <xdr:rowOff>949908</xdr:rowOff>
    </xdr:to>
    <xdr:pic>
      <xdr:nvPicPr>
        <xdr:cNvPr id="218" name="Рисунок 217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78" t="17493" r="21314" b="11662"/>
        <a:stretch/>
      </xdr:blipFill>
      <xdr:spPr>
        <a:xfrm>
          <a:off x="52387" y="46991313"/>
          <a:ext cx="963083" cy="785876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</xdr:colOff>
      <xdr:row>45</xdr:row>
      <xdr:rowOff>205575</xdr:rowOff>
    </xdr:from>
    <xdr:to>
      <xdr:col>0</xdr:col>
      <xdr:colOff>1016793</xdr:colOff>
      <xdr:row>45</xdr:row>
      <xdr:rowOff>913709</xdr:rowOff>
    </xdr:to>
    <xdr:pic>
      <xdr:nvPicPr>
        <xdr:cNvPr id="219" name="Рисунок 21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19" t="23161" r="21012" b="11171"/>
        <a:stretch/>
      </xdr:blipFill>
      <xdr:spPr>
        <a:xfrm>
          <a:off x="64293" y="48104419"/>
          <a:ext cx="952500" cy="708134"/>
        </a:xfrm>
        <a:prstGeom prst="rect">
          <a:avLst/>
        </a:prstGeom>
      </xdr:spPr>
    </xdr:pic>
    <xdr:clientData/>
  </xdr:twoCellAnchor>
  <xdr:twoCellAnchor editAs="oneCell">
    <xdr:from>
      <xdr:col>0</xdr:col>
      <xdr:colOff>88106</xdr:colOff>
      <xdr:row>46</xdr:row>
      <xdr:rowOff>227798</xdr:rowOff>
    </xdr:from>
    <xdr:to>
      <xdr:col>0</xdr:col>
      <xdr:colOff>1040606</xdr:colOff>
      <xdr:row>46</xdr:row>
      <xdr:rowOff>950934</xdr:rowOff>
    </xdr:to>
    <xdr:pic>
      <xdr:nvPicPr>
        <xdr:cNvPr id="220" name="Рисунок 219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32" t="23813" r="21797" b="11056"/>
        <a:stretch/>
      </xdr:blipFill>
      <xdr:spPr>
        <a:xfrm>
          <a:off x="88106" y="49198204"/>
          <a:ext cx="952500" cy="723136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</xdr:colOff>
      <xdr:row>36</xdr:row>
      <xdr:rowOff>78055</xdr:rowOff>
    </xdr:from>
    <xdr:to>
      <xdr:col>0</xdr:col>
      <xdr:colOff>1004887</xdr:colOff>
      <xdr:row>36</xdr:row>
      <xdr:rowOff>926276</xdr:rowOff>
    </xdr:to>
    <xdr:pic>
      <xdr:nvPicPr>
        <xdr:cNvPr id="221" name="Рисунок 220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7" t="13091" r="21702" b="10284"/>
        <a:stretch/>
      </xdr:blipFill>
      <xdr:spPr>
        <a:xfrm>
          <a:off x="52387" y="38332836"/>
          <a:ext cx="952500" cy="848221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37</xdr:row>
      <xdr:rowOff>148695</xdr:rowOff>
    </xdr:from>
    <xdr:to>
      <xdr:col>0</xdr:col>
      <xdr:colOff>1003565</xdr:colOff>
      <xdr:row>37</xdr:row>
      <xdr:rowOff>969434</xdr:rowOff>
    </xdr:to>
    <xdr:pic>
      <xdr:nvPicPr>
        <xdr:cNvPr id="222" name="Рисунок 221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t="13182" r="21122" b="11087"/>
        <a:stretch/>
      </xdr:blipFill>
      <xdr:spPr>
        <a:xfrm>
          <a:off x="40481" y="39475039"/>
          <a:ext cx="963084" cy="8207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83609</xdr:rowOff>
    </xdr:from>
    <xdr:to>
      <xdr:col>0</xdr:col>
      <xdr:colOff>970492</xdr:colOff>
      <xdr:row>38</xdr:row>
      <xdr:rowOff>910008</xdr:rowOff>
    </xdr:to>
    <xdr:pic>
      <xdr:nvPicPr>
        <xdr:cNvPr id="223" name="Рисунок 222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27" t="12823" r="21454" b="11056"/>
        <a:stretch/>
      </xdr:blipFill>
      <xdr:spPr>
        <a:xfrm>
          <a:off x="28575" y="51404309"/>
          <a:ext cx="941917" cy="826399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</xdr:colOff>
      <xdr:row>39</xdr:row>
      <xdr:rowOff>84138</xdr:rowOff>
    </xdr:from>
    <xdr:to>
      <xdr:col>0</xdr:col>
      <xdr:colOff>1018089</xdr:colOff>
      <xdr:row>39</xdr:row>
      <xdr:rowOff>989542</xdr:rowOff>
    </xdr:to>
    <xdr:pic>
      <xdr:nvPicPr>
        <xdr:cNvPr id="224" name="Рисунок 223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93" t="2653" r="21414" b="10378"/>
        <a:stretch/>
      </xdr:blipFill>
      <xdr:spPr>
        <a:xfrm>
          <a:off x="52387" y="41553607"/>
          <a:ext cx="965702" cy="905404"/>
        </a:xfrm>
        <a:prstGeom prst="rect">
          <a:avLst/>
        </a:prstGeom>
      </xdr:spPr>
    </xdr:pic>
    <xdr:clientData/>
  </xdr:twoCellAnchor>
  <xdr:twoCellAnchor editAs="oneCell">
    <xdr:from>
      <xdr:col>0</xdr:col>
      <xdr:colOff>88106</xdr:colOff>
      <xdr:row>40</xdr:row>
      <xdr:rowOff>55565</xdr:rowOff>
    </xdr:from>
    <xdr:to>
      <xdr:col>0</xdr:col>
      <xdr:colOff>1025467</xdr:colOff>
      <xdr:row>40</xdr:row>
      <xdr:rowOff>982137</xdr:rowOff>
    </xdr:to>
    <xdr:pic>
      <xdr:nvPicPr>
        <xdr:cNvPr id="225" name="Рисунок 224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3" t="3311" r="21507" b="11454"/>
        <a:stretch/>
      </xdr:blipFill>
      <xdr:spPr>
        <a:xfrm>
          <a:off x="88106" y="42596596"/>
          <a:ext cx="937361" cy="92657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151874</xdr:rowOff>
    </xdr:from>
    <xdr:to>
      <xdr:col>0</xdr:col>
      <xdr:colOff>981075</xdr:colOff>
      <xdr:row>20</xdr:row>
      <xdr:rowOff>939581</xdr:rowOff>
    </xdr:to>
    <xdr:pic>
      <xdr:nvPicPr>
        <xdr:cNvPr id="226" name="Рисунок 225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8" t="15502" r="20661" b="10399"/>
        <a:stretch/>
      </xdr:blipFill>
      <xdr:spPr>
        <a:xfrm>
          <a:off x="28575" y="12716937"/>
          <a:ext cx="952500" cy="78770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</xdr:row>
      <xdr:rowOff>137855</xdr:rowOff>
    </xdr:from>
    <xdr:to>
      <xdr:col>0</xdr:col>
      <xdr:colOff>981075</xdr:colOff>
      <xdr:row>22</xdr:row>
      <xdr:rowOff>904618</xdr:rowOff>
    </xdr:to>
    <xdr:pic>
      <xdr:nvPicPr>
        <xdr:cNvPr id="227" name="Рисунок 226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0" t="15701" r="19517" b="10931"/>
        <a:stretch/>
      </xdr:blipFill>
      <xdr:spPr>
        <a:xfrm>
          <a:off x="28575" y="23390761"/>
          <a:ext cx="952500" cy="766763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23</xdr:row>
      <xdr:rowOff>193943</xdr:rowOff>
    </xdr:from>
    <xdr:to>
      <xdr:col>0</xdr:col>
      <xdr:colOff>1003564</xdr:colOff>
      <xdr:row>23</xdr:row>
      <xdr:rowOff>963086</xdr:rowOff>
    </xdr:to>
    <xdr:pic>
      <xdr:nvPicPr>
        <xdr:cNvPr id="228" name="Рисунок 227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2" t="20379" r="21605" b="10150"/>
        <a:stretch/>
      </xdr:blipFill>
      <xdr:spPr>
        <a:xfrm>
          <a:off x="40481" y="24518412"/>
          <a:ext cx="963083" cy="769143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24</xdr:row>
      <xdr:rowOff>201083</xdr:rowOff>
    </xdr:from>
    <xdr:to>
      <xdr:col>0</xdr:col>
      <xdr:colOff>992981</xdr:colOff>
      <xdr:row>24</xdr:row>
      <xdr:rowOff>948635</xdr:rowOff>
    </xdr:to>
    <xdr:pic>
      <xdr:nvPicPr>
        <xdr:cNvPr id="229" name="Рисунок 228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3" t="19848" r="20040" b="10084"/>
        <a:stretch/>
      </xdr:blipFill>
      <xdr:spPr>
        <a:xfrm>
          <a:off x="40481" y="25597114"/>
          <a:ext cx="952500" cy="747552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26</xdr:row>
      <xdr:rowOff>88609</xdr:rowOff>
    </xdr:from>
    <xdr:to>
      <xdr:col>0</xdr:col>
      <xdr:colOff>1003564</xdr:colOff>
      <xdr:row>26</xdr:row>
      <xdr:rowOff>907893</xdr:rowOff>
    </xdr:to>
    <xdr:pic>
      <xdr:nvPicPr>
        <xdr:cNvPr id="230" name="Рисунок 229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71" t="15502" r="21003" b="10637"/>
        <a:stretch/>
      </xdr:blipFill>
      <xdr:spPr>
        <a:xfrm>
          <a:off x="40481" y="19130672"/>
          <a:ext cx="963083" cy="81928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25</xdr:row>
      <xdr:rowOff>93666</xdr:rowOff>
    </xdr:from>
    <xdr:to>
      <xdr:col>0</xdr:col>
      <xdr:colOff>1032632</xdr:colOff>
      <xdr:row>25</xdr:row>
      <xdr:rowOff>876831</xdr:rowOff>
    </xdr:to>
    <xdr:pic>
      <xdr:nvPicPr>
        <xdr:cNvPr id="231" name="Рисунок 230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75" t="16347" r="20043" b="10565"/>
        <a:stretch/>
      </xdr:blipFill>
      <xdr:spPr>
        <a:xfrm>
          <a:off x="76200" y="26561260"/>
          <a:ext cx="956432" cy="783165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27</xdr:row>
      <xdr:rowOff>103993</xdr:rowOff>
    </xdr:from>
    <xdr:to>
      <xdr:col>0</xdr:col>
      <xdr:colOff>1003564</xdr:colOff>
      <xdr:row>27</xdr:row>
      <xdr:rowOff>890189</xdr:rowOff>
    </xdr:to>
    <xdr:pic>
      <xdr:nvPicPr>
        <xdr:cNvPr id="232" name="Рисунок 231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3" t="17463" r="20843" b="10673"/>
        <a:stretch/>
      </xdr:blipFill>
      <xdr:spPr>
        <a:xfrm>
          <a:off x="40481" y="28714712"/>
          <a:ext cx="963083" cy="786196"/>
        </a:xfrm>
        <a:prstGeom prst="rect">
          <a:avLst/>
        </a:prstGeom>
      </xdr:spPr>
    </xdr:pic>
    <xdr:clientData/>
  </xdr:twoCellAnchor>
  <xdr:twoCellAnchor editAs="oneCell">
    <xdr:from>
      <xdr:col>0</xdr:col>
      <xdr:colOff>64294</xdr:colOff>
      <xdr:row>28</xdr:row>
      <xdr:rowOff>177273</xdr:rowOff>
    </xdr:from>
    <xdr:to>
      <xdr:col>0</xdr:col>
      <xdr:colOff>1027377</xdr:colOff>
      <xdr:row>28</xdr:row>
      <xdr:rowOff>968607</xdr:rowOff>
    </xdr:to>
    <xdr:pic>
      <xdr:nvPicPr>
        <xdr:cNvPr id="233" name="Рисунок 232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2" t="18104" r="21577" b="10523"/>
        <a:stretch/>
      </xdr:blipFill>
      <xdr:spPr>
        <a:xfrm>
          <a:off x="64294" y="29859554"/>
          <a:ext cx="963083" cy="791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30</xdr:row>
      <xdr:rowOff>141817</xdr:rowOff>
    </xdr:from>
    <xdr:to>
      <xdr:col>0</xdr:col>
      <xdr:colOff>1002107</xdr:colOff>
      <xdr:row>30</xdr:row>
      <xdr:rowOff>941389</xdr:rowOff>
    </xdr:to>
    <xdr:pic>
      <xdr:nvPicPr>
        <xdr:cNvPr id="234" name="Рисунок 233"/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69" t="13181" r="20045" b="10776"/>
        <a:stretch/>
      </xdr:blipFill>
      <xdr:spPr>
        <a:xfrm>
          <a:off x="40481" y="31967223"/>
          <a:ext cx="961626" cy="79957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31</xdr:row>
      <xdr:rowOff>125146</xdr:rowOff>
    </xdr:from>
    <xdr:to>
      <xdr:col>0</xdr:col>
      <xdr:colOff>989541</xdr:colOff>
      <xdr:row>31</xdr:row>
      <xdr:rowOff>923784</xdr:rowOff>
    </xdr:to>
    <xdr:pic>
      <xdr:nvPicPr>
        <xdr:cNvPr id="235" name="Рисунок 234"/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81" t="13521" r="20440" b="9965"/>
        <a:stretch/>
      </xdr:blipFill>
      <xdr:spPr>
        <a:xfrm>
          <a:off x="47624" y="33022115"/>
          <a:ext cx="941917" cy="798638"/>
        </a:xfrm>
        <a:prstGeom prst="rect">
          <a:avLst/>
        </a:prstGeom>
      </xdr:spPr>
    </xdr:pic>
    <xdr:clientData/>
  </xdr:twoCellAnchor>
  <xdr:twoCellAnchor editAs="oneCell">
    <xdr:from>
      <xdr:col>0</xdr:col>
      <xdr:colOff>64294</xdr:colOff>
      <xdr:row>29</xdr:row>
      <xdr:rowOff>165893</xdr:rowOff>
    </xdr:from>
    <xdr:to>
      <xdr:col>0</xdr:col>
      <xdr:colOff>1016090</xdr:colOff>
      <xdr:row>29</xdr:row>
      <xdr:rowOff>965465</xdr:rowOff>
    </xdr:to>
    <xdr:pic>
      <xdr:nvPicPr>
        <xdr:cNvPr id="236" name="Рисунок 235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01" t="15875" r="20519" b="10855"/>
        <a:stretch/>
      </xdr:blipFill>
      <xdr:spPr>
        <a:xfrm>
          <a:off x="64294" y="30919737"/>
          <a:ext cx="951796" cy="799572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</xdr:colOff>
      <xdr:row>32</xdr:row>
      <xdr:rowOff>164042</xdr:rowOff>
    </xdr:from>
    <xdr:to>
      <xdr:col>0</xdr:col>
      <xdr:colOff>992981</xdr:colOff>
      <xdr:row>32</xdr:row>
      <xdr:rowOff>960889</xdr:rowOff>
    </xdr:to>
    <xdr:pic>
      <xdr:nvPicPr>
        <xdr:cNvPr id="237" name="Рисунок 236"/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28" t="15407" r="20574" b="10465"/>
        <a:stretch/>
      </xdr:blipFill>
      <xdr:spPr>
        <a:xfrm>
          <a:off x="40481" y="34132573"/>
          <a:ext cx="952500" cy="796847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</xdr:colOff>
      <xdr:row>33</xdr:row>
      <xdr:rowOff>106893</xdr:rowOff>
    </xdr:from>
    <xdr:to>
      <xdr:col>0</xdr:col>
      <xdr:colOff>1013733</xdr:colOff>
      <xdr:row>33</xdr:row>
      <xdr:rowOff>921809</xdr:rowOff>
    </xdr:to>
    <xdr:pic>
      <xdr:nvPicPr>
        <xdr:cNvPr id="238" name="Рисунок 237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7" t="14803" r="20310" b="10894"/>
        <a:stretch/>
      </xdr:blipFill>
      <xdr:spPr>
        <a:xfrm>
          <a:off x="52387" y="35146987"/>
          <a:ext cx="961346" cy="814916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</xdr:colOff>
      <xdr:row>15</xdr:row>
      <xdr:rowOff>59530</xdr:rowOff>
    </xdr:from>
    <xdr:to>
      <xdr:col>0</xdr:col>
      <xdr:colOff>1015470</xdr:colOff>
      <xdr:row>15</xdr:row>
      <xdr:rowOff>895991</xdr:rowOff>
    </xdr:to>
    <xdr:pic>
      <xdr:nvPicPr>
        <xdr:cNvPr id="239" name="Рисунок 238"/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91" t="22243" r="25261" b="10716"/>
        <a:stretch/>
      </xdr:blipFill>
      <xdr:spPr>
        <a:xfrm>
          <a:off x="52387" y="7227093"/>
          <a:ext cx="963083" cy="83646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108743</xdr:rowOff>
    </xdr:from>
    <xdr:to>
      <xdr:col>0</xdr:col>
      <xdr:colOff>995409</xdr:colOff>
      <xdr:row>17</xdr:row>
      <xdr:rowOff>925304</xdr:rowOff>
    </xdr:to>
    <xdr:pic>
      <xdr:nvPicPr>
        <xdr:cNvPr id="240" name="Рисунок 239"/>
        <xdr:cNvPicPr>
          <a:picLocks noChangeAspect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21" t="14049" r="20518" b="10025"/>
        <a:stretch/>
      </xdr:blipFill>
      <xdr:spPr>
        <a:xfrm>
          <a:off x="28575" y="19075399"/>
          <a:ext cx="966834" cy="81656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150539</xdr:rowOff>
    </xdr:from>
    <xdr:to>
      <xdr:col>0</xdr:col>
      <xdr:colOff>991658</xdr:colOff>
      <xdr:row>16</xdr:row>
      <xdr:rowOff>984390</xdr:rowOff>
    </xdr:to>
    <xdr:pic>
      <xdr:nvPicPr>
        <xdr:cNvPr id="241" name="Рисунок 240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13" t="14305" r="21682" b="9683"/>
        <a:stretch/>
      </xdr:blipFill>
      <xdr:spPr>
        <a:xfrm>
          <a:off x="28575" y="8397602"/>
          <a:ext cx="963083" cy="833851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11</xdr:row>
      <xdr:rowOff>34922</xdr:rowOff>
    </xdr:from>
    <xdr:to>
      <xdr:col>0</xdr:col>
      <xdr:colOff>990600</xdr:colOff>
      <xdr:row>11</xdr:row>
      <xdr:rowOff>1032377</xdr:rowOff>
    </xdr:to>
    <xdr:pic>
      <xdr:nvPicPr>
        <xdr:cNvPr id="253" name="Рисунок 252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60" t="3437" r="24881" b="10647"/>
        <a:stretch/>
      </xdr:blipFill>
      <xdr:spPr>
        <a:xfrm>
          <a:off x="88900" y="14760572"/>
          <a:ext cx="901700" cy="997455"/>
        </a:xfrm>
        <a:prstGeom prst="rect">
          <a:avLst/>
        </a:prstGeom>
      </xdr:spPr>
    </xdr:pic>
    <xdr:clientData/>
  </xdr:twoCellAnchor>
  <xdr:twoCellAnchor editAs="oneCell">
    <xdr:from>
      <xdr:col>0</xdr:col>
      <xdr:colOff>60324</xdr:colOff>
      <xdr:row>12</xdr:row>
      <xdr:rowOff>37041</xdr:rowOff>
    </xdr:from>
    <xdr:to>
      <xdr:col>0</xdr:col>
      <xdr:colOff>962025</xdr:colOff>
      <xdr:row>12</xdr:row>
      <xdr:rowOff>1046467</xdr:rowOff>
    </xdr:to>
    <xdr:pic>
      <xdr:nvPicPr>
        <xdr:cNvPr id="254" name="Рисунок 253"/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12" t="5324" r="25277" b="10497"/>
        <a:stretch/>
      </xdr:blipFill>
      <xdr:spPr>
        <a:xfrm>
          <a:off x="60324" y="3966104"/>
          <a:ext cx="901701" cy="100942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47645</xdr:rowOff>
    </xdr:from>
    <xdr:to>
      <xdr:col>0</xdr:col>
      <xdr:colOff>857250</xdr:colOff>
      <xdr:row>19</xdr:row>
      <xdr:rowOff>1034050</xdr:rowOff>
    </xdr:to>
    <xdr:pic>
      <xdr:nvPicPr>
        <xdr:cNvPr id="255" name="Рисунок 254"/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93" t="8302" r="29769" b="11509"/>
        <a:stretch/>
      </xdr:blipFill>
      <xdr:spPr>
        <a:xfrm>
          <a:off x="76200" y="21157426"/>
          <a:ext cx="781050" cy="986405"/>
        </a:xfrm>
        <a:prstGeom prst="rect">
          <a:avLst/>
        </a:prstGeom>
      </xdr:spPr>
    </xdr:pic>
    <xdr:clientData/>
  </xdr:twoCellAnchor>
  <xdr:twoCellAnchor editAs="oneCell">
    <xdr:from>
      <xdr:col>0</xdr:col>
      <xdr:colOff>81492</xdr:colOff>
      <xdr:row>18</xdr:row>
      <xdr:rowOff>28586</xdr:rowOff>
    </xdr:from>
    <xdr:to>
      <xdr:col>0</xdr:col>
      <xdr:colOff>894514</xdr:colOff>
      <xdr:row>18</xdr:row>
      <xdr:rowOff>1035844</xdr:rowOff>
    </xdr:to>
    <xdr:pic>
      <xdr:nvPicPr>
        <xdr:cNvPr id="256" name="Рисунок 255"/>
        <xdr:cNvPicPr>
          <a:picLocks noChangeAspect="1"/>
        </xdr:cNvPicPr>
      </xdr:nvPicPr>
      <xdr:blipFill rotWithShape="1"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05" t="8485" r="29216" b="11901"/>
        <a:stretch/>
      </xdr:blipFill>
      <xdr:spPr>
        <a:xfrm>
          <a:off x="81492" y="20066805"/>
          <a:ext cx="813022" cy="1007258"/>
        </a:xfrm>
        <a:prstGeom prst="rect">
          <a:avLst/>
        </a:prstGeom>
      </xdr:spPr>
    </xdr:pic>
    <xdr:clientData/>
  </xdr:twoCellAnchor>
  <xdr:twoCellAnchor editAs="oneCell">
    <xdr:from>
      <xdr:col>0</xdr:col>
      <xdr:colOff>111918</xdr:colOff>
      <xdr:row>60</xdr:row>
      <xdr:rowOff>59530</xdr:rowOff>
    </xdr:from>
    <xdr:to>
      <xdr:col>0</xdr:col>
      <xdr:colOff>990335</xdr:colOff>
      <xdr:row>60</xdr:row>
      <xdr:rowOff>1019834</xdr:rowOff>
    </xdr:to>
    <xdr:pic>
      <xdr:nvPicPr>
        <xdr:cNvPr id="257" name="Рисунок 256"/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91" t="6419" r="25117" b="10782"/>
        <a:stretch/>
      </xdr:blipFill>
      <xdr:spPr>
        <a:xfrm>
          <a:off x="111918" y="50125311"/>
          <a:ext cx="878417" cy="960304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</xdr:colOff>
      <xdr:row>63</xdr:row>
      <xdr:rowOff>64686</xdr:rowOff>
    </xdr:from>
    <xdr:to>
      <xdr:col>0</xdr:col>
      <xdr:colOff>1041896</xdr:colOff>
      <xdr:row>63</xdr:row>
      <xdr:rowOff>964270</xdr:rowOff>
    </xdr:to>
    <xdr:pic>
      <xdr:nvPicPr>
        <xdr:cNvPr id="258" name="Рисунок 257"/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95" t="22340" r="26807" b="11316"/>
        <a:stretch/>
      </xdr:blipFill>
      <xdr:spPr>
        <a:xfrm>
          <a:off x="73818" y="68347030"/>
          <a:ext cx="968078" cy="89958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65</xdr:row>
      <xdr:rowOff>113369</xdr:rowOff>
    </xdr:from>
    <xdr:to>
      <xdr:col>0</xdr:col>
      <xdr:colOff>1013963</xdr:colOff>
      <xdr:row>65</xdr:row>
      <xdr:rowOff>923549</xdr:rowOff>
    </xdr:to>
    <xdr:pic>
      <xdr:nvPicPr>
        <xdr:cNvPr id="259" name="Рисунок 258"/>
        <xdr:cNvPicPr>
          <a:picLocks noChangeAspect="1"/>
        </xdr:cNvPicPr>
      </xdr:nvPicPr>
      <xdr:blipFill rotWithShape="1"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54" t="16897" r="25506" b="10952"/>
        <a:stretch/>
      </xdr:blipFill>
      <xdr:spPr>
        <a:xfrm>
          <a:off x="66675" y="55536963"/>
          <a:ext cx="947288" cy="810180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</xdr:colOff>
      <xdr:row>61</xdr:row>
      <xdr:rowOff>148294</xdr:rowOff>
    </xdr:from>
    <xdr:to>
      <xdr:col>0</xdr:col>
      <xdr:colOff>1025260</xdr:colOff>
      <xdr:row>61</xdr:row>
      <xdr:rowOff>919258</xdr:rowOff>
    </xdr:to>
    <xdr:pic>
      <xdr:nvPicPr>
        <xdr:cNvPr id="260" name="Рисунок 259"/>
        <xdr:cNvPicPr>
          <a:picLocks noChangeAspect="1"/>
        </xdr:cNvPicPr>
      </xdr:nvPicPr>
      <xdr:blipFill rotWithShape="1"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53" t="12375" r="19318" b="10702"/>
        <a:stretch/>
      </xdr:blipFill>
      <xdr:spPr>
        <a:xfrm>
          <a:off x="83343" y="66287513"/>
          <a:ext cx="941917" cy="770964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</xdr:colOff>
      <xdr:row>62</xdr:row>
      <xdr:rowOff>218673</xdr:rowOff>
    </xdr:from>
    <xdr:to>
      <xdr:col>0</xdr:col>
      <xdr:colOff>1025260</xdr:colOff>
      <xdr:row>62</xdr:row>
      <xdr:rowOff>1019941</xdr:rowOff>
    </xdr:to>
    <xdr:pic>
      <xdr:nvPicPr>
        <xdr:cNvPr id="264" name="Рисунок 263"/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18" t="13840" r="21333" b="9633"/>
        <a:stretch/>
      </xdr:blipFill>
      <xdr:spPr>
        <a:xfrm>
          <a:off x="83343" y="67429454"/>
          <a:ext cx="941917" cy="801268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64</xdr:row>
      <xdr:rowOff>125539</xdr:rowOff>
    </xdr:from>
    <xdr:to>
      <xdr:col>0</xdr:col>
      <xdr:colOff>1048543</xdr:colOff>
      <xdr:row>64</xdr:row>
      <xdr:rowOff>935829</xdr:rowOff>
    </xdr:to>
    <xdr:pic>
      <xdr:nvPicPr>
        <xdr:cNvPr id="265" name="Рисунок 264"/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76" t="12941" r="20031" b="10980"/>
        <a:stretch/>
      </xdr:blipFill>
      <xdr:spPr>
        <a:xfrm>
          <a:off x="35718" y="69479445"/>
          <a:ext cx="1012825" cy="810290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</xdr:colOff>
      <xdr:row>68</xdr:row>
      <xdr:rowOff>90353</xdr:rowOff>
    </xdr:from>
    <xdr:to>
      <xdr:col>0</xdr:col>
      <xdr:colOff>1026319</xdr:colOff>
      <xdr:row>68</xdr:row>
      <xdr:rowOff>930057</xdr:rowOff>
    </xdr:to>
    <xdr:pic>
      <xdr:nvPicPr>
        <xdr:cNvPr id="266" name="Рисунок 265"/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9" t="8142" r="19162" b="10040"/>
        <a:stretch/>
      </xdr:blipFill>
      <xdr:spPr>
        <a:xfrm>
          <a:off x="73818" y="74802072"/>
          <a:ext cx="952501" cy="839704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</xdr:colOff>
      <xdr:row>69</xdr:row>
      <xdr:rowOff>244074</xdr:rowOff>
    </xdr:from>
    <xdr:to>
      <xdr:col>0</xdr:col>
      <xdr:colOff>1026318</xdr:colOff>
      <xdr:row>69</xdr:row>
      <xdr:rowOff>1013248</xdr:rowOff>
    </xdr:to>
    <xdr:pic>
      <xdr:nvPicPr>
        <xdr:cNvPr id="267" name="Рисунок 266"/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3" t="16541" r="20081" b="10902"/>
        <a:stretch/>
      </xdr:blipFill>
      <xdr:spPr>
        <a:xfrm>
          <a:off x="73818" y="76027355"/>
          <a:ext cx="952500" cy="769174"/>
        </a:xfrm>
        <a:prstGeom prst="rect">
          <a:avLst/>
        </a:prstGeom>
      </xdr:spPr>
    </xdr:pic>
    <xdr:clientData/>
  </xdr:twoCellAnchor>
  <xdr:twoCellAnchor editAs="oneCell">
    <xdr:from>
      <xdr:col>0</xdr:col>
      <xdr:colOff>59530</xdr:colOff>
      <xdr:row>75</xdr:row>
      <xdr:rowOff>71436</xdr:rowOff>
    </xdr:from>
    <xdr:to>
      <xdr:col>0</xdr:col>
      <xdr:colOff>1001447</xdr:colOff>
      <xdr:row>75</xdr:row>
      <xdr:rowOff>820049</xdr:rowOff>
    </xdr:to>
    <xdr:pic>
      <xdr:nvPicPr>
        <xdr:cNvPr id="268" name="Рисунок 267"/>
        <xdr:cNvPicPr>
          <a:picLocks noChangeAspect="1"/>
        </xdr:cNvPicPr>
      </xdr:nvPicPr>
      <xdr:blipFill rotWithShape="1"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68" t="15141" r="19046" b="9859"/>
        <a:stretch/>
      </xdr:blipFill>
      <xdr:spPr>
        <a:xfrm>
          <a:off x="59530" y="78093092"/>
          <a:ext cx="941917" cy="748613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</xdr:colOff>
      <xdr:row>76</xdr:row>
      <xdr:rowOff>101068</xdr:rowOff>
    </xdr:from>
    <xdr:to>
      <xdr:col>0</xdr:col>
      <xdr:colOff>1040115</xdr:colOff>
      <xdr:row>76</xdr:row>
      <xdr:rowOff>837138</xdr:rowOff>
    </xdr:to>
    <xdr:pic>
      <xdr:nvPicPr>
        <xdr:cNvPr id="269" name="Рисунок 268"/>
        <xdr:cNvPicPr>
          <a:picLocks noChangeAspect="1"/>
        </xdr:cNvPicPr>
      </xdr:nvPicPr>
      <xdr:blipFill rotWithShape="1"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62" t="15535" r="18502" b="10758"/>
        <a:stretch/>
      </xdr:blipFill>
      <xdr:spPr>
        <a:xfrm>
          <a:off x="83343" y="79194287"/>
          <a:ext cx="956772" cy="736070"/>
        </a:xfrm>
        <a:prstGeom prst="rect">
          <a:avLst/>
        </a:prstGeom>
      </xdr:spPr>
    </xdr:pic>
    <xdr:clientData/>
  </xdr:twoCellAnchor>
  <xdr:twoCellAnchor editAs="oneCell">
    <xdr:from>
      <xdr:col>0</xdr:col>
      <xdr:colOff>83342</xdr:colOff>
      <xdr:row>77</xdr:row>
      <xdr:rowOff>169068</xdr:rowOff>
    </xdr:from>
    <xdr:to>
      <xdr:col>0</xdr:col>
      <xdr:colOff>1046424</xdr:colOff>
      <xdr:row>77</xdr:row>
      <xdr:rowOff>919908</xdr:rowOff>
    </xdr:to>
    <xdr:pic>
      <xdr:nvPicPr>
        <xdr:cNvPr id="270" name="Рисунок 269"/>
        <xdr:cNvPicPr>
          <a:picLocks noChangeAspect="1"/>
        </xdr:cNvPicPr>
      </xdr:nvPicPr>
      <xdr:blipFill rotWithShape="1"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9" t="15429" r="16129" b="10751"/>
        <a:stretch/>
      </xdr:blipFill>
      <xdr:spPr>
        <a:xfrm>
          <a:off x="83342" y="80333849"/>
          <a:ext cx="963082" cy="75084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78</xdr:row>
      <xdr:rowOff>102392</xdr:rowOff>
    </xdr:from>
    <xdr:to>
      <xdr:col>0</xdr:col>
      <xdr:colOff>1034227</xdr:colOff>
      <xdr:row>78</xdr:row>
      <xdr:rowOff>986629</xdr:rowOff>
    </xdr:to>
    <xdr:pic>
      <xdr:nvPicPr>
        <xdr:cNvPr id="271" name="Рисунок 270"/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63" t="12455" r="22672" b="10694"/>
        <a:stretch/>
      </xdr:blipFill>
      <xdr:spPr>
        <a:xfrm>
          <a:off x="71437" y="81338736"/>
          <a:ext cx="962790" cy="88423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83342</xdr:colOff>
      <xdr:row>79</xdr:row>
      <xdr:rowOff>131496</xdr:rowOff>
    </xdr:from>
    <xdr:to>
      <xdr:col>0</xdr:col>
      <xdr:colOff>1021162</xdr:colOff>
      <xdr:row>79</xdr:row>
      <xdr:rowOff>988747</xdr:rowOff>
    </xdr:to>
    <xdr:pic>
      <xdr:nvPicPr>
        <xdr:cNvPr id="272" name="Рисунок 271"/>
        <xdr:cNvPicPr>
          <a:picLocks noChangeAspect="1"/>
        </xdr:cNvPicPr>
      </xdr:nvPicPr>
      <xdr:blipFill rotWithShape="1"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15" t="12576" r="22857" b="11394"/>
        <a:stretch/>
      </xdr:blipFill>
      <xdr:spPr>
        <a:xfrm>
          <a:off x="83342" y="82439402"/>
          <a:ext cx="937820" cy="857251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</xdr:colOff>
      <xdr:row>80</xdr:row>
      <xdr:rowOff>94454</xdr:rowOff>
    </xdr:from>
    <xdr:to>
      <xdr:col>0</xdr:col>
      <xdr:colOff>1033965</xdr:colOff>
      <xdr:row>80</xdr:row>
      <xdr:rowOff>994037</xdr:rowOff>
    </xdr:to>
    <xdr:pic>
      <xdr:nvPicPr>
        <xdr:cNvPr id="273" name="Рисунок 272"/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08" t="11989" r="24280" b="11171"/>
        <a:stretch/>
      </xdr:blipFill>
      <xdr:spPr>
        <a:xfrm>
          <a:off x="83343" y="83473923"/>
          <a:ext cx="950622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59530</xdr:colOff>
      <xdr:row>81</xdr:row>
      <xdr:rowOff>146063</xdr:rowOff>
    </xdr:from>
    <xdr:to>
      <xdr:col>0</xdr:col>
      <xdr:colOff>1024336</xdr:colOff>
      <xdr:row>81</xdr:row>
      <xdr:rowOff>886896</xdr:rowOff>
    </xdr:to>
    <xdr:pic>
      <xdr:nvPicPr>
        <xdr:cNvPr id="274" name="Рисунок 273"/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37" t="16169" r="18147" b="10646"/>
        <a:stretch/>
      </xdr:blipFill>
      <xdr:spPr>
        <a:xfrm>
          <a:off x="59530" y="84597094"/>
          <a:ext cx="964806" cy="74083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59530</xdr:colOff>
      <xdr:row>82</xdr:row>
      <xdr:rowOff>164567</xdr:rowOff>
    </xdr:from>
    <xdr:to>
      <xdr:col>0</xdr:col>
      <xdr:colOff>1012030</xdr:colOff>
      <xdr:row>82</xdr:row>
      <xdr:rowOff>920422</xdr:rowOff>
    </xdr:to>
    <xdr:pic>
      <xdr:nvPicPr>
        <xdr:cNvPr id="275" name="Рисунок 274"/>
        <xdr:cNvPicPr>
          <a:picLocks noChangeAspect="1"/>
        </xdr:cNvPicPr>
      </xdr:nvPicPr>
      <xdr:blipFill rotWithShape="1"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4" t="14364" r="18330" b="10453"/>
        <a:stretch/>
      </xdr:blipFill>
      <xdr:spPr>
        <a:xfrm>
          <a:off x="59530" y="85687161"/>
          <a:ext cx="952500" cy="755855"/>
        </a:xfrm>
        <a:prstGeom prst="rect">
          <a:avLst/>
        </a:prstGeom>
      </xdr:spPr>
    </xdr:pic>
    <xdr:clientData/>
  </xdr:twoCellAnchor>
  <xdr:oneCellAnchor>
    <xdr:from>
      <xdr:col>0</xdr:col>
      <xdr:colOff>88900</xdr:colOff>
      <xdr:row>13</xdr:row>
      <xdr:rowOff>34922</xdr:rowOff>
    </xdr:from>
    <xdr:ext cx="901700" cy="997455"/>
    <xdr:pic>
      <xdr:nvPicPr>
        <xdr:cNvPr id="276" name="Рисунок 275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60" t="3437" r="24881" b="10647"/>
        <a:stretch/>
      </xdr:blipFill>
      <xdr:spPr>
        <a:xfrm>
          <a:off x="88900" y="2928141"/>
          <a:ext cx="901700" cy="997455"/>
        </a:xfrm>
        <a:prstGeom prst="rect">
          <a:avLst/>
        </a:prstGeom>
      </xdr:spPr>
    </xdr:pic>
    <xdr:clientData/>
  </xdr:oneCellAnchor>
  <xdr:oneCellAnchor>
    <xdr:from>
      <xdr:col>0</xdr:col>
      <xdr:colOff>60324</xdr:colOff>
      <xdr:row>14</xdr:row>
      <xdr:rowOff>37041</xdr:rowOff>
    </xdr:from>
    <xdr:ext cx="901701" cy="1009426"/>
    <xdr:pic>
      <xdr:nvPicPr>
        <xdr:cNvPr id="277" name="Рисунок 276"/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12" t="5324" r="25277" b="10497"/>
        <a:stretch/>
      </xdr:blipFill>
      <xdr:spPr>
        <a:xfrm>
          <a:off x="60324" y="4001822"/>
          <a:ext cx="901701" cy="1009426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21</xdr:row>
      <xdr:rowOff>151874</xdr:rowOff>
    </xdr:from>
    <xdr:ext cx="952500" cy="787707"/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8" t="15502" r="20661" b="10399"/>
        <a:stretch/>
      </xdr:blipFill>
      <xdr:spPr>
        <a:xfrm>
          <a:off x="28575" y="13796437"/>
          <a:ext cx="952500" cy="787707"/>
        </a:xfrm>
        <a:prstGeom prst="rect">
          <a:avLst/>
        </a:prstGeom>
      </xdr:spPr>
    </xdr:pic>
    <xdr:clientData/>
  </xdr:oneCellAnchor>
  <xdr:twoCellAnchor editAs="oneCell">
    <xdr:from>
      <xdr:col>0</xdr:col>
      <xdr:colOff>19086</xdr:colOff>
      <xdr:row>66</xdr:row>
      <xdr:rowOff>59530</xdr:rowOff>
    </xdr:from>
    <xdr:to>
      <xdr:col>0</xdr:col>
      <xdr:colOff>1047749</xdr:colOff>
      <xdr:row>66</xdr:row>
      <xdr:rowOff>1009065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9086" y="57947718"/>
          <a:ext cx="1028663" cy="94953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95250</xdr:rowOff>
    </xdr:from>
    <xdr:to>
      <xdr:col>0</xdr:col>
      <xdr:colOff>1015023</xdr:colOff>
      <xdr:row>34</xdr:row>
      <xdr:rowOff>940594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90" t="4122" r="17602" b="10243"/>
        <a:stretch/>
      </xdr:blipFill>
      <xdr:spPr>
        <a:xfrm>
          <a:off x="47625" y="27634406"/>
          <a:ext cx="967398" cy="845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107156</xdr:rowOff>
    </xdr:from>
    <xdr:to>
      <xdr:col>0</xdr:col>
      <xdr:colOff>1017395</xdr:colOff>
      <xdr:row>35</xdr:row>
      <xdr:rowOff>964406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8" t="4580" r="19433" b="12074"/>
        <a:stretch/>
      </xdr:blipFill>
      <xdr:spPr>
        <a:xfrm>
          <a:off x="0" y="28717875"/>
          <a:ext cx="101739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67</xdr:row>
      <xdr:rowOff>35719</xdr:rowOff>
    </xdr:from>
    <xdr:to>
      <xdr:col>0</xdr:col>
      <xdr:colOff>952500</xdr:colOff>
      <xdr:row>67</xdr:row>
      <xdr:rowOff>1029859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47" r="22485" b="3374"/>
        <a:stretch/>
      </xdr:blipFill>
      <xdr:spPr>
        <a:xfrm>
          <a:off x="71438" y="58995469"/>
          <a:ext cx="881062" cy="994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9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16.28515625" customWidth="1"/>
    <col min="2" max="2" width="11.5703125" customWidth="1"/>
    <col min="3" max="3" width="9.5703125" customWidth="1"/>
    <col min="4" max="6" width="13" customWidth="1"/>
    <col min="7" max="8" width="14" customWidth="1"/>
    <col min="9" max="9" width="9.28515625" style="34"/>
    <col min="10" max="10" width="16.42578125" style="33" hidden="1" customWidth="1"/>
    <col min="11" max="11" width="16.42578125" style="33" bestFit="1" customWidth="1"/>
    <col min="12" max="12" width="11.42578125" style="114" bestFit="1" customWidth="1"/>
    <col min="13" max="23" width="5.28515625" customWidth="1"/>
    <col min="25" max="25" width="11" style="100" customWidth="1"/>
  </cols>
  <sheetData>
    <row r="1" spans="1:26" ht="15.75" thickBot="1" x14ac:dyDescent="0.3">
      <c r="A1" s="156" t="s">
        <v>22</v>
      </c>
      <c r="B1" s="157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</row>
    <row r="2" spans="1:26" ht="15.75" thickBot="1" x14ac:dyDescent="0.3">
      <c r="A2" s="156" t="s">
        <v>23</v>
      </c>
      <c r="B2" s="157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</row>
    <row r="3" spans="1:26" ht="15.75" thickBot="1" x14ac:dyDescent="0.3">
      <c r="A3" s="156" t="s">
        <v>24</v>
      </c>
      <c r="B3" s="157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</row>
    <row r="4" spans="1:26" ht="15.75" thickBot="1" x14ac:dyDescent="0.3">
      <c r="A4" s="156" t="s">
        <v>25</v>
      </c>
      <c r="B4" s="157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6" ht="21" customHeight="1" thickBot="1" x14ac:dyDescent="0.3">
      <c r="A5" s="156" t="s">
        <v>26</v>
      </c>
      <c r="B5" s="157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</row>
    <row r="6" spans="1:26" ht="23.25" customHeight="1" thickBot="1" x14ac:dyDescent="0.3">
      <c r="A6" s="148" t="s">
        <v>27</v>
      </c>
      <c r="B6" s="149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5"/>
    </row>
    <row r="7" spans="1:26" ht="28.5" customHeight="1" x14ac:dyDescent="0.25">
      <c r="A7" s="158" t="s">
        <v>111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</row>
    <row r="8" spans="1:26" ht="24" customHeight="1" x14ac:dyDescent="0.25">
      <c r="A8" s="163" t="s">
        <v>0</v>
      </c>
      <c r="B8" s="167" t="s">
        <v>1</v>
      </c>
      <c r="C8" s="167" t="s">
        <v>2</v>
      </c>
      <c r="D8" s="167" t="s">
        <v>3</v>
      </c>
      <c r="E8" s="142" t="s">
        <v>39</v>
      </c>
      <c r="F8" s="167" t="s">
        <v>28</v>
      </c>
      <c r="G8" s="167" t="s">
        <v>29</v>
      </c>
      <c r="H8" s="142" t="s">
        <v>37</v>
      </c>
      <c r="I8" s="167" t="s">
        <v>4</v>
      </c>
      <c r="J8" s="115" t="s">
        <v>5</v>
      </c>
      <c r="K8" s="115" t="s">
        <v>5</v>
      </c>
      <c r="L8" s="165" t="s">
        <v>6</v>
      </c>
      <c r="M8" s="171"/>
      <c r="N8" s="172"/>
      <c r="O8" s="172"/>
      <c r="P8" s="172"/>
      <c r="Q8" s="172"/>
      <c r="R8" s="172"/>
      <c r="S8" s="172"/>
      <c r="T8" s="172"/>
      <c r="U8" s="172"/>
      <c r="V8" s="172"/>
      <c r="W8" s="173"/>
      <c r="X8" s="161" t="s">
        <v>7</v>
      </c>
      <c r="Y8" s="140" t="s">
        <v>8</v>
      </c>
      <c r="Z8" s="70"/>
    </row>
    <row r="9" spans="1:26" ht="25.5" customHeight="1" thickBot="1" x14ac:dyDescent="0.3">
      <c r="A9" s="164"/>
      <c r="B9" s="168"/>
      <c r="C9" s="168"/>
      <c r="D9" s="168"/>
      <c r="E9" s="143"/>
      <c r="F9" s="168"/>
      <c r="G9" s="168"/>
      <c r="H9" s="143"/>
      <c r="I9" s="168"/>
      <c r="J9" s="116"/>
      <c r="K9" s="116"/>
      <c r="L9" s="166"/>
      <c r="M9" s="88">
        <v>36</v>
      </c>
      <c r="N9" s="88">
        <v>37</v>
      </c>
      <c r="O9" s="88">
        <v>38</v>
      </c>
      <c r="P9" s="88">
        <v>39</v>
      </c>
      <c r="Q9" s="88">
        <v>40</v>
      </c>
      <c r="R9" s="88">
        <v>41</v>
      </c>
      <c r="S9" s="88">
        <v>42</v>
      </c>
      <c r="T9" s="88">
        <v>43</v>
      </c>
      <c r="U9" s="88">
        <v>44</v>
      </c>
      <c r="V9" s="88">
        <v>45</v>
      </c>
      <c r="W9" s="88">
        <v>46</v>
      </c>
      <c r="X9" s="162"/>
      <c r="Y9" s="141"/>
    </row>
    <row r="10" spans="1:26" ht="16.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10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6"/>
      <c r="Y10" s="90"/>
    </row>
    <row r="11" spans="1:26" ht="25.5" customHeight="1" thickBot="1" x14ac:dyDescent="0.3">
      <c r="A11" s="170" t="s">
        <v>109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6" ht="85.15" customHeight="1" thickBot="1" x14ac:dyDescent="0.3">
      <c r="A12" s="6"/>
      <c r="B12" s="7" t="s">
        <v>17</v>
      </c>
      <c r="C12" s="18" t="s">
        <v>40</v>
      </c>
      <c r="D12" s="19" t="s">
        <v>11</v>
      </c>
      <c r="E12" s="17" t="s">
        <v>43</v>
      </c>
      <c r="F12" s="17" t="s">
        <v>30</v>
      </c>
      <c r="G12" s="17" t="s">
        <v>36</v>
      </c>
      <c r="H12" s="17" t="s">
        <v>38</v>
      </c>
      <c r="I12" s="36" t="s">
        <v>14</v>
      </c>
      <c r="J12" s="89">
        <v>68.5</v>
      </c>
      <c r="K12" s="89">
        <f>J12*0.07+J12</f>
        <v>73.295000000000002</v>
      </c>
      <c r="L12" s="108">
        <f>J12*2.2</f>
        <v>150.70000000000002</v>
      </c>
      <c r="M12" s="9"/>
      <c r="N12" s="1"/>
      <c r="O12" s="1"/>
      <c r="P12" s="1"/>
      <c r="Q12" s="1"/>
      <c r="R12" s="1"/>
      <c r="S12" s="2"/>
      <c r="T12" s="169"/>
      <c r="U12" s="169"/>
      <c r="V12" s="169"/>
      <c r="W12" s="29"/>
      <c r="X12" s="54">
        <f>M12+N12+O12+P12+Q12+R12+S12</f>
        <v>0</v>
      </c>
      <c r="Y12" s="92">
        <f>X12*J12</f>
        <v>0</v>
      </c>
    </row>
    <row r="13" spans="1:26" ht="85.15" customHeight="1" thickBot="1" x14ac:dyDescent="0.3">
      <c r="A13" s="6"/>
      <c r="B13" s="7" t="s">
        <v>17</v>
      </c>
      <c r="C13" s="18" t="s">
        <v>40</v>
      </c>
      <c r="D13" s="19" t="s">
        <v>42</v>
      </c>
      <c r="E13" s="17" t="s">
        <v>44</v>
      </c>
      <c r="F13" s="17" t="s">
        <v>30</v>
      </c>
      <c r="G13" s="17" t="s">
        <v>36</v>
      </c>
      <c r="H13" s="17" t="s">
        <v>38</v>
      </c>
      <c r="I13" s="36" t="s">
        <v>14</v>
      </c>
      <c r="J13" s="89">
        <v>69.5</v>
      </c>
      <c r="K13" s="89">
        <f t="shared" ref="K13:K55" si="0">J13*0.07+J13</f>
        <v>74.364999999999995</v>
      </c>
      <c r="L13" s="108">
        <f t="shared" ref="L13:L55" si="1">J13*2.2</f>
        <v>152.9</v>
      </c>
      <c r="M13" s="9"/>
      <c r="N13" s="1"/>
      <c r="O13" s="1"/>
      <c r="P13" s="1"/>
      <c r="Q13" s="1"/>
      <c r="R13" s="1"/>
      <c r="S13" s="2"/>
      <c r="T13" s="169"/>
      <c r="U13" s="169"/>
      <c r="V13" s="169"/>
      <c r="W13" s="29"/>
      <c r="X13" s="54">
        <f t="shared" ref="X13:X54" si="2">M13+N13+O13+P13+Q13+R13+S13</f>
        <v>0</v>
      </c>
      <c r="Y13" s="92">
        <f t="shared" ref="Y13:Y54" si="3">X13*J13</f>
        <v>0</v>
      </c>
    </row>
    <row r="14" spans="1:26" ht="85.15" customHeight="1" thickBot="1" x14ac:dyDescent="0.3">
      <c r="A14" s="6"/>
      <c r="B14" s="7" t="s">
        <v>17</v>
      </c>
      <c r="C14" s="18" t="s">
        <v>41</v>
      </c>
      <c r="D14" s="19" t="s">
        <v>11</v>
      </c>
      <c r="E14" s="17" t="s">
        <v>43</v>
      </c>
      <c r="F14" s="17" t="s">
        <v>30</v>
      </c>
      <c r="G14" s="17" t="s">
        <v>36</v>
      </c>
      <c r="H14" s="17" t="s">
        <v>38</v>
      </c>
      <c r="I14" s="36" t="s">
        <v>14</v>
      </c>
      <c r="J14" s="89">
        <v>98.5</v>
      </c>
      <c r="K14" s="89">
        <f t="shared" si="0"/>
        <v>105.395</v>
      </c>
      <c r="L14" s="108">
        <f t="shared" si="1"/>
        <v>216.70000000000002</v>
      </c>
      <c r="M14" s="9"/>
      <c r="N14" s="1"/>
      <c r="O14" s="1"/>
      <c r="P14" s="1"/>
      <c r="Q14" s="1"/>
      <c r="R14" s="1"/>
      <c r="S14" s="2"/>
      <c r="T14" s="169"/>
      <c r="U14" s="169"/>
      <c r="V14" s="169"/>
      <c r="W14" s="74"/>
      <c r="X14" s="54">
        <f t="shared" ref="X14:X15" si="4">M14+N14+O14+P14+Q14+R14+S14</f>
        <v>0</v>
      </c>
      <c r="Y14" s="92">
        <f t="shared" ref="Y14:Y15" si="5">X14*J14</f>
        <v>0</v>
      </c>
    </row>
    <row r="15" spans="1:26" ht="85.15" customHeight="1" thickBot="1" x14ac:dyDescent="0.3">
      <c r="A15" s="6"/>
      <c r="B15" s="7" t="s">
        <v>17</v>
      </c>
      <c r="C15" s="18" t="s">
        <v>41</v>
      </c>
      <c r="D15" s="19" t="s">
        <v>42</v>
      </c>
      <c r="E15" s="17" t="s">
        <v>44</v>
      </c>
      <c r="F15" s="17" t="s">
        <v>30</v>
      </c>
      <c r="G15" s="17" t="s">
        <v>36</v>
      </c>
      <c r="H15" s="17" t="s">
        <v>38</v>
      </c>
      <c r="I15" s="36" t="s">
        <v>14</v>
      </c>
      <c r="J15" s="89">
        <v>99.5</v>
      </c>
      <c r="K15" s="89">
        <f t="shared" si="0"/>
        <v>106.465</v>
      </c>
      <c r="L15" s="108">
        <f t="shared" si="1"/>
        <v>218.9</v>
      </c>
      <c r="M15" s="9"/>
      <c r="N15" s="1"/>
      <c r="O15" s="1"/>
      <c r="P15" s="1"/>
      <c r="Q15" s="1"/>
      <c r="R15" s="1"/>
      <c r="S15" s="2"/>
      <c r="T15" s="169"/>
      <c r="U15" s="169"/>
      <c r="V15" s="169"/>
      <c r="W15" s="74"/>
      <c r="X15" s="54">
        <f t="shared" si="4"/>
        <v>0</v>
      </c>
      <c r="Y15" s="92">
        <f t="shared" si="5"/>
        <v>0</v>
      </c>
    </row>
    <row r="16" spans="1:26" ht="85.15" customHeight="1" thickBot="1" x14ac:dyDescent="0.3">
      <c r="A16" s="6"/>
      <c r="B16" s="7" t="s">
        <v>17</v>
      </c>
      <c r="C16" s="18" t="s">
        <v>45</v>
      </c>
      <c r="D16" s="19" t="s">
        <v>10</v>
      </c>
      <c r="E16" s="17" t="s">
        <v>72</v>
      </c>
      <c r="F16" s="17" t="s">
        <v>30</v>
      </c>
      <c r="G16" s="17" t="s">
        <v>36</v>
      </c>
      <c r="H16" s="17" t="s">
        <v>38</v>
      </c>
      <c r="I16" s="36" t="s">
        <v>14</v>
      </c>
      <c r="J16" s="89">
        <v>70</v>
      </c>
      <c r="K16" s="89">
        <f t="shared" si="0"/>
        <v>74.900000000000006</v>
      </c>
      <c r="L16" s="108">
        <f t="shared" si="1"/>
        <v>154</v>
      </c>
      <c r="M16" s="9"/>
      <c r="N16" s="1"/>
      <c r="O16" s="1"/>
      <c r="P16" s="1"/>
      <c r="Q16" s="1"/>
      <c r="R16" s="1"/>
      <c r="S16" s="2"/>
      <c r="T16" s="169"/>
      <c r="U16" s="169"/>
      <c r="V16" s="169"/>
      <c r="W16" s="29"/>
      <c r="X16" s="54">
        <f t="shared" si="2"/>
        <v>0</v>
      </c>
      <c r="Y16" s="92">
        <f t="shared" si="3"/>
        <v>0</v>
      </c>
    </row>
    <row r="17" spans="1:25" ht="85.15" customHeight="1" thickBot="1" x14ac:dyDescent="0.3">
      <c r="A17" s="6"/>
      <c r="B17" s="7" t="s">
        <v>17</v>
      </c>
      <c r="C17" s="18" t="s">
        <v>45</v>
      </c>
      <c r="D17" s="19" t="s">
        <v>15</v>
      </c>
      <c r="E17" s="17" t="s">
        <v>73</v>
      </c>
      <c r="F17" s="17" t="s">
        <v>30</v>
      </c>
      <c r="G17" s="17" t="s">
        <v>36</v>
      </c>
      <c r="H17" s="17" t="s">
        <v>38</v>
      </c>
      <c r="I17" s="36" t="s">
        <v>14</v>
      </c>
      <c r="J17" s="89">
        <v>70</v>
      </c>
      <c r="K17" s="89">
        <f t="shared" si="0"/>
        <v>74.900000000000006</v>
      </c>
      <c r="L17" s="108">
        <f t="shared" si="1"/>
        <v>154</v>
      </c>
      <c r="M17" s="9"/>
      <c r="N17" s="1"/>
      <c r="O17" s="1"/>
      <c r="P17" s="1"/>
      <c r="Q17" s="1"/>
      <c r="R17" s="1"/>
      <c r="S17" s="2"/>
      <c r="T17" s="169"/>
      <c r="U17" s="169"/>
      <c r="V17" s="169"/>
      <c r="W17" s="29"/>
      <c r="X17" s="54">
        <f t="shared" si="2"/>
        <v>0</v>
      </c>
      <c r="Y17" s="92">
        <f t="shared" si="3"/>
        <v>0</v>
      </c>
    </row>
    <row r="18" spans="1:25" ht="85.15" customHeight="1" thickBot="1" x14ac:dyDescent="0.3">
      <c r="A18" s="6"/>
      <c r="B18" s="7" t="s">
        <v>17</v>
      </c>
      <c r="C18" s="18" t="s">
        <v>45</v>
      </c>
      <c r="D18" s="19" t="s">
        <v>74</v>
      </c>
      <c r="E18" s="17" t="s">
        <v>75</v>
      </c>
      <c r="F18" s="17" t="s">
        <v>30</v>
      </c>
      <c r="G18" s="17" t="s">
        <v>36</v>
      </c>
      <c r="H18" s="17" t="s">
        <v>38</v>
      </c>
      <c r="I18" s="36" t="s">
        <v>14</v>
      </c>
      <c r="J18" s="89">
        <v>70</v>
      </c>
      <c r="K18" s="89">
        <f t="shared" si="0"/>
        <v>74.900000000000006</v>
      </c>
      <c r="L18" s="108">
        <f t="shared" si="1"/>
        <v>154</v>
      </c>
      <c r="M18" s="9"/>
      <c r="N18" s="1"/>
      <c r="O18" s="1"/>
      <c r="P18" s="1"/>
      <c r="Q18" s="1"/>
      <c r="R18" s="1"/>
      <c r="S18" s="2"/>
      <c r="T18" s="169"/>
      <c r="U18" s="169"/>
      <c r="V18" s="169"/>
      <c r="W18" s="29"/>
      <c r="X18" s="54">
        <f t="shared" si="2"/>
        <v>0</v>
      </c>
      <c r="Y18" s="92">
        <f t="shared" si="3"/>
        <v>0</v>
      </c>
    </row>
    <row r="19" spans="1:25" ht="85.15" customHeight="1" thickBot="1" x14ac:dyDescent="0.3">
      <c r="A19" s="6"/>
      <c r="B19" s="7" t="s">
        <v>17</v>
      </c>
      <c r="C19" s="18" t="s">
        <v>46</v>
      </c>
      <c r="D19" s="19" t="s">
        <v>16</v>
      </c>
      <c r="E19" s="17" t="s">
        <v>76</v>
      </c>
      <c r="F19" s="17" t="s">
        <v>30</v>
      </c>
      <c r="G19" s="17" t="s">
        <v>36</v>
      </c>
      <c r="H19" s="17" t="s">
        <v>38</v>
      </c>
      <c r="I19" s="36" t="s">
        <v>14</v>
      </c>
      <c r="J19" s="89">
        <v>80</v>
      </c>
      <c r="K19" s="89">
        <f t="shared" si="0"/>
        <v>85.6</v>
      </c>
      <c r="L19" s="108">
        <f t="shared" si="1"/>
        <v>176</v>
      </c>
      <c r="M19" s="9"/>
      <c r="N19" s="1"/>
      <c r="O19" s="1"/>
      <c r="P19" s="1"/>
      <c r="Q19" s="1"/>
      <c r="R19" s="1"/>
      <c r="S19" s="2"/>
      <c r="T19" s="169"/>
      <c r="U19" s="169"/>
      <c r="V19" s="169"/>
      <c r="W19" s="29"/>
      <c r="X19" s="54">
        <f t="shared" si="2"/>
        <v>0</v>
      </c>
      <c r="Y19" s="92">
        <f t="shared" si="3"/>
        <v>0</v>
      </c>
    </row>
    <row r="20" spans="1:25" ht="85.15" customHeight="1" thickBot="1" x14ac:dyDescent="0.3">
      <c r="A20" s="6"/>
      <c r="B20" s="7" t="s">
        <v>17</v>
      </c>
      <c r="C20" s="18" t="s">
        <v>46</v>
      </c>
      <c r="D20" s="19" t="s">
        <v>77</v>
      </c>
      <c r="E20" s="17" t="s">
        <v>115</v>
      </c>
      <c r="F20" s="17" t="s">
        <v>30</v>
      </c>
      <c r="G20" s="17" t="s">
        <v>36</v>
      </c>
      <c r="H20" s="17" t="s">
        <v>38</v>
      </c>
      <c r="I20" s="36" t="s">
        <v>14</v>
      </c>
      <c r="J20" s="89">
        <v>85</v>
      </c>
      <c r="K20" s="89">
        <f t="shared" si="0"/>
        <v>90.95</v>
      </c>
      <c r="L20" s="108">
        <f t="shared" si="1"/>
        <v>187.00000000000003</v>
      </c>
      <c r="M20" s="9"/>
      <c r="N20" s="1"/>
      <c r="O20" s="1"/>
      <c r="P20" s="1"/>
      <c r="Q20" s="1"/>
      <c r="R20" s="1"/>
      <c r="S20" s="2"/>
      <c r="T20" s="169"/>
      <c r="U20" s="169"/>
      <c r="V20" s="169"/>
      <c r="W20" s="29"/>
      <c r="X20" s="54">
        <f t="shared" si="2"/>
        <v>0</v>
      </c>
      <c r="Y20" s="92">
        <f t="shared" si="3"/>
        <v>0</v>
      </c>
    </row>
    <row r="21" spans="1:25" ht="85.15" customHeight="1" thickBot="1" x14ac:dyDescent="0.3">
      <c r="A21" s="6"/>
      <c r="B21" s="7" t="s">
        <v>17</v>
      </c>
      <c r="C21" s="18" t="s">
        <v>47</v>
      </c>
      <c r="D21" s="19" t="s">
        <v>11</v>
      </c>
      <c r="E21" s="17" t="s">
        <v>78</v>
      </c>
      <c r="F21" s="17" t="s">
        <v>30</v>
      </c>
      <c r="G21" s="17" t="s">
        <v>36</v>
      </c>
      <c r="H21" s="17" t="s">
        <v>38</v>
      </c>
      <c r="I21" s="36" t="s">
        <v>14</v>
      </c>
      <c r="J21" s="89">
        <v>130.5</v>
      </c>
      <c r="K21" s="89">
        <f t="shared" si="0"/>
        <v>139.63499999999999</v>
      </c>
      <c r="L21" s="108">
        <v>287</v>
      </c>
      <c r="M21" s="9"/>
      <c r="N21" s="1"/>
      <c r="O21" s="1"/>
      <c r="P21" s="1"/>
      <c r="Q21" s="1"/>
      <c r="R21" s="1"/>
      <c r="S21" s="2"/>
      <c r="T21" s="169"/>
      <c r="U21" s="169"/>
      <c r="V21" s="169"/>
      <c r="W21" s="29"/>
      <c r="X21" s="54">
        <f t="shared" si="2"/>
        <v>0</v>
      </c>
      <c r="Y21" s="92">
        <f t="shared" si="3"/>
        <v>0</v>
      </c>
    </row>
    <row r="22" spans="1:25" ht="85.15" customHeight="1" thickBot="1" x14ac:dyDescent="0.3">
      <c r="A22" s="6"/>
      <c r="B22" s="7" t="s">
        <v>17</v>
      </c>
      <c r="C22" s="18" t="s">
        <v>47</v>
      </c>
      <c r="D22" s="19" t="s">
        <v>10</v>
      </c>
      <c r="E22" s="17" t="s">
        <v>72</v>
      </c>
      <c r="F22" s="17" t="s">
        <v>30</v>
      </c>
      <c r="G22" s="17" t="s">
        <v>36</v>
      </c>
      <c r="H22" s="17" t="s">
        <v>38</v>
      </c>
      <c r="I22" s="36" t="s">
        <v>14</v>
      </c>
      <c r="J22" s="89">
        <v>130.5</v>
      </c>
      <c r="K22" s="89">
        <f t="shared" si="0"/>
        <v>139.63499999999999</v>
      </c>
      <c r="L22" s="108">
        <v>287</v>
      </c>
      <c r="M22" s="9"/>
      <c r="N22" s="1"/>
      <c r="O22" s="1"/>
      <c r="P22" s="1"/>
      <c r="Q22" s="1"/>
      <c r="R22" s="1"/>
      <c r="S22" s="2"/>
      <c r="T22" s="169"/>
      <c r="U22" s="169"/>
      <c r="V22" s="169"/>
      <c r="W22" s="101"/>
      <c r="X22" s="54">
        <f t="shared" ref="X22" si="6">M22+N22+O22+P22+Q22+R22+S22</f>
        <v>0</v>
      </c>
      <c r="Y22" s="92">
        <f t="shared" ref="Y22" si="7">X22*J22</f>
        <v>0</v>
      </c>
    </row>
    <row r="23" spans="1:25" ht="85.15" customHeight="1" thickBot="1" x14ac:dyDescent="0.3">
      <c r="A23" s="6"/>
      <c r="B23" s="7" t="s">
        <v>17</v>
      </c>
      <c r="C23" s="18" t="s">
        <v>48</v>
      </c>
      <c r="D23" s="19" t="s">
        <v>11</v>
      </c>
      <c r="E23" s="17" t="s">
        <v>78</v>
      </c>
      <c r="F23" s="17" t="s">
        <v>30</v>
      </c>
      <c r="G23" s="17" t="s">
        <v>36</v>
      </c>
      <c r="H23" s="17" t="s">
        <v>38</v>
      </c>
      <c r="I23" s="36" t="s">
        <v>14</v>
      </c>
      <c r="J23" s="89">
        <v>74.5</v>
      </c>
      <c r="K23" s="89">
        <f t="shared" si="0"/>
        <v>79.715000000000003</v>
      </c>
      <c r="L23" s="108">
        <f t="shared" si="1"/>
        <v>163.9</v>
      </c>
      <c r="M23" s="9"/>
      <c r="N23" s="1"/>
      <c r="O23" s="1"/>
      <c r="P23" s="1"/>
      <c r="Q23" s="1"/>
      <c r="R23" s="1"/>
      <c r="S23" s="2"/>
      <c r="T23" s="169"/>
      <c r="U23" s="169"/>
      <c r="V23" s="169"/>
      <c r="W23" s="29"/>
      <c r="X23" s="54">
        <f t="shared" si="2"/>
        <v>0</v>
      </c>
      <c r="Y23" s="92">
        <f t="shared" si="3"/>
        <v>0</v>
      </c>
    </row>
    <row r="24" spans="1:25" ht="85.15" customHeight="1" thickBot="1" x14ac:dyDescent="0.3">
      <c r="A24" s="53"/>
      <c r="B24" s="7" t="s">
        <v>17</v>
      </c>
      <c r="C24" s="18" t="s">
        <v>48</v>
      </c>
      <c r="D24" s="19" t="s">
        <v>79</v>
      </c>
      <c r="E24" s="20" t="s">
        <v>80</v>
      </c>
      <c r="F24" s="20" t="s">
        <v>30</v>
      </c>
      <c r="G24" s="20" t="s">
        <v>36</v>
      </c>
      <c r="H24" s="20" t="s">
        <v>38</v>
      </c>
      <c r="I24" s="38" t="s">
        <v>14</v>
      </c>
      <c r="J24" s="89">
        <v>76.5</v>
      </c>
      <c r="K24" s="89">
        <f t="shared" si="0"/>
        <v>81.855000000000004</v>
      </c>
      <c r="L24" s="108">
        <f t="shared" si="1"/>
        <v>168.3</v>
      </c>
      <c r="M24" s="9"/>
      <c r="N24" s="1"/>
      <c r="O24" s="1"/>
      <c r="P24" s="1"/>
      <c r="Q24" s="1"/>
      <c r="R24" s="1"/>
      <c r="S24" s="2"/>
      <c r="T24" s="169"/>
      <c r="U24" s="169"/>
      <c r="V24" s="169"/>
      <c r="W24" s="29"/>
      <c r="X24" s="54">
        <f t="shared" si="2"/>
        <v>0</v>
      </c>
      <c r="Y24" s="92">
        <f t="shared" si="3"/>
        <v>0</v>
      </c>
    </row>
    <row r="25" spans="1:25" ht="85.15" customHeight="1" thickBot="1" x14ac:dyDescent="0.3">
      <c r="A25" s="10"/>
      <c r="B25" s="11" t="s">
        <v>17</v>
      </c>
      <c r="C25" s="15" t="s">
        <v>48</v>
      </c>
      <c r="D25" s="16" t="s">
        <v>81</v>
      </c>
      <c r="E25" s="17" t="s">
        <v>82</v>
      </c>
      <c r="F25" s="17" t="s">
        <v>30</v>
      </c>
      <c r="G25" s="17" t="s">
        <v>36</v>
      </c>
      <c r="H25" s="17" t="s">
        <v>38</v>
      </c>
      <c r="I25" s="35" t="s">
        <v>14</v>
      </c>
      <c r="J25" s="89">
        <v>76.5</v>
      </c>
      <c r="K25" s="89">
        <f t="shared" si="0"/>
        <v>81.855000000000004</v>
      </c>
      <c r="L25" s="109">
        <f t="shared" si="1"/>
        <v>168.3</v>
      </c>
      <c r="M25" s="12"/>
      <c r="N25" s="13"/>
      <c r="O25" s="13"/>
      <c r="P25" s="13"/>
      <c r="Q25" s="13"/>
      <c r="R25" s="13"/>
      <c r="S25" s="14"/>
      <c r="T25" s="169"/>
      <c r="U25" s="169"/>
      <c r="V25" s="169"/>
      <c r="W25" s="29"/>
      <c r="X25" s="54">
        <f t="shared" si="2"/>
        <v>0</v>
      </c>
      <c r="Y25" s="92">
        <f t="shared" si="3"/>
        <v>0</v>
      </c>
    </row>
    <row r="26" spans="1:25" ht="85.15" customHeight="1" thickBot="1" x14ac:dyDescent="0.3">
      <c r="A26" s="6"/>
      <c r="B26" s="7" t="s">
        <v>18</v>
      </c>
      <c r="C26" s="18" t="s">
        <v>49</v>
      </c>
      <c r="D26" s="19" t="s">
        <v>9</v>
      </c>
      <c r="E26" s="17" t="s">
        <v>67</v>
      </c>
      <c r="F26" s="17" t="s">
        <v>30</v>
      </c>
      <c r="G26" s="17" t="s">
        <v>36</v>
      </c>
      <c r="H26" s="17" t="s">
        <v>38</v>
      </c>
      <c r="I26" s="36" t="s">
        <v>14</v>
      </c>
      <c r="J26" s="89">
        <v>80.5</v>
      </c>
      <c r="K26" s="89">
        <f t="shared" si="0"/>
        <v>86.135000000000005</v>
      </c>
      <c r="L26" s="108">
        <f t="shared" si="1"/>
        <v>177.10000000000002</v>
      </c>
      <c r="M26" s="9"/>
      <c r="N26" s="1"/>
      <c r="O26" s="1"/>
      <c r="P26" s="1"/>
      <c r="Q26" s="1"/>
      <c r="R26" s="1"/>
      <c r="S26" s="2"/>
      <c r="T26" s="169"/>
      <c r="U26" s="169"/>
      <c r="V26" s="169"/>
      <c r="W26" s="29"/>
      <c r="X26" s="54">
        <f t="shared" si="2"/>
        <v>0</v>
      </c>
      <c r="Y26" s="92">
        <f t="shared" si="3"/>
        <v>0</v>
      </c>
    </row>
    <row r="27" spans="1:25" ht="85.15" customHeight="1" thickBot="1" x14ac:dyDescent="0.3">
      <c r="A27" s="6"/>
      <c r="B27" s="7" t="s">
        <v>18</v>
      </c>
      <c r="C27" s="18" t="s">
        <v>49</v>
      </c>
      <c r="D27" s="19" t="s">
        <v>84</v>
      </c>
      <c r="E27" s="17" t="s">
        <v>83</v>
      </c>
      <c r="F27" s="17" t="s">
        <v>30</v>
      </c>
      <c r="G27" s="17" t="s">
        <v>36</v>
      </c>
      <c r="H27" s="17" t="s">
        <v>38</v>
      </c>
      <c r="I27" s="36" t="s">
        <v>14</v>
      </c>
      <c r="J27" s="89">
        <v>84.5</v>
      </c>
      <c r="K27" s="89">
        <f t="shared" si="0"/>
        <v>90.415000000000006</v>
      </c>
      <c r="L27" s="108">
        <f t="shared" si="1"/>
        <v>185.9</v>
      </c>
      <c r="M27" s="9"/>
      <c r="N27" s="1"/>
      <c r="O27" s="1"/>
      <c r="P27" s="1"/>
      <c r="Q27" s="1"/>
      <c r="R27" s="1"/>
      <c r="S27" s="2"/>
      <c r="T27" s="169"/>
      <c r="U27" s="169"/>
      <c r="V27" s="169"/>
      <c r="W27" s="29"/>
      <c r="X27" s="54">
        <f t="shared" si="2"/>
        <v>0</v>
      </c>
      <c r="Y27" s="92">
        <f t="shared" si="3"/>
        <v>0</v>
      </c>
    </row>
    <row r="28" spans="1:25" ht="85.15" customHeight="1" thickBot="1" x14ac:dyDescent="0.3">
      <c r="A28" s="6"/>
      <c r="B28" s="7" t="s">
        <v>18</v>
      </c>
      <c r="C28" s="18" t="s">
        <v>49</v>
      </c>
      <c r="D28" s="19" t="s">
        <v>85</v>
      </c>
      <c r="E28" s="17" t="s">
        <v>86</v>
      </c>
      <c r="F28" s="17" t="s">
        <v>30</v>
      </c>
      <c r="G28" s="17" t="s">
        <v>36</v>
      </c>
      <c r="H28" s="17" t="s">
        <v>38</v>
      </c>
      <c r="I28" s="36" t="s">
        <v>14</v>
      </c>
      <c r="J28" s="89">
        <v>84.5</v>
      </c>
      <c r="K28" s="89">
        <f t="shared" si="0"/>
        <v>90.415000000000006</v>
      </c>
      <c r="L28" s="108">
        <f t="shared" si="1"/>
        <v>185.9</v>
      </c>
      <c r="M28" s="9"/>
      <c r="N28" s="1"/>
      <c r="O28" s="1"/>
      <c r="P28" s="1"/>
      <c r="Q28" s="1"/>
      <c r="R28" s="1"/>
      <c r="S28" s="2"/>
      <c r="T28" s="169"/>
      <c r="U28" s="169"/>
      <c r="V28" s="169"/>
      <c r="W28" s="29"/>
      <c r="X28" s="54">
        <f t="shared" si="2"/>
        <v>0</v>
      </c>
      <c r="Y28" s="92">
        <f t="shared" si="3"/>
        <v>0</v>
      </c>
    </row>
    <row r="29" spans="1:25" ht="85.15" customHeight="1" thickBot="1" x14ac:dyDescent="0.3">
      <c r="A29" s="6"/>
      <c r="B29" s="7" t="s">
        <v>18</v>
      </c>
      <c r="C29" s="18" t="s">
        <v>49</v>
      </c>
      <c r="D29" s="19" t="s">
        <v>87</v>
      </c>
      <c r="E29" s="17" t="s">
        <v>88</v>
      </c>
      <c r="F29" s="17" t="s">
        <v>30</v>
      </c>
      <c r="G29" s="17" t="s">
        <v>36</v>
      </c>
      <c r="H29" s="17" t="s">
        <v>38</v>
      </c>
      <c r="I29" s="36" t="s">
        <v>14</v>
      </c>
      <c r="J29" s="89">
        <v>89.5</v>
      </c>
      <c r="K29" s="89">
        <f t="shared" si="0"/>
        <v>95.765000000000001</v>
      </c>
      <c r="L29" s="108">
        <f t="shared" si="1"/>
        <v>196.9</v>
      </c>
      <c r="M29" s="9"/>
      <c r="N29" s="1"/>
      <c r="O29" s="1"/>
      <c r="P29" s="1"/>
      <c r="Q29" s="1"/>
      <c r="R29" s="1"/>
      <c r="S29" s="2"/>
      <c r="T29" s="169"/>
      <c r="U29" s="169"/>
      <c r="V29" s="169"/>
      <c r="W29" s="29"/>
      <c r="X29" s="55">
        <f t="shared" si="2"/>
        <v>0</v>
      </c>
      <c r="Y29" s="92">
        <f t="shared" si="3"/>
        <v>0</v>
      </c>
    </row>
    <row r="30" spans="1:25" ht="85.15" customHeight="1" thickBot="1" x14ac:dyDescent="0.3">
      <c r="A30" s="6"/>
      <c r="B30" s="7" t="s">
        <v>18</v>
      </c>
      <c r="C30" s="18" t="s">
        <v>49</v>
      </c>
      <c r="D30" s="19" t="s">
        <v>90</v>
      </c>
      <c r="E30" s="17" t="s">
        <v>89</v>
      </c>
      <c r="F30" s="17" t="s">
        <v>30</v>
      </c>
      <c r="G30" s="17" t="s">
        <v>36</v>
      </c>
      <c r="H30" s="17" t="s">
        <v>38</v>
      </c>
      <c r="I30" s="36" t="s">
        <v>14</v>
      </c>
      <c r="J30" s="89">
        <v>89.5</v>
      </c>
      <c r="K30" s="89">
        <f t="shared" si="0"/>
        <v>95.765000000000001</v>
      </c>
      <c r="L30" s="108">
        <f t="shared" si="1"/>
        <v>196.9</v>
      </c>
      <c r="M30" s="9"/>
      <c r="N30" s="1"/>
      <c r="O30" s="1"/>
      <c r="P30" s="1"/>
      <c r="Q30" s="1"/>
      <c r="R30" s="1"/>
      <c r="S30" s="2"/>
      <c r="T30" s="169"/>
      <c r="U30" s="169"/>
      <c r="V30" s="169"/>
      <c r="W30" s="29"/>
      <c r="X30" s="56">
        <f>M30+N30+O30+P30+Q30+R30+S30</f>
        <v>0</v>
      </c>
      <c r="Y30" s="93">
        <f t="shared" si="3"/>
        <v>0</v>
      </c>
    </row>
    <row r="31" spans="1:25" ht="85.15" customHeight="1" thickBot="1" x14ac:dyDescent="0.3">
      <c r="A31" s="6"/>
      <c r="B31" s="7" t="s">
        <v>18</v>
      </c>
      <c r="C31" s="18" t="s">
        <v>50</v>
      </c>
      <c r="D31" s="19" t="s">
        <v>91</v>
      </c>
      <c r="E31" s="17" t="s">
        <v>78</v>
      </c>
      <c r="F31" s="17" t="s">
        <v>30</v>
      </c>
      <c r="G31" s="17" t="s">
        <v>36</v>
      </c>
      <c r="H31" s="17" t="s">
        <v>38</v>
      </c>
      <c r="I31" s="36" t="s">
        <v>14</v>
      </c>
      <c r="J31" s="89">
        <v>83</v>
      </c>
      <c r="K31" s="89">
        <f t="shared" si="0"/>
        <v>88.81</v>
      </c>
      <c r="L31" s="108">
        <f t="shared" si="1"/>
        <v>182.60000000000002</v>
      </c>
      <c r="M31" s="9"/>
      <c r="N31" s="1"/>
      <c r="O31" s="1"/>
      <c r="P31" s="1"/>
      <c r="Q31" s="1"/>
      <c r="R31" s="1"/>
      <c r="S31" s="2"/>
      <c r="T31" s="169"/>
      <c r="U31" s="169"/>
      <c r="V31" s="169"/>
      <c r="W31" s="29"/>
      <c r="X31" s="56">
        <f t="shared" si="2"/>
        <v>0</v>
      </c>
      <c r="Y31" s="93">
        <f t="shared" si="3"/>
        <v>0</v>
      </c>
    </row>
    <row r="32" spans="1:25" ht="85.15" customHeight="1" thickBot="1" x14ac:dyDescent="0.3">
      <c r="A32" s="6"/>
      <c r="B32" s="7" t="s">
        <v>18</v>
      </c>
      <c r="C32" s="18" t="s">
        <v>50</v>
      </c>
      <c r="D32" s="19" t="s">
        <v>10</v>
      </c>
      <c r="E32" s="17" t="s">
        <v>72</v>
      </c>
      <c r="F32" s="17" t="s">
        <v>30</v>
      </c>
      <c r="G32" s="17" t="s">
        <v>36</v>
      </c>
      <c r="H32" s="17" t="s">
        <v>38</v>
      </c>
      <c r="I32" s="36" t="s">
        <v>14</v>
      </c>
      <c r="J32" s="89">
        <v>83</v>
      </c>
      <c r="K32" s="89">
        <f t="shared" si="0"/>
        <v>88.81</v>
      </c>
      <c r="L32" s="108">
        <f t="shared" si="1"/>
        <v>182.60000000000002</v>
      </c>
      <c r="M32" s="9"/>
      <c r="N32" s="1"/>
      <c r="O32" s="1"/>
      <c r="P32" s="1"/>
      <c r="Q32" s="1"/>
      <c r="R32" s="1"/>
      <c r="S32" s="2"/>
      <c r="T32" s="169"/>
      <c r="U32" s="169"/>
      <c r="V32" s="169"/>
      <c r="W32" s="29"/>
      <c r="X32" s="56">
        <f t="shared" si="2"/>
        <v>0</v>
      </c>
      <c r="Y32" s="93">
        <f t="shared" si="3"/>
        <v>0</v>
      </c>
    </row>
    <row r="33" spans="1:25" ht="85.15" customHeight="1" thickBot="1" x14ac:dyDescent="0.3">
      <c r="A33" s="6"/>
      <c r="B33" s="7" t="s">
        <v>18</v>
      </c>
      <c r="C33" s="18" t="s">
        <v>50</v>
      </c>
      <c r="D33" s="19" t="s">
        <v>79</v>
      </c>
      <c r="E33" s="17" t="s">
        <v>80</v>
      </c>
      <c r="F33" s="17" t="s">
        <v>30</v>
      </c>
      <c r="G33" s="17" t="s">
        <v>36</v>
      </c>
      <c r="H33" s="17" t="s">
        <v>38</v>
      </c>
      <c r="I33" s="36" t="s">
        <v>14</v>
      </c>
      <c r="J33" s="89">
        <v>84.5</v>
      </c>
      <c r="K33" s="89">
        <f t="shared" si="0"/>
        <v>90.415000000000006</v>
      </c>
      <c r="L33" s="108">
        <f t="shared" si="1"/>
        <v>185.9</v>
      </c>
      <c r="M33" s="9"/>
      <c r="N33" s="1"/>
      <c r="O33" s="1"/>
      <c r="P33" s="1"/>
      <c r="Q33" s="1"/>
      <c r="R33" s="1"/>
      <c r="S33" s="2"/>
      <c r="T33" s="169"/>
      <c r="U33" s="169"/>
      <c r="V33" s="169"/>
      <c r="W33" s="29"/>
      <c r="X33" s="56">
        <f t="shared" si="2"/>
        <v>0</v>
      </c>
      <c r="Y33" s="93">
        <f t="shared" si="3"/>
        <v>0</v>
      </c>
    </row>
    <row r="34" spans="1:25" ht="85.15" customHeight="1" thickBot="1" x14ac:dyDescent="0.3">
      <c r="A34" s="30"/>
      <c r="B34" s="31" t="s">
        <v>18</v>
      </c>
      <c r="C34" s="21" t="s">
        <v>50</v>
      </c>
      <c r="D34" s="32" t="s">
        <v>81</v>
      </c>
      <c r="E34" s="28" t="s">
        <v>82</v>
      </c>
      <c r="F34" s="28" t="s">
        <v>30</v>
      </c>
      <c r="G34" s="28" t="s">
        <v>36</v>
      </c>
      <c r="H34" s="28" t="s">
        <v>38</v>
      </c>
      <c r="I34" s="37" t="s">
        <v>14</v>
      </c>
      <c r="J34" s="89">
        <v>84.5</v>
      </c>
      <c r="K34" s="89">
        <f t="shared" si="0"/>
        <v>90.415000000000006</v>
      </c>
      <c r="L34" s="110">
        <f t="shared" si="1"/>
        <v>185.9</v>
      </c>
      <c r="M34" s="60"/>
      <c r="N34" s="61"/>
      <c r="O34" s="61"/>
      <c r="P34" s="61"/>
      <c r="Q34" s="61"/>
      <c r="R34" s="61"/>
      <c r="S34" s="62"/>
      <c r="T34" s="169"/>
      <c r="U34" s="169"/>
      <c r="V34" s="169"/>
      <c r="W34" s="29"/>
      <c r="X34" s="56">
        <f t="shared" si="2"/>
        <v>0</v>
      </c>
      <c r="Y34" s="93">
        <f t="shared" si="3"/>
        <v>0</v>
      </c>
    </row>
    <row r="35" spans="1:25" ht="85.15" customHeight="1" thickBot="1" x14ac:dyDescent="0.3">
      <c r="A35" s="53"/>
      <c r="B35" s="8" t="s">
        <v>18</v>
      </c>
      <c r="C35" s="18" t="s">
        <v>50</v>
      </c>
      <c r="D35" s="19" t="s">
        <v>92</v>
      </c>
      <c r="E35" s="20" t="s">
        <v>93</v>
      </c>
      <c r="F35" s="20" t="s">
        <v>30</v>
      </c>
      <c r="G35" s="20" t="s">
        <v>36</v>
      </c>
      <c r="H35" s="20" t="s">
        <v>38</v>
      </c>
      <c r="I35" s="38" t="s">
        <v>14</v>
      </c>
      <c r="J35" s="89">
        <v>88</v>
      </c>
      <c r="K35" s="89">
        <f t="shared" si="0"/>
        <v>94.16</v>
      </c>
      <c r="L35" s="108">
        <f t="shared" si="1"/>
        <v>193.60000000000002</v>
      </c>
      <c r="M35" s="1"/>
      <c r="N35" s="1"/>
      <c r="O35" s="1"/>
      <c r="P35" s="1"/>
      <c r="Q35" s="1"/>
      <c r="R35" s="1"/>
      <c r="S35" s="2"/>
      <c r="T35" s="169"/>
      <c r="U35" s="169"/>
      <c r="V35" s="169"/>
      <c r="W35" s="29"/>
      <c r="X35" s="56">
        <f t="shared" si="2"/>
        <v>0</v>
      </c>
      <c r="Y35" s="93">
        <f t="shared" si="3"/>
        <v>0</v>
      </c>
    </row>
    <row r="36" spans="1:25" ht="85.15" customHeight="1" thickBot="1" x14ac:dyDescent="0.3">
      <c r="A36" s="10"/>
      <c r="B36" s="11" t="s">
        <v>18</v>
      </c>
      <c r="C36" s="15" t="s">
        <v>50</v>
      </c>
      <c r="D36" s="16" t="s">
        <v>95</v>
      </c>
      <c r="E36" s="17" t="s">
        <v>94</v>
      </c>
      <c r="F36" s="17" t="s">
        <v>30</v>
      </c>
      <c r="G36" s="17" t="s">
        <v>36</v>
      </c>
      <c r="H36" s="17" t="s">
        <v>38</v>
      </c>
      <c r="I36" s="35" t="s">
        <v>14</v>
      </c>
      <c r="J36" s="89">
        <v>88</v>
      </c>
      <c r="K36" s="89">
        <f t="shared" si="0"/>
        <v>94.16</v>
      </c>
      <c r="L36" s="109">
        <f t="shared" si="1"/>
        <v>193.60000000000002</v>
      </c>
      <c r="M36" s="12"/>
      <c r="N36" s="13"/>
      <c r="O36" s="13"/>
      <c r="P36" s="13"/>
      <c r="Q36" s="13"/>
      <c r="R36" s="13"/>
      <c r="S36" s="14"/>
      <c r="T36" s="169"/>
      <c r="U36" s="169"/>
      <c r="V36" s="169"/>
      <c r="W36" s="29"/>
      <c r="X36" s="56">
        <f t="shared" si="2"/>
        <v>0</v>
      </c>
      <c r="Y36" s="93">
        <f t="shared" si="3"/>
        <v>0</v>
      </c>
    </row>
    <row r="37" spans="1:25" ht="85.15" customHeight="1" thickBot="1" x14ac:dyDescent="0.3">
      <c r="A37" s="6"/>
      <c r="B37" s="7" t="s">
        <v>18</v>
      </c>
      <c r="C37" s="18" t="s">
        <v>51</v>
      </c>
      <c r="D37" s="19" t="s">
        <v>11</v>
      </c>
      <c r="E37" s="17" t="s">
        <v>78</v>
      </c>
      <c r="F37" s="17" t="s">
        <v>30</v>
      </c>
      <c r="G37" s="17" t="s">
        <v>36</v>
      </c>
      <c r="H37" s="17" t="s">
        <v>38</v>
      </c>
      <c r="I37" s="36" t="s">
        <v>14</v>
      </c>
      <c r="J37" s="89">
        <v>98.5</v>
      </c>
      <c r="K37" s="89">
        <f t="shared" si="0"/>
        <v>105.395</v>
      </c>
      <c r="L37" s="108">
        <f t="shared" si="1"/>
        <v>216.70000000000002</v>
      </c>
      <c r="M37" s="9"/>
      <c r="N37" s="1"/>
      <c r="O37" s="1"/>
      <c r="P37" s="1"/>
      <c r="Q37" s="1"/>
      <c r="R37" s="1"/>
      <c r="S37" s="2"/>
      <c r="T37" s="169"/>
      <c r="U37" s="169"/>
      <c r="V37" s="169"/>
      <c r="W37" s="29"/>
      <c r="X37" s="56">
        <f t="shared" si="2"/>
        <v>0</v>
      </c>
      <c r="Y37" s="93">
        <f t="shared" si="3"/>
        <v>0</v>
      </c>
    </row>
    <row r="38" spans="1:25" ht="85.15" customHeight="1" thickBot="1" x14ac:dyDescent="0.3">
      <c r="A38" s="6"/>
      <c r="B38" s="7" t="s">
        <v>18</v>
      </c>
      <c r="C38" s="18" t="s">
        <v>51</v>
      </c>
      <c r="D38" s="19" t="s">
        <v>42</v>
      </c>
      <c r="E38" s="17" t="s">
        <v>96</v>
      </c>
      <c r="F38" s="17" t="s">
        <v>30</v>
      </c>
      <c r="G38" s="17" t="s">
        <v>36</v>
      </c>
      <c r="H38" s="17" t="s">
        <v>38</v>
      </c>
      <c r="I38" s="36" t="s">
        <v>14</v>
      </c>
      <c r="J38" s="89">
        <v>98.5</v>
      </c>
      <c r="K38" s="89">
        <f t="shared" si="0"/>
        <v>105.395</v>
      </c>
      <c r="L38" s="108">
        <f t="shared" si="1"/>
        <v>216.70000000000002</v>
      </c>
      <c r="M38" s="9"/>
      <c r="N38" s="1"/>
      <c r="O38" s="1"/>
      <c r="P38" s="1"/>
      <c r="Q38" s="1"/>
      <c r="R38" s="1"/>
      <c r="S38" s="2"/>
      <c r="T38" s="169"/>
      <c r="U38" s="169"/>
      <c r="V38" s="169"/>
      <c r="W38" s="29"/>
      <c r="X38" s="56">
        <f t="shared" si="2"/>
        <v>0</v>
      </c>
      <c r="Y38" s="93">
        <f t="shared" si="3"/>
        <v>0</v>
      </c>
    </row>
    <row r="39" spans="1:25" ht="85.15" customHeight="1" thickBot="1" x14ac:dyDescent="0.3">
      <c r="A39" s="6"/>
      <c r="B39" s="7" t="s">
        <v>18</v>
      </c>
      <c r="C39" s="18" t="s">
        <v>51</v>
      </c>
      <c r="D39" s="19" t="s">
        <v>97</v>
      </c>
      <c r="E39" s="17" t="s">
        <v>98</v>
      </c>
      <c r="F39" s="17" t="s">
        <v>30</v>
      </c>
      <c r="G39" s="17" t="s">
        <v>36</v>
      </c>
      <c r="H39" s="17" t="s">
        <v>38</v>
      </c>
      <c r="I39" s="36" t="s">
        <v>14</v>
      </c>
      <c r="J39" s="89">
        <v>98.5</v>
      </c>
      <c r="K39" s="89">
        <f t="shared" si="0"/>
        <v>105.395</v>
      </c>
      <c r="L39" s="108">
        <f t="shared" si="1"/>
        <v>216.70000000000002</v>
      </c>
      <c r="M39" s="9"/>
      <c r="N39" s="1"/>
      <c r="O39" s="1"/>
      <c r="P39" s="1"/>
      <c r="Q39" s="1"/>
      <c r="R39" s="1"/>
      <c r="S39" s="2"/>
      <c r="T39" s="169"/>
      <c r="U39" s="169"/>
      <c r="V39" s="169"/>
      <c r="W39" s="29"/>
      <c r="X39" s="56">
        <f t="shared" si="2"/>
        <v>0</v>
      </c>
      <c r="Y39" s="93">
        <f t="shared" si="3"/>
        <v>0</v>
      </c>
    </row>
    <row r="40" spans="1:25" ht="85.15" customHeight="1" thickBot="1" x14ac:dyDescent="0.3">
      <c r="A40" s="6"/>
      <c r="B40" s="7" t="s">
        <v>18</v>
      </c>
      <c r="C40" s="18" t="s">
        <v>52</v>
      </c>
      <c r="D40" s="19" t="s">
        <v>74</v>
      </c>
      <c r="E40" s="17" t="s">
        <v>75</v>
      </c>
      <c r="F40" s="17" t="s">
        <v>30</v>
      </c>
      <c r="G40" s="17" t="s">
        <v>36</v>
      </c>
      <c r="H40" s="17" t="s">
        <v>38</v>
      </c>
      <c r="I40" s="36" t="s">
        <v>14</v>
      </c>
      <c r="J40" s="89">
        <v>120</v>
      </c>
      <c r="K40" s="89">
        <f t="shared" si="0"/>
        <v>128.4</v>
      </c>
      <c r="L40" s="108">
        <f t="shared" si="1"/>
        <v>264</v>
      </c>
      <c r="M40" s="9"/>
      <c r="N40" s="1"/>
      <c r="O40" s="1"/>
      <c r="P40" s="1"/>
      <c r="Q40" s="1"/>
      <c r="R40" s="1"/>
      <c r="S40" s="2"/>
      <c r="T40" s="169"/>
      <c r="U40" s="169"/>
      <c r="V40" s="169"/>
      <c r="W40" s="29"/>
      <c r="X40" s="56">
        <f t="shared" si="2"/>
        <v>0</v>
      </c>
      <c r="Y40" s="93">
        <f t="shared" si="3"/>
        <v>0</v>
      </c>
    </row>
    <row r="41" spans="1:25" ht="85.15" customHeight="1" thickBot="1" x14ac:dyDescent="0.3">
      <c r="A41" s="6"/>
      <c r="B41" s="7" t="s">
        <v>18</v>
      </c>
      <c r="C41" s="18" t="s">
        <v>52</v>
      </c>
      <c r="D41" s="19" t="s">
        <v>10</v>
      </c>
      <c r="E41" s="17" t="s">
        <v>72</v>
      </c>
      <c r="F41" s="17" t="s">
        <v>30</v>
      </c>
      <c r="G41" s="17" t="s">
        <v>36</v>
      </c>
      <c r="H41" s="17" t="s">
        <v>38</v>
      </c>
      <c r="I41" s="36" t="s">
        <v>14</v>
      </c>
      <c r="J41" s="89">
        <v>118.5</v>
      </c>
      <c r="K41" s="89">
        <f t="shared" si="0"/>
        <v>126.795</v>
      </c>
      <c r="L41" s="108">
        <f t="shared" si="1"/>
        <v>260.70000000000005</v>
      </c>
      <c r="M41" s="9"/>
      <c r="N41" s="1"/>
      <c r="O41" s="1"/>
      <c r="P41" s="1"/>
      <c r="Q41" s="1"/>
      <c r="R41" s="1"/>
      <c r="S41" s="2"/>
      <c r="T41" s="169"/>
      <c r="U41" s="169"/>
      <c r="V41" s="169"/>
      <c r="W41" s="29"/>
      <c r="X41" s="56">
        <f t="shared" si="2"/>
        <v>0</v>
      </c>
      <c r="Y41" s="93">
        <f t="shared" si="3"/>
        <v>0</v>
      </c>
    </row>
    <row r="42" spans="1:25" ht="85.15" customHeight="1" thickBot="1" x14ac:dyDescent="0.3">
      <c r="A42" s="6"/>
      <c r="B42" s="7" t="s">
        <v>18</v>
      </c>
      <c r="C42" s="18" t="s">
        <v>52</v>
      </c>
      <c r="D42" s="19" t="s">
        <v>16</v>
      </c>
      <c r="E42" s="17" t="s">
        <v>99</v>
      </c>
      <c r="F42" s="17" t="s">
        <v>30</v>
      </c>
      <c r="G42" s="17" t="s">
        <v>36</v>
      </c>
      <c r="H42" s="17" t="s">
        <v>38</v>
      </c>
      <c r="I42" s="36" t="s">
        <v>14</v>
      </c>
      <c r="J42" s="89">
        <v>122.5</v>
      </c>
      <c r="K42" s="89">
        <f t="shared" si="0"/>
        <v>131.07499999999999</v>
      </c>
      <c r="L42" s="108">
        <f t="shared" si="1"/>
        <v>269.5</v>
      </c>
      <c r="M42" s="9"/>
      <c r="N42" s="1"/>
      <c r="O42" s="1"/>
      <c r="P42" s="1"/>
      <c r="Q42" s="1"/>
      <c r="R42" s="1"/>
      <c r="S42" s="2"/>
      <c r="T42" s="169"/>
      <c r="U42" s="169"/>
      <c r="V42" s="169"/>
      <c r="W42" s="29"/>
      <c r="X42" s="56">
        <f t="shared" si="2"/>
        <v>0</v>
      </c>
      <c r="Y42" s="93">
        <f t="shared" si="3"/>
        <v>0</v>
      </c>
    </row>
    <row r="43" spans="1:25" ht="85.15" customHeight="1" thickBot="1" x14ac:dyDescent="0.3">
      <c r="A43" s="30"/>
      <c r="B43" s="31" t="s">
        <v>18</v>
      </c>
      <c r="C43" s="21" t="s">
        <v>53</v>
      </c>
      <c r="D43" s="32" t="s">
        <v>9</v>
      </c>
      <c r="E43" s="28" t="s">
        <v>67</v>
      </c>
      <c r="F43" s="28" t="s">
        <v>30</v>
      </c>
      <c r="G43" s="17" t="s">
        <v>36</v>
      </c>
      <c r="H43" s="17" t="s">
        <v>38</v>
      </c>
      <c r="I43" s="37" t="s">
        <v>14</v>
      </c>
      <c r="J43" s="89">
        <v>79.5</v>
      </c>
      <c r="K43" s="89">
        <f t="shared" si="0"/>
        <v>85.064999999999998</v>
      </c>
      <c r="L43" s="110">
        <f t="shared" si="1"/>
        <v>174.9</v>
      </c>
      <c r="M43" s="9"/>
      <c r="N43" s="1"/>
      <c r="O43" s="1"/>
      <c r="P43" s="1"/>
      <c r="Q43" s="1"/>
      <c r="R43" s="1"/>
      <c r="S43" s="2"/>
      <c r="T43" s="169"/>
      <c r="U43" s="169"/>
      <c r="V43" s="169"/>
      <c r="W43" s="29"/>
      <c r="X43" s="56">
        <f t="shared" si="2"/>
        <v>0</v>
      </c>
      <c r="Y43" s="93">
        <f t="shared" si="3"/>
        <v>0</v>
      </c>
    </row>
    <row r="44" spans="1:25" ht="85.15" customHeight="1" thickBot="1" x14ac:dyDescent="0.3">
      <c r="A44" s="53"/>
      <c r="B44" s="8" t="s">
        <v>18</v>
      </c>
      <c r="C44" s="18" t="s">
        <v>53</v>
      </c>
      <c r="D44" s="19" t="s">
        <v>100</v>
      </c>
      <c r="E44" s="20" t="s">
        <v>101</v>
      </c>
      <c r="F44" s="20" t="s">
        <v>30</v>
      </c>
      <c r="G44" s="17" t="s">
        <v>36</v>
      </c>
      <c r="H44" s="17" t="s">
        <v>38</v>
      </c>
      <c r="I44" s="38" t="s">
        <v>14</v>
      </c>
      <c r="J44" s="89">
        <v>79.5</v>
      </c>
      <c r="K44" s="89">
        <f t="shared" si="0"/>
        <v>85.064999999999998</v>
      </c>
      <c r="L44" s="108">
        <f t="shared" si="1"/>
        <v>174.9</v>
      </c>
      <c r="M44" s="9"/>
      <c r="N44" s="1"/>
      <c r="O44" s="1"/>
      <c r="P44" s="1"/>
      <c r="Q44" s="1"/>
      <c r="R44" s="1"/>
      <c r="S44" s="2"/>
      <c r="T44" s="169"/>
      <c r="U44" s="169"/>
      <c r="V44" s="169"/>
      <c r="W44" s="29"/>
      <c r="X44" s="56">
        <f t="shared" si="2"/>
        <v>0</v>
      </c>
      <c r="Y44" s="93">
        <f t="shared" si="3"/>
        <v>0</v>
      </c>
    </row>
    <row r="45" spans="1:25" ht="85.15" customHeight="1" thickBot="1" x14ac:dyDescent="0.3">
      <c r="A45" s="53"/>
      <c r="B45" s="8" t="s">
        <v>18</v>
      </c>
      <c r="C45" s="18" t="s">
        <v>53</v>
      </c>
      <c r="D45" s="19" t="s">
        <v>79</v>
      </c>
      <c r="E45" s="20" t="s">
        <v>102</v>
      </c>
      <c r="F45" s="20" t="s">
        <v>30</v>
      </c>
      <c r="G45" s="17" t="s">
        <v>36</v>
      </c>
      <c r="H45" s="17" t="s">
        <v>38</v>
      </c>
      <c r="I45" s="38" t="s">
        <v>14</v>
      </c>
      <c r="J45" s="89">
        <v>78</v>
      </c>
      <c r="K45" s="89">
        <f t="shared" si="0"/>
        <v>83.460000000000008</v>
      </c>
      <c r="L45" s="108">
        <f t="shared" si="1"/>
        <v>171.60000000000002</v>
      </c>
      <c r="M45" s="9"/>
      <c r="N45" s="1"/>
      <c r="O45" s="1"/>
      <c r="P45" s="1"/>
      <c r="Q45" s="1"/>
      <c r="R45" s="1"/>
      <c r="S45" s="2"/>
      <c r="T45" s="169"/>
      <c r="U45" s="169"/>
      <c r="V45" s="169"/>
      <c r="W45" s="29"/>
      <c r="X45" s="56">
        <f t="shared" si="2"/>
        <v>0</v>
      </c>
      <c r="Y45" s="93">
        <f t="shared" si="3"/>
        <v>0</v>
      </c>
    </row>
    <row r="46" spans="1:25" ht="85.15" customHeight="1" thickBot="1" x14ac:dyDescent="0.3">
      <c r="A46" s="53"/>
      <c r="B46" s="8" t="s">
        <v>18</v>
      </c>
      <c r="C46" s="18" t="s">
        <v>54</v>
      </c>
      <c r="D46" s="19" t="s">
        <v>11</v>
      </c>
      <c r="E46" s="20" t="s">
        <v>78</v>
      </c>
      <c r="F46" s="20" t="s">
        <v>30</v>
      </c>
      <c r="G46" s="17" t="s">
        <v>36</v>
      </c>
      <c r="H46" s="17" t="s">
        <v>38</v>
      </c>
      <c r="I46" s="38" t="s">
        <v>14</v>
      </c>
      <c r="J46" s="89">
        <v>72.5</v>
      </c>
      <c r="K46" s="89">
        <f t="shared" si="0"/>
        <v>77.575000000000003</v>
      </c>
      <c r="L46" s="108">
        <f t="shared" si="1"/>
        <v>159.5</v>
      </c>
      <c r="M46" s="9"/>
      <c r="N46" s="1"/>
      <c r="O46" s="1"/>
      <c r="P46" s="1"/>
      <c r="Q46" s="1"/>
      <c r="R46" s="1"/>
      <c r="S46" s="2"/>
      <c r="T46" s="169"/>
      <c r="U46" s="169"/>
      <c r="V46" s="169"/>
      <c r="W46" s="29"/>
      <c r="X46" s="56">
        <f t="shared" si="2"/>
        <v>0</v>
      </c>
      <c r="Y46" s="93">
        <f t="shared" si="3"/>
        <v>0</v>
      </c>
    </row>
    <row r="47" spans="1:25" ht="85.15" customHeight="1" thickBot="1" x14ac:dyDescent="0.3">
      <c r="A47" s="53"/>
      <c r="B47" s="8" t="s">
        <v>18</v>
      </c>
      <c r="C47" s="18" t="s">
        <v>54</v>
      </c>
      <c r="D47" s="19" t="s">
        <v>15</v>
      </c>
      <c r="E47" s="20" t="s">
        <v>103</v>
      </c>
      <c r="F47" s="20" t="s">
        <v>30</v>
      </c>
      <c r="G47" s="17" t="s">
        <v>36</v>
      </c>
      <c r="H47" s="17" t="s">
        <v>38</v>
      </c>
      <c r="I47" s="38" t="s">
        <v>14</v>
      </c>
      <c r="J47" s="89">
        <v>72.5</v>
      </c>
      <c r="K47" s="89">
        <f t="shared" si="0"/>
        <v>77.575000000000003</v>
      </c>
      <c r="L47" s="108">
        <f t="shared" si="1"/>
        <v>159.5</v>
      </c>
      <c r="M47" s="9"/>
      <c r="N47" s="1"/>
      <c r="O47" s="1"/>
      <c r="P47" s="1"/>
      <c r="Q47" s="1"/>
      <c r="R47" s="1"/>
      <c r="S47" s="2"/>
      <c r="T47" s="169"/>
      <c r="U47" s="169"/>
      <c r="V47" s="169"/>
      <c r="W47" s="29"/>
      <c r="X47" s="56">
        <f t="shared" si="2"/>
        <v>0</v>
      </c>
      <c r="Y47" s="93">
        <f t="shared" si="3"/>
        <v>0</v>
      </c>
    </row>
    <row r="48" spans="1:25" ht="85.15" customHeight="1" thickBot="1" x14ac:dyDescent="0.3">
      <c r="A48" s="53"/>
      <c r="B48" s="8" t="s">
        <v>18</v>
      </c>
      <c r="C48" s="18" t="s">
        <v>55</v>
      </c>
      <c r="D48" s="19" t="s">
        <v>9</v>
      </c>
      <c r="E48" s="20" t="s">
        <v>104</v>
      </c>
      <c r="F48" s="20" t="s">
        <v>30</v>
      </c>
      <c r="G48" s="20" t="s">
        <v>36</v>
      </c>
      <c r="H48" s="20" t="s">
        <v>38</v>
      </c>
      <c r="I48" s="38" t="s">
        <v>14</v>
      </c>
      <c r="J48" s="89">
        <v>81</v>
      </c>
      <c r="K48" s="89">
        <f t="shared" si="0"/>
        <v>86.67</v>
      </c>
      <c r="L48" s="111">
        <f t="shared" si="1"/>
        <v>178.20000000000002</v>
      </c>
      <c r="M48" s="9"/>
      <c r="N48" s="1"/>
      <c r="O48" s="1"/>
      <c r="P48" s="1"/>
      <c r="Q48" s="1"/>
      <c r="R48" s="1"/>
      <c r="S48" s="2"/>
      <c r="T48" s="169"/>
      <c r="U48" s="169"/>
      <c r="V48" s="169"/>
      <c r="W48" s="29"/>
      <c r="X48" s="56">
        <f t="shared" si="2"/>
        <v>0</v>
      </c>
      <c r="Y48" s="93">
        <f t="shared" si="3"/>
        <v>0</v>
      </c>
    </row>
    <row r="49" spans="1:25" ht="85.15" customHeight="1" thickBot="1" x14ac:dyDescent="0.3">
      <c r="A49" s="10"/>
      <c r="B49" s="11" t="s">
        <v>18</v>
      </c>
      <c r="C49" s="15" t="s">
        <v>55</v>
      </c>
      <c r="D49" s="16" t="s">
        <v>13</v>
      </c>
      <c r="E49" s="17" t="s">
        <v>105</v>
      </c>
      <c r="F49" s="17" t="s">
        <v>30</v>
      </c>
      <c r="G49" s="17" t="s">
        <v>36</v>
      </c>
      <c r="H49" s="17" t="s">
        <v>38</v>
      </c>
      <c r="I49" s="35" t="s">
        <v>14</v>
      </c>
      <c r="J49" s="89">
        <v>83.5</v>
      </c>
      <c r="K49" s="89">
        <f t="shared" si="0"/>
        <v>89.344999999999999</v>
      </c>
      <c r="L49" s="109">
        <f t="shared" si="1"/>
        <v>183.70000000000002</v>
      </c>
      <c r="M49" s="12"/>
      <c r="N49" s="13"/>
      <c r="O49" s="13"/>
      <c r="P49" s="13"/>
      <c r="Q49" s="13"/>
      <c r="R49" s="13"/>
      <c r="S49" s="14"/>
      <c r="T49" s="169"/>
      <c r="U49" s="169"/>
      <c r="V49" s="169"/>
      <c r="W49" s="29"/>
      <c r="X49" s="56">
        <f t="shared" si="2"/>
        <v>0</v>
      </c>
      <c r="Y49" s="93">
        <f t="shared" si="3"/>
        <v>0</v>
      </c>
    </row>
    <row r="50" spans="1:25" ht="85.15" customHeight="1" thickBot="1" x14ac:dyDescent="0.3">
      <c r="A50" s="6"/>
      <c r="B50" s="7" t="s">
        <v>18</v>
      </c>
      <c r="C50" s="18" t="s">
        <v>55</v>
      </c>
      <c r="D50" s="19" t="s">
        <v>79</v>
      </c>
      <c r="E50" s="17" t="s">
        <v>106</v>
      </c>
      <c r="F50" s="17" t="s">
        <v>30</v>
      </c>
      <c r="G50" s="17" t="s">
        <v>36</v>
      </c>
      <c r="H50" s="17" t="s">
        <v>38</v>
      </c>
      <c r="I50" s="36" t="s">
        <v>14</v>
      </c>
      <c r="J50" s="89">
        <v>81</v>
      </c>
      <c r="K50" s="89">
        <f t="shared" si="0"/>
        <v>86.67</v>
      </c>
      <c r="L50" s="108">
        <f t="shared" si="1"/>
        <v>178.20000000000002</v>
      </c>
      <c r="M50" s="9"/>
      <c r="N50" s="1"/>
      <c r="O50" s="1"/>
      <c r="P50" s="1"/>
      <c r="Q50" s="1"/>
      <c r="R50" s="1"/>
      <c r="S50" s="2"/>
      <c r="T50" s="169"/>
      <c r="U50" s="169"/>
      <c r="V50" s="169"/>
      <c r="W50" s="29"/>
      <c r="X50" s="56">
        <f t="shared" si="2"/>
        <v>0</v>
      </c>
      <c r="Y50" s="93">
        <f t="shared" si="3"/>
        <v>0</v>
      </c>
    </row>
    <row r="51" spans="1:25" ht="85.15" customHeight="1" thickBot="1" x14ac:dyDescent="0.3">
      <c r="A51" s="6"/>
      <c r="B51" s="7" t="s">
        <v>18</v>
      </c>
      <c r="C51" s="18" t="s">
        <v>55</v>
      </c>
      <c r="D51" s="19" t="s">
        <v>81</v>
      </c>
      <c r="E51" s="17" t="s">
        <v>107</v>
      </c>
      <c r="F51" s="17" t="s">
        <v>30</v>
      </c>
      <c r="G51" s="17" t="s">
        <v>36</v>
      </c>
      <c r="H51" s="17" t="s">
        <v>38</v>
      </c>
      <c r="I51" s="36" t="s">
        <v>14</v>
      </c>
      <c r="J51" s="89">
        <v>83.5</v>
      </c>
      <c r="K51" s="89">
        <f t="shared" si="0"/>
        <v>89.344999999999999</v>
      </c>
      <c r="L51" s="108">
        <f t="shared" si="1"/>
        <v>183.70000000000002</v>
      </c>
      <c r="M51" s="9"/>
      <c r="N51" s="1"/>
      <c r="O51" s="1"/>
      <c r="P51" s="1"/>
      <c r="Q51" s="1"/>
      <c r="R51" s="1"/>
      <c r="S51" s="2"/>
      <c r="T51" s="169"/>
      <c r="U51" s="169"/>
      <c r="V51" s="169"/>
      <c r="W51" s="29"/>
      <c r="X51" s="56">
        <f t="shared" si="2"/>
        <v>0</v>
      </c>
      <c r="Y51" s="93">
        <f t="shared" si="3"/>
        <v>0</v>
      </c>
    </row>
    <row r="52" spans="1:25" ht="85.15" customHeight="1" thickBot="1" x14ac:dyDescent="0.3">
      <c r="A52" s="6"/>
      <c r="B52" s="7" t="s">
        <v>17</v>
      </c>
      <c r="C52" s="18" t="s">
        <v>56</v>
      </c>
      <c r="D52" s="19" t="s">
        <v>11</v>
      </c>
      <c r="E52" s="17" t="s">
        <v>78</v>
      </c>
      <c r="F52" s="17" t="s">
        <v>30</v>
      </c>
      <c r="G52" s="17" t="s">
        <v>36</v>
      </c>
      <c r="H52" s="17" t="s">
        <v>38</v>
      </c>
      <c r="I52" s="36" t="s">
        <v>14</v>
      </c>
      <c r="J52" s="89">
        <v>69.5</v>
      </c>
      <c r="K52" s="89">
        <f t="shared" si="0"/>
        <v>74.364999999999995</v>
      </c>
      <c r="L52" s="108">
        <f t="shared" si="1"/>
        <v>152.9</v>
      </c>
      <c r="M52" s="9"/>
      <c r="N52" s="1"/>
      <c r="O52" s="1"/>
      <c r="P52" s="1"/>
      <c r="Q52" s="1"/>
      <c r="R52" s="1"/>
      <c r="S52" s="2"/>
      <c r="T52" s="169"/>
      <c r="U52" s="169"/>
      <c r="V52" s="169"/>
      <c r="W52" s="29"/>
      <c r="X52" s="56">
        <f t="shared" si="2"/>
        <v>0</v>
      </c>
      <c r="Y52" s="93">
        <f t="shared" si="3"/>
        <v>0</v>
      </c>
    </row>
    <row r="53" spans="1:25" ht="85.15" customHeight="1" thickBot="1" x14ac:dyDescent="0.3">
      <c r="A53" s="6"/>
      <c r="B53" s="7" t="s">
        <v>17</v>
      </c>
      <c r="C53" s="18" t="s">
        <v>56</v>
      </c>
      <c r="D53" s="19" t="s">
        <v>100</v>
      </c>
      <c r="E53" s="17" t="s">
        <v>101</v>
      </c>
      <c r="F53" s="17" t="s">
        <v>30</v>
      </c>
      <c r="G53" s="17" t="s">
        <v>36</v>
      </c>
      <c r="H53" s="17" t="s">
        <v>38</v>
      </c>
      <c r="I53" s="36" t="s">
        <v>14</v>
      </c>
      <c r="J53" s="89">
        <v>69.5</v>
      </c>
      <c r="K53" s="89">
        <f t="shared" si="0"/>
        <v>74.364999999999995</v>
      </c>
      <c r="L53" s="108">
        <f t="shared" si="1"/>
        <v>152.9</v>
      </c>
      <c r="M53" s="9"/>
      <c r="N53" s="1"/>
      <c r="O53" s="1"/>
      <c r="P53" s="1"/>
      <c r="Q53" s="1"/>
      <c r="R53" s="1"/>
      <c r="S53" s="2"/>
      <c r="T53" s="169"/>
      <c r="U53" s="169"/>
      <c r="V53" s="169"/>
      <c r="W53" s="29"/>
      <c r="X53" s="56">
        <f t="shared" si="2"/>
        <v>0</v>
      </c>
      <c r="Y53" s="93">
        <f t="shared" si="3"/>
        <v>0</v>
      </c>
    </row>
    <row r="54" spans="1:25" ht="85.15" customHeight="1" thickBot="1" x14ac:dyDescent="0.3">
      <c r="A54" s="6"/>
      <c r="B54" s="7" t="s">
        <v>18</v>
      </c>
      <c r="C54" s="18" t="s">
        <v>57</v>
      </c>
      <c r="D54" s="19" t="s">
        <v>13</v>
      </c>
      <c r="E54" s="17" t="s">
        <v>71</v>
      </c>
      <c r="F54" s="17" t="s">
        <v>30</v>
      </c>
      <c r="G54" s="17" t="s">
        <v>36</v>
      </c>
      <c r="H54" s="17" t="s">
        <v>38</v>
      </c>
      <c r="I54" s="36" t="s">
        <v>14</v>
      </c>
      <c r="J54" s="89">
        <v>88.5</v>
      </c>
      <c r="K54" s="89">
        <f t="shared" si="0"/>
        <v>94.694999999999993</v>
      </c>
      <c r="L54" s="108">
        <f t="shared" si="1"/>
        <v>194.70000000000002</v>
      </c>
      <c r="M54" s="9"/>
      <c r="N54" s="1"/>
      <c r="O54" s="1"/>
      <c r="P54" s="1"/>
      <c r="Q54" s="1"/>
      <c r="R54" s="1"/>
      <c r="S54" s="2"/>
      <c r="T54" s="169"/>
      <c r="U54" s="169"/>
      <c r="V54" s="169"/>
      <c r="W54" s="29"/>
      <c r="X54" s="56">
        <f t="shared" si="2"/>
        <v>0</v>
      </c>
      <c r="Y54" s="93">
        <f t="shared" si="3"/>
        <v>0</v>
      </c>
    </row>
    <row r="55" spans="1:25" ht="85.15" customHeight="1" thickBot="1" x14ac:dyDescent="0.3">
      <c r="A55" s="6"/>
      <c r="B55" s="7" t="s">
        <v>18</v>
      </c>
      <c r="C55" s="18" t="s">
        <v>57</v>
      </c>
      <c r="D55" s="19" t="s">
        <v>15</v>
      </c>
      <c r="E55" s="17" t="s">
        <v>108</v>
      </c>
      <c r="F55" s="17" t="s">
        <v>30</v>
      </c>
      <c r="G55" s="17" t="s">
        <v>36</v>
      </c>
      <c r="H55" s="17" t="s">
        <v>38</v>
      </c>
      <c r="I55" s="36" t="s">
        <v>14</v>
      </c>
      <c r="J55" s="89">
        <v>88.5</v>
      </c>
      <c r="K55" s="89">
        <f t="shared" si="0"/>
        <v>94.694999999999993</v>
      </c>
      <c r="L55" s="108">
        <f t="shared" si="1"/>
        <v>194.70000000000002</v>
      </c>
      <c r="M55" s="9"/>
      <c r="N55" s="1"/>
      <c r="O55" s="1"/>
      <c r="P55" s="1"/>
      <c r="Q55" s="1"/>
      <c r="R55" s="1"/>
      <c r="S55" s="2"/>
      <c r="T55" s="169"/>
      <c r="U55" s="169"/>
      <c r="V55" s="169"/>
      <c r="W55" s="29"/>
      <c r="X55" s="56">
        <f t="shared" ref="X55" si="8">M55+N55+O55+P55+Q55+R55+S55</f>
        <v>0</v>
      </c>
      <c r="Y55" s="93">
        <f t="shared" ref="Y55" si="9">X55*J55</f>
        <v>0</v>
      </c>
    </row>
    <row r="56" spans="1:25" ht="18.75" customHeight="1" thickBot="1" x14ac:dyDescent="0.3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7"/>
      <c r="M56" s="3">
        <f t="shared" ref="M56:S56" si="10">SUM(M12:M55)</f>
        <v>0</v>
      </c>
      <c r="N56" s="3">
        <f t="shared" si="10"/>
        <v>0</v>
      </c>
      <c r="O56" s="3">
        <f t="shared" si="10"/>
        <v>0</v>
      </c>
      <c r="P56" s="3">
        <f t="shared" si="10"/>
        <v>0</v>
      </c>
      <c r="Q56" s="3">
        <f t="shared" si="10"/>
        <v>0</v>
      </c>
      <c r="R56" s="3">
        <f t="shared" si="10"/>
        <v>0</v>
      </c>
      <c r="S56" s="57">
        <f t="shared" si="10"/>
        <v>0</v>
      </c>
      <c r="T56" s="63"/>
      <c r="U56" s="64"/>
      <c r="V56" s="64"/>
      <c r="W56" s="64"/>
      <c r="X56" s="4"/>
      <c r="Y56" s="94"/>
    </row>
    <row r="57" spans="1:25" ht="25.5" customHeight="1" x14ac:dyDescent="0.4">
      <c r="A57" s="117" t="s">
        <v>112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44"/>
      <c r="X57" s="22">
        <f>SUM(X12:X55)</f>
        <v>0</v>
      </c>
      <c r="Y57" s="91">
        <f>SUM(Y12:Y55)</f>
        <v>0</v>
      </c>
    </row>
    <row r="58" spans="1:25" ht="16.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107"/>
      <c r="M58" s="23"/>
      <c r="N58" s="23"/>
      <c r="O58" s="23"/>
      <c r="P58" s="23"/>
      <c r="Q58" s="23"/>
      <c r="R58" s="23"/>
      <c r="S58" s="23"/>
      <c r="T58" s="25"/>
      <c r="U58" s="25"/>
      <c r="V58" s="25"/>
      <c r="W58" s="23"/>
      <c r="X58" s="26"/>
      <c r="Y58" s="90"/>
    </row>
    <row r="59" spans="1:25" ht="25.5" customHeight="1" x14ac:dyDescent="0.25">
      <c r="A59" s="139" t="s">
        <v>35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</row>
    <row r="60" spans="1:25" ht="25.5" customHeight="1" thickBot="1" x14ac:dyDescent="0.3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5" t="s">
        <v>124</v>
      </c>
      <c r="N60" s="175"/>
      <c r="O60" s="175" t="s">
        <v>125</v>
      </c>
      <c r="P60" s="175"/>
      <c r="Q60" s="175" t="s">
        <v>126</v>
      </c>
      <c r="R60" s="175"/>
      <c r="S60" s="144"/>
      <c r="T60" s="144"/>
      <c r="U60" s="144"/>
      <c r="V60" s="144"/>
      <c r="W60" s="144"/>
      <c r="X60" s="106"/>
      <c r="Y60" s="106"/>
    </row>
    <row r="61" spans="1:25" ht="85.15" customHeight="1" thickBot="1" x14ac:dyDescent="0.3">
      <c r="A61" s="68"/>
      <c r="B61" s="69" t="s">
        <v>20</v>
      </c>
      <c r="C61" s="66" t="s">
        <v>58</v>
      </c>
      <c r="D61" s="75" t="s">
        <v>9</v>
      </c>
      <c r="E61" s="75" t="s">
        <v>114</v>
      </c>
      <c r="F61" s="20" t="s">
        <v>30</v>
      </c>
      <c r="G61" s="20" t="s">
        <v>30</v>
      </c>
      <c r="H61" s="20" t="s">
        <v>38</v>
      </c>
      <c r="I61" s="65" t="s">
        <v>21</v>
      </c>
      <c r="J61" s="89">
        <v>68</v>
      </c>
      <c r="K61" s="89">
        <f>J61*0.07+J61</f>
        <v>72.760000000000005</v>
      </c>
      <c r="L61" s="112">
        <f t="shared" ref="L61:L70" si="11">J61*2.2</f>
        <v>149.60000000000002</v>
      </c>
      <c r="M61" s="129"/>
      <c r="N61" s="130"/>
      <c r="O61" s="131"/>
      <c r="P61" s="130"/>
      <c r="Q61" s="131"/>
      <c r="R61" s="130"/>
      <c r="S61" s="122"/>
      <c r="T61" s="118"/>
      <c r="U61" s="118"/>
      <c r="V61" s="118"/>
      <c r="W61" s="123"/>
      <c r="X61" s="4">
        <f>M61+O61+Q61</f>
        <v>0</v>
      </c>
      <c r="Y61" s="94">
        <f>X61*J61</f>
        <v>0</v>
      </c>
    </row>
    <row r="62" spans="1:25" ht="85.15" customHeight="1" thickBot="1" x14ac:dyDescent="0.3">
      <c r="A62" s="67"/>
      <c r="B62" s="69" t="s">
        <v>20</v>
      </c>
      <c r="C62" s="66" t="s">
        <v>59</v>
      </c>
      <c r="D62" s="75" t="s">
        <v>84</v>
      </c>
      <c r="E62" s="75" t="s">
        <v>115</v>
      </c>
      <c r="F62" s="20" t="s">
        <v>30</v>
      </c>
      <c r="G62" s="20" t="s">
        <v>30</v>
      </c>
      <c r="H62" s="20" t="s">
        <v>38</v>
      </c>
      <c r="I62" s="65" t="s">
        <v>21</v>
      </c>
      <c r="J62" s="89">
        <v>67.5</v>
      </c>
      <c r="K62" s="89">
        <f t="shared" ref="K62:K70" si="12">J62*0.07+J62</f>
        <v>72.224999999999994</v>
      </c>
      <c r="L62" s="112">
        <f t="shared" si="11"/>
        <v>148.5</v>
      </c>
      <c r="M62" s="129"/>
      <c r="N62" s="130"/>
      <c r="O62" s="131"/>
      <c r="P62" s="130"/>
      <c r="Q62" s="131"/>
      <c r="R62" s="130"/>
      <c r="S62" s="124"/>
      <c r="T62" s="120"/>
      <c r="U62" s="120"/>
      <c r="V62" s="120"/>
      <c r="W62" s="125"/>
      <c r="X62" s="4">
        <f t="shared" ref="X62:X70" si="13">M62+O62+Q62</f>
        <v>0</v>
      </c>
      <c r="Y62" s="94">
        <f t="shared" ref="Y62:Y70" si="14">X62*J62</f>
        <v>0</v>
      </c>
    </row>
    <row r="63" spans="1:25" ht="85.15" customHeight="1" thickBot="1" x14ac:dyDescent="0.3">
      <c r="A63" s="5"/>
      <c r="B63" s="69" t="s">
        <v>20</v>
      </c>
      <c r="C63" s="66" t="s">
        <v>59</v>
      </c>
      <c r="D63" s="75" t="s">
        <v>129</v>
      </c>
      <c r="E63" s="75" t="s">
        <v>116</v>
      </c>
      <c r="F63" s="20" t="s">
        <v>30</v>
      </c>
      <c r="G63" s="20" t="s">
        <v>30</v>
      </c>
      <c r="H63" s="20" t="s">
        <v>38</v>
      </c>
      <c r="I63" s="65" t="s">
        <v>21</v>
      </c>
      <c r="J63" s="89">
        <v>67.5</v>
      </c>
      <c r="K63" s="89">
        <f t="shared" si="12"/>
        <v>72.224999999999994</v>
      </c>
      <c r="L63" s="112">
        <f t="shared" si="11"/>
        <v>148.5</v>
      </c>
      <c r="M63" s="129"/>
      <c r="N63" s="130"/>
      <c r="O63" s="131"/>
      <c r="P63" s="130"/>
      <c r="Q63" s="131"/>
      <c r="R63" s="130"/>
      <c r="S63" s="124"/>
      <c r="T63" s="120"/>
      <c r="U63" s="120"/>
      <c r="V63" s="120"/>
      <c r="W63" s="125"/>
      <c r="X63" s="4">
        <f t="shared" si="13"/>
        <v>0</v>
      </c>
      <c r="Y63" s="94">
        <f t="shared" si="14"/>
        <v>0</v>
      </c>
    </row>
    <row r="64" spans="1:25" ht="85.15" customHeight="1" thickBot="1" x14ac:dyDescent="0.3">
      <c r="A64" s="5"/>
      <c r="B64" s="69" t="s">
        <v>20</v>
      </c>
      <c r="C64" s="66" t="s">
        <v>59</v>
      </c>
      <c r="D64" s="75" t="s">
        <v>90</v>
      </c>
      <c r="E64" s="75" t="s">
        <v>117</v>
      </c>
      <c r="F64" s="20" t="s">
        <v>30</v>
      </c>
      <c r="G64" s="20" t="s">
        <v>30</v>
      </c>
      <c r="H64" s="20" t="s">
        <v>38</v>
      </c>
      <c r="I64" s="65" t="s">
        <v>21</v>
      </c>
      <c r="J64" s="89">
        <v>76.5</v>
      </c>
      <c r="K64" s="89">
        <f t="shared" si="12"/>
        <v>81.855000000000004</v>
      </c>
      <c r="L64" s="112">
        <f t="shared" si="11"/>
        <v>168.3</v>
      </c>
      <c r="M64" s="129"/>
      <c r="N64" s="130"/>
      <c r="O64" s="131"/>
      <c r="P64" s="130"/>
      <c r="Q64" s="131"/>
      <c r="R64" s="130"/>
      <c r="S64" s="124"/>
      <c r="T64" s="120"/>
      <c r="U64" s="120"/>
      <c r="V64" s="120"/>
      <c r="W64" s="125"/>
      <c r="X64" s="4">
        <f t="shared" si="13"/>
        <v>0</v>
      </c>
      <c r="Y64" s="94">
        <f t="shared" si="14"/>
        <v>0</v>
      </c>
    </row>
    <row r="65" spans="1:25" ht="85.15" customHeight="1" thickBot="1" x14ac:dyDescent="0.3">
      <c r="A65" s="5"/>
      <c r="B65" s="69" t="s">
        <v>20</v>
      </c>
      <c r="C65" s="66" t="s">
        <v>60</v>
      </c>
      <c r="D65" s="75" t="s">
        <v>129</v>
      </c>
      <c r="E65" s="75" t="s">
        <v>118</v>
      </c>
      <c r="F65" s="20" t="s">
        <v>30</v>
      </c>
      <c r="G65" s="20" t="s">
        <v>30</v>
      </c>
      <c r="H65" s="20" t="s">
        <v>38</v>
      </c>
      <c r="I65" s="65" t="s">
        <v>21</v>
      </c>
      <c r="J65" s="89">
        <v>189</v>
      </c>
      <c r="K65" s="89">
        <f t="shared" si="12"/>
        <v>202.23</v>
      </c>
      <c r="L65" s="112">
        <f t="shared" si="11"/>
        <v>415.8</v>
      </c>
      <c r="M65" s="129"/>
      <c r="N65" s="130"/>
      <c r="O65" s="131"/>
      <c r="P65" s="130"/>
      <c r="Q65" s="131"/>
      <c r="R65" s="130"/>
      <c r="S65" s="124"/>
      <c r="T65" s="120"/>
      <c r="U65" s="120"/>
      <c r="V65" s="120"/>
      <c r="W65" s="125"/>
      <c r="X65" s="4">
        <f t="shared" si="13"/>
        <v>0</v>
      </c>
      <c r="Y65" s="94">
        <f t="shared" si="14"/>
        <v>0</v>
      </c>
    </row>
    <row r="66" spans="1:25" ht="85.15" customHeight="1" thickBot="1" x14ac:dyDescent="0.3">
      <c r="A66" s="5"/>
      <c r="B66" s="69" t="s">
        <v>20</v>
      </c>
      <c r="C66" s="66" t="s">
        <v>60</v>
      </c>
      <c r="D66" s="75" t="s">
        <v>9</v>
      </c>
      <c r="E66" s="75" t="s">
        <v>119</v>
      </c>
      <c r="F66" s="20" t="s">
        <v>30</v>
      </c>
      <c r="G66" s="20" t="s">
        <v>30</v>
      </c>
      <c r="H66" s="20" t="s">
        <v>38</v>
      </c>
      <c r="I66" s="65" t="s">
        <v>21</v>
      </c>
      <c r="J66" s="89">
        <v>184.5</v>
      </c>
      <c r="K66" s="89">
        <f t="shared" si="12"/>
        <v>197.41499999999999</v>
      </c>
      <c r="L66" s="112">
        <f t="shared" si="11"/>
        <v>405.90000000000003</v>
      </c>
      <c r="M66" s="129"/>
      <c r="N66" s="130"/>
      <c r="O66" s="131"/>
      <c r="P66" s="130"/>
      <c r="Q66" s="131"/>
      <c r="R66" s="130"/>
      <c r="S66" s="124"/>
      <c r="T66" s="120"/>
      <c r="U66" s="120"/>
      <c r="V66" s="120"/>
      <c r="W66" s="125"/>
      <c r="X66" s="4">
        <f t="shared" si="13"/>
        <v>0</v>
      </c>
      <c r="Y66" s="94">
        <f t="shared" si="14"/>
        <v>0</v>
      </c>
    </row>
    <row r="67" spans="1:25" ht="85.15" customHeight="1" thickBot="1" x14ac:dyDescent="0.3">
      <c r="A67" s="5"/>
      <c r="B67" s="69" t="s">
        <v>20</v>
      </c>
      <c r="C67" s="66" t="s">
        <v>127</v>
      </c>
      <c r="D67" s="75" t="s">
        <v>128</v>
      </c>
      <c r="E67" s="75" t="s">
        <v>130</v>
      </c>
      <c r="F67" s="20" t="s">
        <v>30</v>
      </c>
      <c r="G67" s="20" t="s">
        <v>30</v>
      </c>
      <c r="H67" s="20" t="s">
        <v>38</v>
      </c>
      <c r="I67" s="65" t="s">
        <v>21</v>
      </c>
      <c r="J67" s="89">
        <v>77.5</v>
      </c>
      <c r="K67" s="89">
        <f t="shared" si="12"/>
        <v>82.924999999999997</v>
      </c>
      <c r="L67" s="112">
        <f t="shared" ref="L67" si="15">J67*2.2</f>
        <v>170.5</v>
      </c>
      <c r="M67" s="129"/>
      <c r="N67" s="130"/>
      <c r="O67" s="131"/>
      <c r="P67" s="130"/>
      <c r="Q67" s="131"/>
      <c r="R67" s="130"/>
      <c r="S67" s="124"/>
      <c r="T67" s="120"/>
      <c r="U67" s="120"/>
      <c r="V67" s="120"/>
      <c r="W67" s="125"/>
      <c r="X67" s="4">
        <f t="shared" ref="X67" si="16">M67+O67+Q67</f>
        <v>0</v>
      </c>
      <c r="Y67" s="94">
        <f t="shared" ref="Y67" si="17">X67*J67</f>
        <v>0</v>
      </c>
    </row>
    <row r="68" spans="1:25" ht="95.25" customHeight="1" thickBot="1" x14ac:dyDescent="0.3">
      <c r="A68" s="5" t="s">
        <v>131</v>
      </c>
      <c r="B68" s="69" t="s">
        <v>20</v>
      </c>
      <c r="C68" s="66" t="s">
        <v>123</v>
      </c>
      <c r="D68" s="75" t="s">
        <v>11</v>
      </c>
      <c r="E68" s="75" t="s">
        <v>120</v>
      </c>
      <c r="F68" s="20" t="s">
        <v>30</v>
      </c>
      <c r="G68" s="20" t="s">
        <v>30</v>
      </c>
      <c r="H68" s="20" t="s">
        <v>38</v>
      </c>
      <c r="I68" s="65" t="s">
        <v>21</v>
      </c>
      <c r="J68" s="89">
        <v>137.5</v>
      </c>
      <c r="K68" s="89">
        <f t="shared" si="12"/>
        <v>147.125</v>
      </c>
      <c r="L68" s="112">
        <f t="shared" si="11"/>
        <v>302.5</v>
      </c>
      <c r="M68" s="71"/>
      <c r="N68" s="72"/>
      <c r="O68" s="73"/>
      <c r="P68" s="72"/>
      <c r="Q68" s="73"/>
      <c r="R68" s="72"/>
      <c r="S68" s="124"/>
      <c r="T68" s="120"/>
      <c r="U68" s="120"/>
      <c r="V68" s="120"/>
      <c r="W68" s="125"/>
      <c r="X68" s="4">
        <f t="shared" ref="X68" si="18">M68+O68+Q68</f>
        <v>0</v>
      </c>
      <c r="Y68" s="94">
        <f t="shared" ref="Y68" si="19">X68*J68</f>
        <v>0</v>
      </c>
    </row>
    <row r="69" spans="1:25" ht="85.15" customHeight="1" thickBot="1" x14ac:dyDescent="0.3">
      <c r="A69" s="5"/>
      <c r="B69" s="69" t="s">
        <v>20</v>
      </c>
      <c r="C69" s="66" t="s">
        <v>61</v>
      </c>
      <c r="D69" s="75" t="s">
        <v>9</v>
      </c>
      <c r="E69" s="75" t="s">
        <v>121</v>
      </c>
      <c r="F69" s="20" t="s">
        <v>30</v>
      </c>
      <c r="G69" s="20" t="s">
        <v>30</v>
      </c>
      <c r="H69" s="20" t="s">
        <v>38</v>
      </c>
      <c r="I69" s="65" t="s">
        <v>21</v>
      </c>
      <c r="J69" s="89">
        <v>143.5</v>
      </c>
      <c r="K69" s="89">
        <f t="shared" si="12"/>
        <v>153.54500000000002</v>
      </c>
      <c r="L69" s="112">
        <f t="shared" si="11"/>
        <v>315.70000000000005</v>
      </c>
      <c r="M69" s="129"/>
      <c r="N69" s="130"/>
      <c r="O69" s="131"/>
      <c r="P69" s="130"/>
      <c r="Q69" s="131"/>
      <c r="R69" s="130"/>
      <c r="S69" s="124"/>
      <c r="T69" s="120"/>
      <c r="U69" s="120"/>
      <c r="V69" s="120"/>
      <c r="W69" s="125"/>
      <c r="X69" s="4">
        <f t="shared" si="13"/>
        <v>0</v>
      </c>
      <c r="Y69" s="94">
        <f t="shared" si="14"/>
        <v>0</v>
      </c>
    </row>
    <row r="70" spans="1:25" ht="85.15" customHeight="1" thickBot="1" x14ac:dyDescent="0.3">
      <c r="A70" s="5"/>
      <c r="B70" s="69" t="s">
        <v>20</v>
      </c>
      <c r="C70" s="66" t="s">
        <v>61</v>
      </c>
      <c r="D70" s="75" t="s">
        <v>16</v>
      </c>
      <c r="E70" s="75" t="s">
        <v>122</v>
      </c>
      <c r="F70" s="20" t="s">
        <v>30</v>
      </c>
      <c r="G70" s="20" t="s">
        <v>30</v>
      </c>
      <c r="H70" s="20" t="s">
        <v>38</v>
      </c>
      <c r="I70" s="65" t="s">
        <v>21</v>
      </c>
      <c r="J70" s="89">
        <v>133.5</v>
      </c>
      <c r="K70" s="89">
        <f t="shared" si="12"/>
        <v>142.845</v>
      </c>
      <c r="L70" s="112">
        <f t="shared" si="11"/>
        <v>293.70000000000005</v>
      </c>
      <c r="M70" s="129"/>
      <c r="N70" s="130"/>
      <c r="O70" s="131"/>
      <c r="P70" s="130"/>
      <c r="Q70" s="131"/>
      <c r="R70" s="130"/>
      <c r="S70" s="126"/>
      <c r="T70" s="127"/>
      <c r="U70" s="127"/>
      <c r="V70" s="127"/>
      <c r="W70" s="128"/>
      <c r="X70" s="4">
        <f t="shared" si="13"/>
        <v>0</v>
      </c>
      <c r="Y70" s="94">
        <f t="shared" si="14"/>
        <v>0</v>
      </c>
    </row>
    <row r="71" spans="1:25" ht="24.75" customHeight="1" thickBot="1" x14ac:dyDescent="0.3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>
        <f>SUM(M61:N70)</f>
        <v>0</v>
      </c>
      <c r="N71" s="138"/>
      <c r="O71" s="137">
        <f>SUM(O61:P70)</f>
        <v>0</v>
      </c>
      <c r="P71" s="138"/>
      <c r="Q71" s="137">
        <f>SUM(Q61:R70)</f>
        <v>0</v>
      </c>
      <c r="R71" s="138"/>
      <c r="S71" s="58"/>
      <c r="T71" s="58"/>
      <c r="U71" s="58"/>
      <c r="V71" s="58"/>
      <c r="W71" s="58"/>
      <c r="X71" s="59"/>
      <c r="Y71" s="95"/>
    </row>
    <row r="72" spans="1:25" ht="25.5" customHeight="1" x14ac:dyDescent="0.4">
      <c r="A72" s="117" t="s">
        <v>34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4"/>
      <c r="X72" s="22">
        <f>SUM(X61:X70)</f>
        <v>0</v>
      </c>
      <c r="Y72" s="91">
        <f>SUM(Y61:Y70)</f>
        <v>0</v>
      </c>
    </row>
    <row r="73" spans="1:25" ht="16.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4"/>
      <c r="K73" s="24"/>
      <c r="L73" s="107"/>
      <c r="M73" s="23"/>
      <c r="N73" s="23"/>
      <c r="O73" s="23"/>
      <c r="P73" s="23"/>
      <c r="Q73" s="23"/>
      <c r="R73" s="23"/>
      <c r="S73" s="23"/>
      <c r="T73" s="25"/>
      <c r="U73" s="25"/>
      <c r="V73" s="25"/>
      <c r="W73" s="23"/>
      <c r="X73" s="26"/>
      <c r="Y73" s="90"/>
    </row>
    <row r="74" spans="1:25" ht="25.5" customHeight="1" x14ac:dyDescent="0.25">
      <c r="A74" s="139" t="s">
        <v>110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</row>
    <row r="75" spans="1:25" ht="25.5" customHeight="1" thickBot="1" x14ac:dyDescent="0.3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03">
        <v>39</v>
      </c>
      <c r="Q75" s="103">
        <v>40</v>
      </c>
      <c r="R75" s="103">
        <v>41</v>
      </c>
      <c r="S75" s="103">
        <v>42</v>
      </c>
      <c r="T75" s="103">
        <v>43</v>
      </c>
      <c r="U75" s="103">
        <v>44</v>
      </c>
      <c r="V75" s="103">
        <v>45</v>
      </c>
      <c r="W75" s="103">
        <v>46</v>
      </c>
      <c r="X75" s="106"/>
      <c r="Y75" s="106"/>
    </row>
    <row r="76" spans="1:25" ht="85.15" customHeight="1" thickBot="1" x14ac:dyDescent="0.3">
      <c r="A76" s="53"/>
      <c r="B76" s="8" t="s">
        <v>19</v>
      </c>
      <c r="C76" s="18" t="s">
        <v>62</v>
      </c>
      <c r="D76" s="19" t="s">
        <v>9</v>
      </c>
      <c r="E76" s="20" t="s">
        <v>70</v>
      </c>
      <c r="F76" s="20" t="s">
        <v>30</v>
      </c>
      <c r="G76" s="20" t="s">
        <v>36</v>
      </c>
      <c r="H76" s="20" t="s">
        <v>38</v>
      </c>
      <c r="I76" s="36" t="s">
        <v>32</v>
      </c>
      <c r="J76" s="89">
        <v>79.5</v>
      </c>
      <c r="K76" s="89">
        <f>J76*0.07+J76</f>
        <v>85.064999999999998</v>
      </c>
      <c r="L76" s="108">
        <f t="shared" ref="L76:L83" si="20">J76*2.2</f>
        <v>174.9</v>
      </c>
      <c r="M76" s="118"/>
      <c r="N76" s="118"/>
      <c r="O76" s="119"/>
      <c r="P76" s="46"/>
      <c r="Q76" s="47"/>
      <c r="R76" s="48"/>
      <c r="S76" s="47"/>
      <c r="T76" s="49"/>
      <c r="U76" s="49"/>
      <c r="V76" s="49"/>
      <c r="W76" s="50"/>
      <c r="X76" s="45">
        <f>P76+Q76+R76+S76+T76+U76+V76+W76</f>
        <v>0</v>
      </c>
      <c r="Y76" s="96">
        <f>X76*J76</f>
        <v>0</v>
      </c>
    </row>
    <row r="77" spans="1:25" ht="85.15" customHeight="1" thickBot="1" x14ac:dyDescent="0.3">
      <c r="A77" s="53"/>
      <c r="B77" s="8" t="s">
        <v>19</v>
      </c>
      <c r="C77" s="18" t="s">
        <v>62</v>
      </c>
      <c r="D77" s="19" t="s">
        <v>13</v>
      </c>
      <c r="E77" s="20" t="s">
        <v>71</v>
      </c>
      <c r="F77" s="20" t="s">
        <v>30</v>
      </c>
      <c r="G77" s="20" t="s">
        <v>36</v>
      </c>
      <c r="H77" s="20" t="s">
        <v>38</v>
      </c>
      <c r="I77" s="38" t="s">
        <v>32</v>
      </c>
      <c r="J77" s="89">
        <v>79.5</v>
      </c>
      <c r="K77" s="89">
        <f t="shared" ref="K77:K83" si="21">J77*0.07+J77</f>
        <v>85.064999999999998</v>
      </c>
      <c r="L77" s="108">
        <f t="shared" si="20"/>
        <v>174.9</v>
      </c>
      <c r="M77" s="120"/>
      <c r="N77" s="120"/>
      <c r="O77" s="121"/>
      <c r="P77" s="51"/>
      <c r="Q77" s="41"/>
      <c r="R77" s="42"/>
      <c r="S77" s="41"/>
      <c r="T77" s="43"/>
      <c r="U77" s="43"/>
      <c r="V77" s="43"/>
      <c r="W77" s="52"/>
      <c r="X77" s="45">
        <f t="shared" ref="X77:X83" si="22">P77+Q77+R77+S77+T77+U77+V77+W77</f>
        <v>0</v>
      </c>
      <c r="Y77" s="96">
        <f t="shared" ref="Y77:Y83" si="23">X77*J77</f>
        <v>0</v>
      </c>
    </row>
    <row r="78" spans="1:25" ht="85.15" customHeight="1" thickBot="1" x14ac:dyDescent="0.3">
      <c r="A78" s="53"/>
      <c r="B78" s="8" t="s">
        <v>19</v>
      </c>
      <c r="C78" s="18" t="s">
        <v>62</v>
      </c>
      <c r="D78" s="19" t="s">
        <v>12</v>
      </c>
      <c r="E78" s="20" t="s">
        <v>69</v>
      </c>
      <c r="F78" s="20" t="s">
        <v>30</v>
      </c>
      <c r="G78" s="20" t="s">
        <v>36</v>
      </c>
      <c r="H78" s="20" t="s">
        <v>38</v>
      </c>
      <c r="I78" s="38" t="s">
        <v>32</v>
      </c>
      <c r="J78" s="89">
        <v>83.5</v>
      </c>
      <c r="K78" s="89">
        <f t="shared" si="21"/>
        <v>89.344999999999999</v>
      </c>
      <c r="L78" s="108">
        <f t="shared" si="20"/>
        <v>183.70000000000002</v>
      </c>
      <c r="M78" s="120"/>
      <c r="N78" s="120"/>
      <c r="O78" s="121"/>
      <c r="P78" s="51"/>
      <c r="Q78" s="41"/>
      <c r="R78" s="42"/>
      <c r="S78" s="41"/>
      <c r="T78" s="43"/>
      <c r="U78" s="43"/>
      <c r="V78" s="43"/>
      <c r="W78" s="52"/>
      <c r="X78" s="45">
        <f t="shared" si="22"/>
        <v>0</v>
      </c>
      <c r="Y78" s="96">
        <f t="shared" si="23"/>
        <v>0</v>
      </c>
    </row>
    <row r="79" spans="1:25" ht="85.15" customHeight="1" thickBot="1" x14ac:dyDescent="0.3">
      <c r="A79" s="53"/>
      <c r="B79" s="8" t="s">
        <v>31</v>
      </c>
      <c r="C79" s="18" t="s">
        <v>63</v>
      </c>
      <c r="D79" s="18" t="s">
        <v>9</v>
      </c>
      <c r="E79" s="20" t="s">
        <v>70</v>
      </c>
      <c r="F79" s="20" t="s">
        <v>30</v>
      </c>
      <c r="G79" s="20" t="s">
        <v>36</v>
      </c>
      <c r="H79" s="20" t="s">
        <v>38</v>
      </c>
      <c r="I79" s="38" t="s">
        <v>32</v>
      </c>
      <c r="J79" s="89">
        <v>77.5</v>
      </c>
      <c r="K79" s="89">
        <f t="shared" si="21"/>
        <v>82.924999999999997</v>
      </c>
      <c r="L79" s="108">
        <f t="shared" si="20"/>
        <v>170.5</v>
      </c>
      <c r="M79" s="120"/>
      <c r="N79" s="120"/>
      <c r="O79" s="121"/>
      <c r="P79" s="51"/>
      <c r="Q79" s="41"/>
      <c r="R79" s="42"/>
      <c r="S79" s="41"/>
      <c r="T79" s="43"/>
      <c r="U79" s="43"/>
      <c r="V79" s="43"/>
      <c r="W79" s="52"/>
      <c r="X79" s="45">
        <f t="shared" si="22"/>
        <v>0</v>
      </c>
      <c r="Y79" s="96">
        <f t="shared" si="23"/>
        <v>0</v>
      </c>
    </row>
    <row r="80" spans="1:25" ht="85.15" customHeight="1" thickBot="1" x14ac:dyDescent="0.3">
      <c r="A80" s="53"/>
      <c r="B80" s="8" t="s">
        <v>31</v>
      </c>
      <c r="C80" s="18" t="s">
        <v>63</v>
      </c>
      <c r="D80" s="19" t="s">
        <v>12</v>
      </c>
      <c r="E80" s="20" t="s">
        <v>69</v>
      </c>
      <c r="F80" s="20" t="s">
        <v>30</v>
      </c>
      <c r="G80" s="20" t="s">
        <v>36</v>
      </c>
      <c r="H80" s="20" t="s">
        <v>38</v>
      </c>
      <c r="I80" s="38" t="s">
        <v>32</v>
      </c>
      <c r="J80" s="89">
        <v>86.5</v>
      </c>
      <c r="K80" s="89">
        <f t="shared" si="21"/>
        <v>92.555000000000007</v>
      </c>
      <c r="L80" s="108">
        <f t="shared" si="20"/>
        <v>190.3</v>
      </c>
      <c r="M80" s="120"/>
      <c r="N80" s="120"/>
      <c r="O80" s="121"/>
      <c r="P80" s="51"/>
      <c r="Q80" s="41"/>
      <c r="R80" s="42"/>
      <c r="S80" s="41"/>
      <c r="T80" s="43"/>
      <c r="U80" s="43"/>
      <c r="V80" s="43"/>
      <c r="W80" s="52"/>
      <c r="X80" s="45">
        <f t="shared" si="22"/>
        <v>0</v>
      </c>
      <c r="Y80" s="96">
        <f t="shared" si="23"/>
        <v>0</v>
      </c>
    </row>
    <row r="81" spans="1:25" ht="85.15" customHeight="1" thickBot="1" x14ac:dyDescent="0.3">
      <c r="A81" s="53"/>
      <c r="B81" s="8" t="s">
        <v>31</v>
      </c>
      <c r="C81" s="18" t="s">
        <v>63</v>
      </c>
      <c r="D81" s="19" t="s">
        <v>64</v>
      </c>
      <c r="E81" s="20" t="s">
        <v>68</v>
      </c>
      <c r="F81" s="20" t="s">
        <v>30</v>
      </c>
      <c r="G81" s="20" t="s">
        <v>36</v>
      </c>
      <c r="H81" s="20" t="s">
        <v>38</v>
      </c>
      <c r="I81" s="38" t="s">
        <v>32</v>
      </c>
      <c r="J81" s="89">
        <v>78</v>
      </c>
      <c r="K81" s="89">
        <f t="shared" si="21"/>
        <v>83.460000000000008</v>
      </c>
      <c r="L81" s="108">
        <f t="shared" si="20"/>
        <v>171.60000000000002</v>
      </c>
      <c r="M81" s="120"/>
      <c r="N81" s="120"/>
      <c r="O81" s="121"/>
      <c r="P81" s="51"/>
      <c r="Q81" s="41"/>
      <c r="R81" s="42"/>
      <c r="S81" s="41"/>
      <c r="T81" s="43"/>
      <c r="U81" s="43"/>
      <c r="V81" s="43"/>
      <c r="W81" s="52"/>
      <c r="X81" s="45">
        <f t="shared" si="22"/>
        <v>0</v>
      </c>
      <c r="Y81" s="96">
        <f t="shared" si="23"/>
        <v>0</v>
      </c>
    </row>
    <row r="82" spans="1:25" ht="85.15" customHeight="1" thickBot="1" x14ac:dyDescent="0.3">
      <c r="A82" s="53"/>
      <c r="B82" s="8" t="s">
        <v>31</v>
      </c>
      <c r="C82" s="18" t="s">
        <v>65</v>
      </c>
      <c r="D82" s="19" t="s">
        <v>9</v>
      </c>
      <c r="E82" s="20" t="s">
        <v>67</v>
      </c>
      <c r="F82" s="20" t="s">
        <v>30</v>
      </c>
      <c r="G82" s="20" t="s">
        <v>36</v>
      </c>
      <c r="H82" s="20" t="s">
        <v>38</v>
      </c>
      <c r="I82" s="38" t="s">
        <v>32</v>
      </c>
      <c r="J82" s="89">
        <v>80</v>
      </c>
      <c r="K82" s="89">
        <f t="shared" si="21"/>
        <v>85.6</v>
      </c>
      <c r="L82" s="108">
        <f t="shared" si="20"/>
        <v>176</v>
      </c>
      <c r="M82" s="120"/>
      <c r="N82" s="120"/>
      <c r="O82" s="121"/>
      <c r="P82" s="51"/>
      <c r="Q82" s="41"/>
      <c r="R82" s="42"/>
      <c r="S82" s="41"/>
      <c r="T82" s="43"/>
      <c r="U82" s="43"/>
      <c r="V82" s="43"/>
      <c r="W82" s="52"/>
      <c r="X82" s="45">
        <f t="shared" si="22"/>
        <v>0</v>
      </c>
      <c r="Y82" s="96">
        <f t="shared" si="23"/>
        <v>0</v>
      </c>
    </row>
    <row r="83" spans="1:25" ht="85.15" customHeight="1" thickBot="1" x14ac:dyDescent="0.3">
      <c r="A83" s="76"/>
      <c r="B83" s="77" t="s">
        <v>31</v>
      </c>
      <c r="C83" s="21" t="s">
        <v>65</v>
      </c>
      <c r="D83" s="32" t="s">
        <v>13</v>
      </c>
      <c r="E83" s="78" t="s">
        <v>66</v>
      </c>
      <c r="F83" s="78" t="s">
        <v>30</v>
      </c>
      <c r="G83" s="78" t="s">
        <v>36</v>
      </c>
      <c r="H83" s="78" t="s">
        <v>38</v>
      </c>
      <c r="I83" s="79" t="s">
        <v>32</v>
      </c>
      <c r="J83" s="89">
        <v>80</v>
      </c>
      <c r="K83" s="89">
        <f t="shared" si="21"/>
        <v>85.6</v>
      </c>
      <c r="L83" s="110">
        <f t="shared" si="20"/>
        <v>176</v>
      </c>
      <c r="M83" s="120"/>
      <c r="N83" s="120"/>
      <c r="O83" s="121"/>
      <c r="P83" s="80"/>
      <c r="Q83" s="81"/>
      <c r="R83" s="82"/>
      <c r="S83" s="81"/>
      <c r="T83" s="83"/>
      <c r="U83" s="83"/>
      <c r="V83" s="83"/>
      <c r="W83" s="84"/>
      <c r="X83" s="85">
        <f t="shared" si="22"/>
        <v>0</v>
      </c>
      <c r="Y83" s="97">
        <f t="shared" si="23"/>
        <v>0</v>
      </c>
    </row>
    <row r="84" spans="1:25" ht="23.25" customHeight="1" thickBot="1" x14ac:dyDescent="0.3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4"/>
      <c r="P84" s="86">
        <f>SUM(P76:P83)</f>
        <v>0</v>
      </c>
      <c r="Q84" s="86">
        <f t="shared" ref="Q84:W84" si="24">SUM(Q76:Q83)</f>
        <v>0</v>
      </c>
      <c r="R84" s="86">
        <f t="shared" si="24"/>
        <v>0</v>
      </c>
      <c r="S84" s="86">
        <f t="shared" si="24"/>
        <v>0</v>
      </c>
      <c r="T84" s="86">
        <f t="shared" si="24"/>
        <v>0</v>
      </c>
      <c r="U84" s="104">
        <f>SUM(U76:U83)</f>
        <v>0</v>
      </c>
      <c r="V84" s="104">
        <f>SUM(V76:V83)</f>
        <v>0</v>
      </c>
      <c r="W84" s="86">
        <f t="shared" si="24"/>
        <v>0</v>
      </c>
      <c r="X84" s="87"/>
      <c r="Y84" s="98"/>
    </row>
    <row r="85" spans="1:25" ht="25.5" customHeight="1" x14ac:dyDescent="0.4">
      <c r="A85" s="117" t="s">
        <v>113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4"/>
      <c r="X85" s="102">
        <f>SUM(X76:X83)</f>
        <v>0</v>
      </c>
      <c r="Y85" s="91">
        <f>SUM(Y76:Y83)</f>
        <v>0</v>
      </c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39"/>
      <c r="J86" s="40"/>
      <c r="K86" s="40"/>
      <c r="L86" s="113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99"/>
    </row>
    <row r="87" spans="1:25" ht="25.5" customHeight="1" x14ac:dyDescent="0.4">
      <c r="A87" s="117" t="s">
        <v>33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4"/>
      <c r="X87" s="22">
        <f>X85+X72+X57</f>
        <v>0</v>
      </c>
      <c r="Y87" s="91">
        <f>Y85+Y72+Y57</f>
        <v>0</v>
      </c>
    </row>
    <row r="88" spans="1:25" ht="19.5" customHeight="1" x14ac:dyDescent="0.25">
      <c r="M88" s="5">
        <f>M71+M56</f>
        <v>0</v>
      </c>
      <c r="N88" s="5">
        <f>N56</f>
        <v>0</v>
      </c>
      <c r="O88" s="5">
        <f>O71+O56</f>
        <v>0</v>
      </c>
      <c r="P88" s="5">
        <f>P84+P56</f>
        <v>0</v>
      </c>
      <c r="Q88" s="5">
        <f>Q84+Q71+Q56</f>
        <v>0</v>
      </c>
      <c r="R88" s="5">
        <f>R84+R56</f>
        <v>0</v>
      </c>
      <c r="S88" s="5">
        <f>S84+S56</f>
        <v>0</v>
      </c>
      <c r="T88" s="5">
        <f>T84</f>
        <v>0</v>
      </c>
      <c r="U88" s="105">
        <f>U84</f>
        <v>0</v>
      </c>
      <c r="V88" s="5">
        <f t="shared" ref="V88:W88" si="25">V84</f>
        <v>0</v>
      </c>
      <c r="W88" s="5">
        <f t="shared" si="25"/>
        <v>0</v>
      </c>
    </row>
    <row r="89" spans="1:25" ht="19.5" customHeight="1" x14ac:dyDescent="0.25">
      <c r="M89" s="5">
        <v>36</v>
      </c>
      <c r="N89" s="5">
        <v>37</v>
      </c>
      <c r="O89" s="5">
        <v>38</v>
      </c>
      <c r="P89" s="5">
        <v>39</v>
      </c>
      <c r="Q89" s="5">
        <v>40</v>
      </c>
      <c r="R89" s="5">
        <v>41</v>
      </c>
      <c r="S89" s="5">
        <v>42</v>
      </c>
      <c r="T89" s="5">
        <v>43</v>
      </c>
      <c r="U89" s="5">
        <v>44</v>
      </c>
      <c r="V89" s="5">
        <v>45</v>
      </c>
      <c r="W89" s="5">
        <v>46</v>
      </c>
    </row>
  </sheetData>
  <mergeCells count="77">
    <mergeCell ref="O67:P67"/>
    <mergeCell ref="Q67:R67"/>
    <mergeCell ref="A75:O75"/>
    <mergeCell ref="Q60:R60"/>
    <mergeCell ref="O60:P60"/>
    <mergeCell ref="M60:N60"/>
    <mergeCell ref="A60:L60"/>
    <mergeCell ref="M64:N64"/>
    <mergeCell ref="Q71:R71"/>
    <mergeCell ref="M65:N65"/>
    <mergeCell ref="O65:P65"/>
    <mergeCell ref="Q65:R65"/>
    <mergeCell ref="M66:N66"/>
    <mergeCell ref="O66:P66"/>
    <mergeCell ref="Q66:R66"/>
    <mergeCell ref="A87:V87"/>
    <mergeCell ref="X8:X9"/>
    <mergeCell ref="A8:A9"/>
    <mergeCell ref="L8:L9"/>
    <mergeCell ref="B8:B9"/>
    <mergeCell ref="C8:C9"/>
    <mergeCell ref="D8:D9"/>
    <mergeCell ref="I8:I9"/>
    <mergeCell ref="J8:J9"/>
    <mergeCell ref="F8:F9"/>
    <mergeCell ref="G8:G9"/>
    <mergeCell ref="T12:V55"/>
    <mergeCell ref="A11:Y11"/>
    <mergeCell ref="A59:Y59"/>
    <mergeCell ref="M8:W8"/>
    <mergeCell ref="A72:V72"/>
    <mergeCell ref="O63:P63"/>
    <mergeCell ref="A6:B6"/>
    <mergeCell ref="C1:Y1"/>
    <mergeCell ref="C2:Y2"/>
    <mergeCell ref="C3:Y3"/>
    <mergeCell ref="C4:Y4"/>
    <mergeCell ref="C5:Y5"/>
    <mergeCell ref="C6:Y6"/>
    <mergeCell ref="A1:B1"/>
    <mergeCell ref="A2:B2"/>
    <mergeCell ref="A3:B3"/>
    <mergeCell ref="A4:B4"/>
    <mergeCell ref="A5:B5"/>
    <mergeCell ref="A7:Y7"/>
    <mergeCell ref="Q63:R63"/>
    <mergeCell ref="Y8:Y9"/>
    <mergeCell ref="H8:H9"/>
    <mergeCell ref="E8:E9"/>
    <mergeCell ref="O64:P64"/>
    <mergeCell ref="Q64:R64"/>
    <mergeCell ref="S60:W60"/>
    <mergeCell ref="A56:L56"/>
    <mergeCell ref="A57:V57"/>
    <mergeCell ref="M61:N61"/>
    <mergeCell ref="O61:P61"/>
    <mergeCell ref="Q61:R61"/>
    <mergeCell ref="M62:N62"/>
    <mergeCell ref="O62:P62"/>
    <mergeCell ref="Q62:R62"/>
    <mergeCell ref="M63:N63"/>
    <mergeCell ref="K8:K9"/>
    <mergeCell ref="A85:V85"/>
    <mergeCell ref="M76:O83"/>
    <mergeCell ref="S61:W70"/>
    <mergeCell ref="M69:N69"/>
    <mergeCell ref="O69:P69"/>
    <mergeCell ref="Q69:R69"/>
    <mergeCell ref="M70:N70"/>
    <mergeCell ref="O70:P70"/>
    <mergeCell ref="Q70:R70"/>
    <mergeCell ref="A84:O84"/>
    <mergeCell ref="M67:N67"/>
    <mergeCell ref="A71:L71"/>
    <mergeCell ref="M71:N71"/>
    <mergeCell ref="O71:P71"/>
    <mergeCell ref="A74:Y7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2017-07-04T10:08:26Z</dcterms:modified>
</cp:coreProperties>
</file>