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20" windowWidth="14115" windowHeight="8670" activeTab="3"/>
  </bookViews>
  <sheets>
    <sheet name="Лист1" sheetId="1" r:id="rId1"/>
    <sheet name="Лист3" sheetId="2" r:id="rId2"/>
    <sheet name="Лист2" sheetId="3" r:id="rId3"/>
    <sheet name="Лист4" sheetId="4" r:id="rId4"/>
  </sheets>
  <definedNames>
    <definedName name="_xlnm._FilterDatabase" localSheetId="0" hidden="1">'Лист1'!$A$1:$T$255</definedName>
    <definedName name="_xlnm._FilterDatabase" localSheetId="3" hidden="1">'Лист4'!$A$1:$S$184</definedName>
  </definedNames>
  <calcPr fullCalcOnLoad="1" refMode="R1C1"/>
  <pivotCaches>
    <pivotCache cacheId="1" r:id="rId5"/>
  </pivotCaches>
</workbook>
</file>

<file path=xl/sharedStrings.xml><?xml version="1.0" encoding="utf-8"?>
<sst xmlns="http://schemas.openxmlformats.org/spreadsheetml/2006/main" count="956" uniqueCount="218">
  <si>
    <t>Увлажняющая сыворотка д/век 30 мл.</t>
  </si>
  <si>
    <t>Молочко  д/лица 200мл</t>
  </si>
  <si>
    <t>NS Lip Gloss 04/Блеск для губ 04</t>
  </si>
  <si>
    <t>Нютины Глазки</t>
  </si>
  <si>
    <t>АКатрина</t>
  </si>
  <si>
    <t>NS Compact Eye Shadow DUO 07/Дв. компакт. тени 07</t>
  </si>
  <si>
    <t>*Ёлка*</t>
  </si>
  <si>
    <t>NS Compact Eye Shadow MONO 02/Компактные тени 02</t>
  </si>
  <si>
    <t>Очищающий пенящ.мусс д/лица 150мл</t>
  </si>
  <si>
    <t>NS Fluid Foundation 01/Тональный крем 01</t>
  </si>
  <si>
    <t>Rolga</t>
  </si>
  <si>
    <t>Xenus</t>
  </si>
  <si>
    <t>Татьяна Соколова</t>
  </si>
  <si>
    <t>NS Compact Eye Shadow DUO 03/Дв. компакт. тени 03</t>
  </si>
  <si>
    <t>Irsa</t>
  </si>
  <si>
    <t>Цена без Орг</t>
  </si>
  <si>
    <t>Muzzy</t>
  </si>
  <si>
    <t>086-30860</t>
  </si>
  <si>
    <t>Густое сибирское  масло д/тела Anti-Age</t>
  </si>
  <si>
    <t>086-30259</t>
  </si>
  <si>
    <t>Бальзам д/сухих волос Защита и питание 400 мл</t>
  </si>
  <si>
    <t>Egeek</t>
  </si>
  <si>
    <t>Sofina</t>
  </si>
  <si>
    <t>NS Compact Blusher 03/Компактные румяна 03</t>
  </si>
  <si>
    <t>Ирчик</t>
  </si>
  <si>
    <t>Горяч. соляной скраб д/тела 350 мл.</t>
  </si>
  <si>
    <t>NS Compact Eye Shadow DUO 01/Дв. компакт. тени 01</t>
  </si>
  <si>
    <t>Оплачено</t>
  </si>
  <si>
    <t>NS Concealer 01/Корректор для лица  01</t>
  </si>
  <si>
    <t>Мирок!!!</t>
  </si>
  <si>
    <t>marysya02</t>
  </si>
  <si>
    <t>Juventa</t>
  </si>
  <si>
    <t>Шамп д/жирных волос объем и баланс 400 мл</t>
  </si>
  <si>
    <t>NS Moisturizing Lip Stick 06/Увлаж. губ. помада 06</t>
  </si>
  <si>
    <t>chisa</t>
  </si>
  <si>
    <t>086-31300</t>
  </si>
  <si>
    <t>НатСиберика  Мыло-детокс"Северное"для очистки лица120гр</t>
  </si>
  <si>
    <t>086-30877</t>
  </si>
  <si>
    <t>NS Moisturizing Lip Stick 03/Увлаж. губ. помада 03</t>
  </si>
  <si>
    <t>NS Compact Blusher 02/Компактные румяна 02</t>
  </si>
  <si>
    <t>Шамп д/жирных  волос объем и баланс 400 мл</t>
  </si>
  <si>
    <t>NS Moisturizing Lip Stick 11/Увлаж. губ. помада 11</t>
  </si>
  <si>
    <t>086-206003</t>
  </si>
  <si>
    <t>NS Moisturizing Lip Stick 07/Увлаж. губ. помада 07</t>
  </si>
  <si>
    <t>Binah</t>
  </si>
  <si>
    <t>дозаказ</t>
  </si>
  <si>
    <t>Октябрина</t>
  </si>
  <si>
    <t>086-206201</t>
  </si>
  <si>
    <t xml:space="preserve">
 </t>
  </si>
  <si>
    <t>086-30549</t>
  </si>
  <si>
    <t>086-30686</t>
  </si>
  <si>
    <t>Транспортные</t>
  </si>
  <si>
    <t>086-31256</t>
  </si>
  <si>
    <t>Ночная маска для лица NIGHT DETOX</t>
  </si>
  <si>
    <t>086-206058</t>
  </si>
  <si>
    <t>NS шампунь д/всех тип. волос бъем и уход 400 мл</t>
  </si>
  <si>
    <t>Орг</t>
  </si>
  <si>
    <t>NS Compact Eye Shadow DUO 02/Дв. компакт. тени 02</t>
  </si>
  <si>
    <t>Мира-бель</t>
  </si>
  <si>
    <t>TLSTTASHA</t>
  </si>
  <si>
    <t>NS Moisturizing Lip Stick 12/Увлаж. губ. помада 12</t>
  </si>
  <si>
    <t>NS Lip Gloss 05/Блеск для губ 05</t>
  </si>
  <si>
    <t>Легкий днев. крем д/лица увлаж. и защита 50 м</t>
  </si>
  <si>
    <t>81,38р перенесла оплату за масло OS</t>
  </si>
  <si>
    <t>Наргиза</t>
  </si>
  <si>
    <t>Necklace</t>
  </si>
  <si>
    <t>Krasapeta</t>
  </si>
  <si>
    <t>Бальзам  д/жирных волос объем баланс 400 мл</t>
  </si>
  <si>
    <t>***enigma</t>
  </si>
  <si>
    <t>Заказ</t>
  </si>
  <si>
    <t>Крем д/лица дневной д/сухой кожи 50 мл</t>
  </si>
  <si>
    <t>Sowa</t>
  </si>
  <si>
    <t>NS Compact Eye Shadow MONO 01/Компактные тени 01</t>
  </si>
  <si>
    <t>NS Fluid Foundation 02/Тональный крем 02</t>
  </si>
  <si>
    <t>деньги перевела на карту 25.03</t>
  </si>
  <si>
    <t>za-alina</t>
  </si>
  <si>
    <t>NS Mascara 2 in1  01  Black/Тушь 2 в 1 черная</t>
  </si>
  <si>
    <t>Тоник для лица "Очищающий" 200 мл</t>
  </si>
  <si>
    <t>Крем-скраб д/тела  Anti-Age 200 мл</t>
  </si>
  <si>
    <t>NS Compact Eye Shadow DUO 04/Дв. компакт. тени 04</t>
  </si>
  <si>
    <t>NS Concealer 02/Корректор для лица  02</t>
  </si>
  <si>
    <t>NS Moisturizing Lip Stick 01/Увлаж. губ. помада 01</t>
  </si>
  <si>
    <t>НатСиберика Активизирующее массажное масло д/тела 300мл.</t>
  </si>
  <si>
    <t>GT</t>
  </si>
  <si>
    <t>NS Compact Powder 02/Компактная пудра 02</t>
  </si>
  <si>
    <t>Крем д/рук для ежедневного  ухода 75 мл</t>
  </si>
  <si>
    <t>fuzz</t>
  </si>
  <si>
    <t>Бальзам  д/сухих  волос  Объем и увлажнение 400 мл</t>
  </si>
  <si>
    <t>NS Compact Powder 03/Компактная пудра 03</t>
  </si>
  <si>
    <t>Спрей для волос и тела "Живые витамины"125мл</t>
  </si>
  <si>
    <t>NS Fluid Foundation 03/Тональный крем 03</t>
  </si>
  <si>
    <t>Багира</t>
  </si>
  <si>
    <t>к-а-т-о</t>
  </si>
  <si>
    <t>из пристроя</t>
  </si>
  <si>
    <t>НатСиберика Разогревающее массажное масло д/тела 300мл.</t>
  </si>
  <si>
    <t>Долг (+Я должна/-Вы должны)</t>
  </si>
  <si>
    <t>Len'ok</t>
  </si>
  <si>
    <t>NS Mascara 2 in1 02 Brown /Тушь 2 в 1 коричневая</t>
  </si>
  <si>
    <t>уточнить про корректор для лица!! Нужен самый светлый</t>
  </si>
  <si>
    <t>086-30358</t>
  </si>
  <si>
    <t>мама Вера</t>
  </si>
  <si>
    <t>086-30730</t>
  </si>
  <si>
    <t>Нежный пилинг д/лица 150мл</t>
  </si>
  <si>
    <t>NS Compact Eye Shadow MONO 03/Компактные тени 03</t>
  </si>
  <si>
    <t>сдача перенесена из СП-7</t>
  </si>
  <si>
    <t>есть в счете №1</t>
  </si>
  <si>
    <t>086-31331</t>
  </si>
  <si>
    <t>Шамп против перхоти  400 мл</t>
  </si>
  <si>
    <t>Кумир миллионов</t>
  </si>
  <si>
    <t>NS Moisturizing Lip Stick 09/Увлаж. губ. помада 09</t>
  </si>
  <si>
    <t>Жена Генерала</t>
  </si>
  <si>
    <t>086-30518</t>
  </si>
  <si>
    <t>NS Compact Blusher 01/Компактные румяна 01</t>
  </si>
  <si>
    <t>Маска д/укреплен. и роста вол. 350</t>
  </si>
  <si>
    <t>Крем д/лица ночной  д/чувст.  кожи 50 мл</t>
  </si>
  <si>
    <t>оплатит позже</t>
  </si>
  <si>
    <t>раздающему в Щ (через ПиРР)</t>
  </si>
  <si>
    <t>Celika</t>
  </si>
  <si>
    <t>Очищающий флюид д/умывания  д/лица 200мл</t>
  </si>
  <si>
    <t>Крем-гель д/век "Увлажняющий"  30 мл.</t>
  </si>
  <si>
    <t>Отшелушивающий скраб д/лица 150мл</t>
  </si>
  <si>
    <t>Крем дневной для лица для чувств.кожи</t>
  </si>
  <si>
    <t>086-30532</t>
  </si>
  <si>
    <t>086-30341</t>
  </si>
  <si>
    <t>v.elenchik</t>
  </si>
  <si>
    <t>IRINAchka</t>
  </si>
  <si>
    <t>086-30822</t>
  </si>
  <si>
    <t>Код</t>
  </si>
  <si>
    <t>NS Moisturizing Lip Stick 10/Увлаж. губ. помада 10</t>
  </si>
  <si>
    <t>NS Moisturizing Lip Stick 05/Увлаж. губ. помада 05</t>
  </si>
  <si>
    <t>NS Lip Gloss 12/Блеск для губ 12</t>
  </si>
  <si>
    <t>086-31140</t>
  </si>
  <si>
    <t>олеся5555</t>
  </si>
  <si>
    <t>перенесена сдача с СП-10</t>
  </si>
  <si>
    <t>Катя-Катериночка</t>
  </si>
  <si>
    <t>086-31294</t>
  </si>
  <si>
    <t>086-30402</t>
  </si>
  <si>
    <t>Ник</t>
  </si>
  <si>
    <t>NS Eye Pencil Brown/Карандаш для век коричневый</t>
  </si>
  <si>
    <t>часть денег перенесла в счет оплаты пристроя СП-11</t>
  </si>
  <si>
    <t>28mes</t>
  </si>
  <si>
    <t>NS Lip Gloss 01/Блеск для губ 01</t>
  </si>
  <si>
    <t>Гель для душа"Витамины для кожи"400мл.</t>
  </si>
  <si>
    <t>№ п/п</t>
  </si>
  <si>
    <t>086-206102</t>
  </si>
  <si>
    <t>086-31317</t>
  </si>
  <si>
    <t>Tati78</t>
  </si>
  <si>
    <t>Итого</t>
  </si>
  <si>
    <t>Пенка д/снятия мак.с глаз Увлажняющ"150мл</t>
  </si>
  <si>
    <t>Ирина 33</t>
  </si>
  <si>
    <t>27Lyu</t>
  </si>
  <si>
    <t>086-30372</t>
  </si>
  <si>
    <t>NS Moisturizing Lip Stick 02/Увлаж. губ. помада 02</t>
  </si>
  <si>
    <t>086-30853</t>
  </si>
  <si>
    <t>Айринка</t>
  </si>
  <si>
    <t>086-31287</t>
  </si>
  <si>
    <t>Восстанав. лифтинг-сыворотка д/лица 30 мл.</t>
  </si>
  <si>
    <t>Тонизирующий лосьон  д/лица 200мл</t>
  </si>
  <si>
    <t>n@stushk@</t>
  </si>
  <si>
    <t>Лиска</t>
  </si>
  <si>
    <t>Самая любимая зайка</t>
  </si>
  <si>
    <t>galisha</t>
  </si>
  <si>
    <t>086-31270</t>
  </si>
  <si>
    <t>086-30655</t>
  </si>
  <si>
    <t>Ночной крем д/лица питание и восстановл. 50 м</t>
  </si>
  <si>
    <t>arni</t>
  </si>
  <si>
    <t>NS Compact Eye Shadow DUO 08/Дв. компакт. тени 08</t>
  </si>
  <si>
    <t>NS Compact Eye Shadow MONO 08/Компактные тени 08</t>
  </si>
  <si>
    <t>NS Lip Gloss 03/Блеск для губ 03</t>
  </si>
  <si>
    <t>086-30846</t>
  </si>
  <si>
    <t>пристрой</t>
  </si>
  <si>
    <t>Шамп д/окр. и повр-х волос Защита и блеск 400 мл</t>
  </si>
  <si>
    <t>замена</t>
  </si>
  <si>
    <t>zta07</t>
  </si>
  <si>
    <t>086-31171</t>
  </si>
  <si>
    <t>Aнюта-Ти</t>
  </si>
  <si>
    <t>NS крем-гель д/век от усталости увлажняющий 30</t>
  </si>
  <si>
    <t>NS Lip Gloss 06/Блеск для губ 06</t>
  </si>
  <si>
    <t>-Юлия-</t>
  </si>
  <si>
    <t>Mama Lanya</t>
  </si>
  <si>
    <t>NS Compact Powder 01/Компактная пудра 01</t>
  </si>
  <si>
    <t>086-30839</t>
  </si>
  <si>
    <t>086-30792</t>
  </si>
  <si>
    <t>Бальзам  д/окр.  поврежденных  Защита и блеск 400 мл</t>
  </si>
  <si>
    <t>SvBag</t>
  </si>
  <si>
    <t>NS Eye Pencil Black/Карандаш для век черный</t>
  </si>
  <si>
    <t>Zhenusha</t>
  </si>
  <si>
    <t>АннаС</t>
  </si>
  <si>
    <t>в заказ</t>
  </si>
  <si>
    <t>0862-67473</t>
  </si>
  <si>
    <t>НатСиберика Moisturizing Lip Stick 09/Увлаж.губ.помада 09</t>
  </si>
  <si>
    <t>не нужно</t>
  </si>
  <si>
    <t>код</t>
  </si>
  <si>
    <t>заказ</t>
  </si>
  <si>
    <t>цена</t>
  </si>
  <si>
    <t>кол</t>
  </si>
  <si>
    <t>Общий итог</t>
  </si>
  <si>
    <t>8055112767084 Итог</t>
  </si>
  <si>
    <t>8055112767145 Итог</t>
  </si>
  <si>
    <t>8055112767152 Итог</t>
  </si>
  <si>
    <t>8055112767190 Итог</t>
  </si>
  <si>
    <t>8055112767206 Итог</t>
  </si>
  <si>
    <t>8055112767220 Итог</t>
  </si>
  <si>
    <t>8055112767237 Итог</t>
  </si>
  <si>
    <t>8055112767534 Итог</t>
  </si>
  <si>
    <t>0862-67473 Итог</t>
  </si>
  <si>
    <t>NS Compact Eye Shadow DUO 01/Дв. компакт. тени 01 Итог</t>
  </si>
  <si>
    <t>NS Compact Eye Shadow DUO 07/Дв. компакт. тени 07 Итог</t>
  </si>
  <si>
    <t>NS Compact Eye Shadow DUO 08/Дв. компакт. тени 08 Итог</t>
  </si>
  <si>
    <t>NS Compact Powder 01/Компактная пудра 01 Итог</t>
  </si>
  <si>
    <t>NS Compact Powder 02/Компактная пудра 02 Итог</t>
  </si>
  <si>
    <t>NS Fluid Foundation 01/Тональный крем 01 Итог</t>
  </si>
  <si>
    <t>NS Fluid Foundation 02/Тональный крем 02 Итог</t>
  </si>
  <si>
    <t>NS Mascara 2 in1  01  Black/Тушь 2 в 1 черная Итог</t>
  </si>
  <si>
    <t>НатСиберика Moisturizing Lip Stick 09/Увлаж.губ.помада 09 Итог</t>
  </si>
  <si>
    <t>Сумма по полю кол</t>
  </si>
  <si>
    <t>Итог</t>
  </si>
  <si>
    <t>нет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</si>
</sst>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\-0.000;"/>
    <numFmt numFmtId="165" formatCode="0.00_ ;\-0.00\ "/>
  </numFmts>
  <fonts count="41">
    <font>
      <sz val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1"/>
      <color indexed="63"/>
      <name val="Calibri"/>
      <family val="2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1" fillId="34" borderId="10" xfId="0" applyNumberFormat="1" applyFont="1" applyFill="1" applyBorder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4" fontId="0" fillId="34" borderId="10" xfId="0" applyNumberFormat="1" applyFont="1" applyFill="1" applyBorder="1" applyAlignment="1">
      <alignment wrapText="1"/>
    </xf>
    <xf numFmtId="3" fontId="0" fillId="35" borderId="10" xfId="0" applyNumberFormat="1" applyFont="1" applyFill="1" applyBorder="1" applyAlignment="1">
      <alignment wrapText="1"/>
    </xf>
    <xf numFmtId="3" fontId="1" fillId="35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0" fontId="1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3" fontId="0" fillId="36" borderId="10" xfId="0" applyNumberFormat="1" applyFont="1" applyFill="1" applyBorder="1" applyAlignment="1">
      <alignment wrapText="1"/>
    </xf>
    <xf numFmtId="3" fontId="1" fillId="36" borderId="10" xfId="0" applyNumberFormat="1" applyFont="1" applyFill="1" applyBorder="1" applyAlignment="1">
      <alignment wrapText="1"/>
    </xf>
    <xf numFmtId="3" fontId="2" fillId="36" borderId="10" xfId="0" applyNumberFormat="1" applyFont="1" applyFill="1" applyBorder="1" applyAlignment="1">
      <alignment wrapText="1"/>
    </xf>
    <xf numFmtId="0" fontId="1" fillId="37" borderId="10" xfId="0" applyNumberFormat="1" applyFont="1" applyFill="1" applyBorder="1" applyAlignment="1">
      <alignment wrapText="1"/>
    </xf>
    <xf numFmtId="0" fontId="0" fillId="37" borderId="10" xfId="0" applyNumberFormat="1" applyFont="1" applyFill="1" applyBorder="1" applyAlignment="1">
      <alignment wrapText="1"/>
    </xf>
    <xf numFmtId="4" fontId="0" fillId="37" borderId="10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34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0" fillId="34" borderId="14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3" fontId="1" fillId="36" borderId="13" xfId="0" applyNumberFormat="1" applyFont="1" applyFill="1" applyBorder="1" applyAlignment="1">
      <alignment wrapText="1"/>
    </xf>
    <xf numFmtId="0" fontId="0" fillId="34" borderId="13" xfId="0" applyNumberFormat="1" applyFont="1" applyFill="1" applyBorder="1" applyAlignment="1">
      <alignment wrapText="1"/>
    </xf>
    <xf numFmtId="0" fontId="1" fillId="34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3" fontId="0" fillId="36" borderId="13" xfId="0" applyNumberFormat="1" applyFont="1" applyFill="1" applyBorder="1" applyAlignment="1">
      <alignment wrapText="1"/>
    </xf>
    <xf numFmtId="0" fontId="0" fillId="37" borderId="14" xfId="0" applyNumberFormat="1" applyFont="1" applyFill="1" applyBorder="1" applyAlignment="1">
      <alignment wrapText="1"/>
    </xf>
    <xf numFmtId="3" fontId="1" fillId="35" borderId="12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 wrapText="1"/>
    </xf>
    <xf numFmtId="3" fontId="0" fillId="34" borderId="10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 wrapText="1"/>
    </xf>
    <xf numFmtId="3" fontId="1" fillId="37" borderId="10" xfId="0" applyNumberFormat="1" applyFont="1" applyFill="1" applyBorder="1" applyAlignment="1">
      <alignment wrapText="1"/>
    </xf>
    <xf numFmtId="3" fontId="0" fillId="37" borderId="10" xfId="0" applyNumberFormat="1" applyFont="1" applyFill="1" applyBorder="1" applyAlignment="1">
      <alignment wrapText="1"/>
    </xf>
    <xf numFmtId="3" fontId="1" fillId="35" borderId="14" xfId="0" applyNumberFormat="1" applyFont="1" applyFill="1" applyBorder="1" applyAlignment="1">
      <alignment wrapText="1"/>
    </xf>
    <xf numFmtId="3" fontId="1" fillId="36" borderId="14" xfId="0" applyNumberFormat="1" applyFont="1" applyFill="1" applyBorder="1" applyAlignment="1">
      <alignment wrapText="1"/>
    </xf>
    <xf numFmtId="3" fontId="1" fillId="36" borderId="12" xfId="0" applyNumberFormat="1" applyFont="1" applyFill="1" applyBorder="1" applyAlignment="1">
      <alignment wrapText="1"/>
    </xf>
    <xf numFmtId="3" fontId="1" fillId="37" borderId="14" xfId="0" applyNumberFormat="1" applyFont="1" applyFill="1" applyBorder="1" applyAlignment="1">
      <alignment wrapText="1"/>
    </xf>
    <xf numFmtId="3" fontId="1" fillId="0" borderId="12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3" fontId="1" fillId="34" borderId="13" xfId="0" applyNumberFormat="1" applyFont="1" applyFill="1" applyBorder="1" applyAlignment="1">
      <alignment wrapText="1"/>
    </xf>
    <xf numFmtId="0" fontId="0" fillId="38" borderId="10" xfId="0" applyNumberFormat="1" applyFont="1" applyFill="1" applyBorder="1" applyAlignment="1">
      <alignment wrapText="1"/>
    </xf>
    <xf numFmtId="3" fontId="2" fillId="35" borderId="12" xfId="0" applyNumberFormat="1" applyFont="1" applyFill="1" applyBorder="1" applyAlignment="1">
      <alignment wrapText="1"/>
    </xf>
    <xf numFmtId="3" fontId="0" fillId="35" borderId="12" xfId="0" applyNumberFormat="1" applyFont="1" applyFill="1" applyBorder="1" applyAlignment="1">
      <alignment wrapText="1"/>
    </xf>
    <xf numFmtId="3" fontId="2" fillId="36" borderId="12" xfId="0" applyNumberFormat="1" applyFont="1" applyFill="1" applyBorder="1" applyAlignment="1">
      <alignment wrapText="1"/>
    </xf>
    <xf numFmtId="3" fontId="0" fillId="36" borderId="12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1" fontId="0" fillId="35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1" fontId="0" fillId="36" borderId="10" xfId="0" applyNumberFormat="1" applyFont="1" applyFill="1" applyBorder="1" applyAlignment="1">
      <alignment wrapText="1"/>
    </xf>
    <xf numFmtId="1" fontId="0" fillId="37" borderId="10" xfId="0" applyNumberFormat="1" applyFont="1" applyFill="1" applyBorder="1" applyAlignment="1">
      <alignment wrapText="1"/>
    </xf>
    <xf numFmtId="1" fontId="0" fillId="0" borderId="15" xfId="0" applyNumberFormat="1" applyFont="1" applyFill="1" applyBorder="1" applyAlignment="1">
      <alignment wrapText="1"/>
    </xf>
    <xf numFmtId="1" fontId="0" fillId="0" borderId="0" xfId="0" applyNumberFormat="1" applyAlignment="1">
      <alignment vertical="center"/>
    </xf>
    <xf numFmtId="0" fontId="0" fillId="39" borderId="10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0" fillId="40" borderId="10" xfId="0" applyNumberFormat="1" applyFont="1" applyFill="1" applyBorder="1" applyAlignment="1">
      <alignment wrapText="1"/>
    </xf>
    <xf numFmtId="49" fontId="0" fillId="0" borderId="16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39" borderId="10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1" xfId="0" applyNumberFormat="1" applyFill="1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10" xfId="0" applyNumberFormat="1" applyFill="1" applyBorder="1" applyAlignment="1">
      <alignment wrapText="1"/>
    </xf>
    <xf numFmtId="0" fontId="1" fillId="40" borderId="10" xfId="0" applyNumberFormat="1" applyFont="1" applyFill="1" applyBorder="1" applyAlignment="1">
      <alignment wrapText="1"/>
    </xf>
    <xf numFmtId="1" fontId="0" fillId="40" borderId="10" xfId="0" applyNumberFormat="1" applyFont="1" applyFill="1" applyBorder="1" applyAlignment="1">
      <alignment wrapText="1"/>
    </xf>
    <xf numFmtId="4" fontId="0" fillId="40" borderId="10" xfId="0" applyNumberFormat="1" applyFont="1" applyFill="1" applyBorder="1" applyAlignment="1">
      <alignment wrapText="1"/>
    </xf>
    <xf numFmtId="0" fontId="0" fillId="40" borderId="0" xfId="0" applyFill="1" applyAlignment="1">
      <alignment vertical="center"/>
    </xf>
    <xf numFmtId="2" fontId="0" fillId="40" borderId="10" xfId="0" applyNumberFormat="1" applyFill="1" applyBorder="1" applyAlignment="1">
      <alignment/>
    </xf>
    <xf numFmtId="0" fontId="0" fillId="40" borderId="12" xfId="0" applyNumberFormat="1" applyFont="1" applyFill="1" applyBorder="1" applyAlignment="1">
      <alignment wrapText="1"/>
    </xf>
    <xf numFmtId="0" fontId="0" fillId="40" borderId="13" xfId="0" applyNumberFormat="1" applyFont="1" applyFill="1" applyBorder="1" applyAlignment="1">
      <alignment wrapText="1"/>
    </xf>
    <xf numFmtId="0" fontId="0" fillId="40" borderId="14" xfId="0" applyNumberFormat="1" applyFont="1" applyFill="1" applyBorder="1" applyAlignment="1">
      <alignment wrapText="1"/>
    </xf>
    <xf numFmtId="0" fontId="1" fillId="40" borderId="12" xfId="0" applyNumberFormat="1" applyFont="1" applyFill="1" applyBorder="1" applyAlignment="1">
      <alignment wrapText="1"/>
    </xf>
    <xf numFmtId="0" fontId="1" fillId="40" borderId="13" xfId="0" applyNumberFormat="1" applyFont="1" applyFill="1" applyBorder="1" applyAlignment="1">
      <alignment wrapText="1"/>
    </xf>
    <xf numFmtId="0" fontId="0" fillId="40" borderId="10" xfId="0" applyNumberFormat="1" applyFill="1" applyBorder="1" applyAlignment="1">
      <alignment wrapText="1"/>
    </xf>
    <xf numFmtId="3" fontId="0" fillId="40" borderId="10" xfId="0" applyNumberFormat="1" applyFont="1" applyFill="1" applyBorder="1" applyAlignment="1">
      <alignment wrapText="1"/>
    </xf>
    <xf numFmtId="3" fontId="1" fillId="40" borderId="14" xfId="0" applyNumberFormat="1" applyFont="1" applyFill="1" applyBorder="1" applyAlignment="1">
      <alignment wrapText="1"/>
    </xf>
    <xf numFmtId="3" fontId="1" fillId="40" borderId="10" xfId="0" applyNumberFormat="1" applyFont="1" applyFill="1" applyBorder="1" applyAlignment="1">
      <alignment wrapText="1"/>
    </xf>
    <xf numFmtId="3" fontId="0" fillId="40" borderId="0" xfId="0" applyNumberFormat="1" applyFont="1" applyFill="1" applyAlignment="1">
      <alignment wrapText="1"/>
    </xf>
    <xf numFmtId="49" fontId="0" fillId="40" borderId="16" xfId="0" applyNumberFormat="1" applyFill="1" applyBorder="1" applyAlignment="1">
      <alignment/>
    </xf>
    <xf numFmtId="49" fontId="0" fillId="40" borderId="10" xfId="0" applyNumberFormat="1" applyFill="1" applyBorder="1" applyAlignment="1">
      <alignment/>
    </xf>
    <xf numFmtId="3" fontId="1" fillId="40" borderId="13" xfId="0" applyNumberFormat="1" applyFont="1" applyFill="1" applyBorder="1" applyAlignment="1">
      <alignment wrapText="1"/>
    </xf>
    <xf numFmtId="3" fontId="0" fillId="40" borderId="13" xfId="0" applyNumberFormat="1" applyFont="1" applyFill="1" applyBorder="1" applyAlignment="1">
      <alignment wrapText="1"/>
    </xf>
    <xf numFmtId="0" fontId="0" fillId="40" borderId="14" xfId="0" applyNumberFormat="1" applyFill="1" applyBorder="1" applyAlignment="1">
      <alignment wrapText="1"/>
    </xf>
    <xf numFmtId="0" fontId="0" fillId="41" borderId="10" xfId="0" applyNumberFormat="1" applyFont="1" applyFill="1" applyBorder="1" applyAlignment="1">
      <alignment wrapText="1"/>
    </xf>
    <xf numFmtId="165" fontId="0" fillId="4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FF00"/>
      <rgbColor rgb="00FF9900"/>
      <rgbColor rgb="00E6B8AF"/>
      <rgbColor rgb="006FA8DC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2" sheet="Лист2"/>
  </cacheSource>
  <cacheFields count="4">
    <cacheField name="код">
      <sharedItems containsMixedTypes="1" containsNumber="1" containsInteger="1" count="9">
        <n v="8055112767084"/>
        <n v="8055112767534"/>
        <n v="8055112767206"/>
        <n v="8055112767190"/>
        <n v="8055112767220"/>
        <n v="8055112767237"/>
        <n v="8055112767152"/>
        <n v="8055112767145"/>
        <s v="0862-67473"/>
      </sharedItems>
    </cacheField>
    <cacheField name="заказ">
      <sharedItems containsMixedTypes="0" count="9">
        <s v="NS Compact Eye Shadow DUO 01/Дв. компакт. тени 01"/>
        <s v="NS Mascara 2 in1  01  Black/Тушь 2 в 1 черная"/>
        <s v="NS Compact Powder 02/Компактная пудра 02"/>
        <s v="NS Compact Powder 01/Компактная пудра 01"/>
        <s v="NS Fluid Foundation 01/Тональный крем 01"/>
        <s v="NS Fluid Foundation 02/Тональный крем 02"/>
        <s v="NS Compact Eye Shadow DUO 08/Дв. компакт. тени 08"/>
        <s v="NS Compact Eye Shadow DUO 07/Дв. компакт. тени 07"/>
        <s v="НатСиберика Moisturizing Lip Stick 09/Увлаж.губ.помада 09"/>
      </sharedItems>
    </cacheField>
    <cacheField name="цена">
      <sharedItems containsSemiMixedTypes="0" containsString="0" containsMixedTypes="0" containsNumber="1" count="5">
        <n v="293.33"/>
        <n v="322.67"/>
        <n v="308"/>
        <n v="0"/>
        <n v="278.67"/>
      </sharedItems>
    </cacheField>
    <cacheField name="кол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35" firstHeaderRow="2" firstDataRow="2" firstDataCol="3"/>
  <pivotFields count="4">
    <pivotField axis="axisRow" compact="0" outline="0" subtotalTop="0" showAll="0">
      <items count="10">
        <item x="0"/>
        <item x="7"/>
        <item x="6"/>
        <item x="3"/>
        <item x="2"/>
        <item x="4"/>
        <item x="5"/>
        <item x="1"/>
        <item x="8"/>
        <item t="default"/>
      </items>
    </pivotField>
    <pivotField axis="axisRow" compact="0" outline="0" subtotalTop="0" showAll="0">
      <items count="10">
        <item x="0"/>
        <item x="7"/>
        <item x="6"/>
        <item x="3"/>
        <item x="2"/>
        <item x="4"/>
        <item x="5"/>
        <item x="1"/>
        <item x="8"/>
        <item t="default"/>
      </items>
    </pivotField>
    <pivotField axis="axisRow" compact="0" outline="0" subtotalTop="0" showAll="0">
      <items count="6">
        <item x="3"/>
        <item x="4"/>
        <item x="0"/>
        <item x="2"/>
        <item x="1"/>
        <item t="default"/>
      </items>
    </pivotField>
    <pivotField dataField="1" compact="0" outline="0" subtotalTop="0" showAll="0"/>
  </pivotFields>
  <rowFields count="3">
    <field x="0"/>
    <field x="1"/>
    <field x="2"/>
  </rowFields>
  <rowItems count="31">
    <i>
      <x/>
      <x/>
      <x v="2"/>
    </i>
    <i t="default" r="1">
      <x/>
    </i>
    <i t="default">
      <x/>
    </i>
    <i>
      <x v="1"/>
      <x v="1"/>
      <x v="2"/>
    </i>
    <i t="default" r="1">
      <x v="1"/>
    </i>
    <i t="default">
      <x v="1"/>
    </i>
    <i>
      <x v="2"/>
      <x v="2"/>
      <x/>
    </i>
    <i r="2">
      <x v="2"/>
    </i>
    <i t="default" r="1">
      <x v="2"/>
    </i>
    <i t="default">
      <x v="2"/>
    </i>
    <i>
      <x v="3"/>
      <x v="3"/>
      <x/>
    </i>
    <i r="2">
      <x v="3"/>
    </i>
    <i t="default" r="1">
      <x v="3"/>
    </i>
    <i t="default">
      <x v="3"/>
    </i>
    <i>
      <x v="4"/>
      <x v="4"/>
      <x v="3"/>
    </i>
    <i t="default" r="1">
      <x v="4"/>
    </i>
    <i t="default">
      <x v="4"/>
    </i>
    <i>
      <x v="5"/>
      <x v="5"/>
      <x v="3"/>
    </i>
    <i t="default" r="1">
      <x v="5"/>
    </i>
    <i t="default">
      <x v="5"/>
    </i>
    <i>
      <x v="6"/>
      <x v="6"/>
      <x/>
    </i>
    <i r="2">
      <x v="3"/>
    </i>
    <i t="default" r="1">
      <x v="6"/>
    </i>
    <i t="default">
      <x v="6"/>
    </i>
    <i>
      <x v="7"/>
      <x v="7"/>
      <x v="4"/>
    </i>
    <i t="default" r="1">
      <x v="7"/>
    </i>
    <i t="default">
      <x v="7"/>
    </i>
    <i>
      <x v="8"/>
      <x v="8"/>
      <x v="1"/>
    </i>
    <i t="default" r="1">
      <x v="8"/>
    </i>
    <i t="default">
      <x v="8"/>
    </i>
    <i t="grand">
      <x/>
    </i>
  </rowItems>
  <colItems count="1">
    <i/>
  </colItems>
  <dataFields count="1">
    <dataField name="Сумма по полю кол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2"/>
  <sheetViews>
    <sheetView zoomScalePageLayoutView="0" workbookViewId="0" topLeftCell="A1">
      <selection activeCell="D158" sqref="D158"/>
    </sheetView>
  </sheetViews>
  <sheetFormatPr defaultColWidth="17.140625" defaultRowHeight="12.75" customHeight="1"/>
  <cols>
    <col min="1" max="1" width="10.00390625" style="0" customWidth="1"/>
    <col min="2" max="2" width="19.57421875" style="0" customWidth="1"/>
    <col min="3" max="3" width="17.140625" style="65" customWidth="1"/>
    <col min="4" max="4" width="54.57421875" style="0" customWidth="1"/>
    <col min="5" max="5" width="11.57421875" style="0" customWidth="1"/>
    <col min="6" max="6" width="11.421875" style="0" customWidth="1"/>
    <col min="7" max="7" width="13.7109375" style="0" customWidth="1"/>
    <col min="8" max="8" width="12.57421875" style="0" customWidth="1"/>
    <col min="9" max="9" width="11.8515625" style="0" customWidth="1"/>
    <col min="10" max="20" width="17.140625" style="0" customWidth="1"/>
  </cols>
  <sheetData>
    <row r="1" spans="1:12" ht="25.5">
      <c r="A1" s="1" t="s">
        <v>143</v>
      </c>
      <c r="B1" s="2" t="s">
        <v>137</v>
      </c>
      <c r="C1" s="58" t="s">
        <v>127</v>
      </c>
      <c r="D1" s="1" t="s">
        <v>69</v>
      </c>
      <c r="E1" s="1" t="s">
        <v>15</v>
      </c>
      <c r="F1" s="1" t="s">
        <v>56</v>
      </c>
      <c r="G1" s="1" t="s">
        <v>51</v>
      </c>
      <c r="H1" s="1" t="s">
        <v>147</v>
      </c>
      <c r="I1" s="1" t="s">
        <v>27</v>
      </c>
      <c r="J1" s="1" t="s">
        <v>95</v>
      </c>
      <c r="K1" s="1"/>
      <c r="L1" s="3"/>
    </row>
    <row r="2" spans="1:12" ht="12.75">
      <c r="A2" s="4"/>
      <c r="B2" s="5" t="s">
        <v>29</v>
      </c>
      <c r="C2" s="59">
        <v>8055112767534</v>
      </c>
      <c r="D2" s="6" t="s">
        <v>76</v>
      </c>
      <c r="E2" s="6">
        <v>322.67</v>
      </c>
      <c r="F2" s="7">
        <f>E2*(6/100)</f>
        <v>19.3602</v>
      </c>
      <c r="G2" s="7"/>
      <c r="H2" s="7">
        <f>(E2+F2)+G2</f>
        <v>342.03020000000004</v>
      </c>
      <c r="I2" s="6"/>
      <c r="J2" s="6"/>
      <c r="K2" s="6"/>
      <c r="L2" s="3"/>
    </row>
    <row r="3" spans="1:20" ht="12.75">
      <c r="A3" s="8"/>
      <c r="B3" s="9"/>
      <c r="C3" s="60"/>
      <c r="D3" s="8"/>
      <c r="E3" s="8"/>
      <c r="F3" s="8"/>
      <c r="G3" s="8"/>
      <c r="H3" s="10">
        <f>SUM(H2:H2)</f>
        <v>342.03020000000004</v>
      </c>
      <c r="I3" s="10">
        <v>355</v>
      </c>
      <c r="J3" s="10">
        <f>I3-H3</f>
        <v>12.969799999999964</v>
      </c>
      <c r="K3" s="8"/>
      <c r="L3" s="11"/>
      <c r="M3" s="12"/>
      <c r="N3" s="12"/>
      <c r="O3" s="12"/>
      <c r="P3" s="12"/>
      <c r="Q3" s="12"/>
      <c r="R3" s="12"/>
      <c r="S3" s="12"/>
      <c r="T3" s="12"/>
    </row>
    <row r="4" spans="1:12" ht="12.75">
      <c r="A4" s="4"/>
      <c r="B4" s="5" t="s">
        <v>173</v>
      </c>
      <c r="C4" s="59">
        <v>8055112767107</v>
      </c>
      <c r="D4" s="6" t="s">
        <v>13</v>
      </c>
      <c r="E4" s="6">
        <v>293.33</v>
      </c>
      <c r="F4" s="7">
        <f>E4*(6/100)</f>
        <v>17.5998</v>
      </c>
      <c r="G4" s="7"/>
      <c r="H4" s="7">
        <f>(E4+F4)+G4</f>
        <v>310.9298</v>
      </c>
      <c r="I4" s="6"/>
      <c r="J4" s="6"/>
      <c r="K4" s="6"/>
      <c r="L4" s="3"/>
    </row>
    <row r="5" spans="1:12" ht="12.75">
      <c r="A5" s="4"/>
      <c r="B5" s="13" t="s">
        <v>173</v>
      </c>
      <c r="C5" s="61">
        <v>8055112767299</v>
      </c>
      <c r="D5" s="4" t="s">
        <v>168</v>
      </c>
      <c r="E5" s="4">
        <v>0</v>
      </c>
      <c r="F5" s="14">
        <f>E5*(6/100)</f>
        <v>0</v>
      </c>
      <c r="G5" s="14"/>
      <c r="H5" s="14">
        <f>(E5+F5)+G5</f>
        <v>0</v>
      </c>
      <c r="I5" s="4"/>
      <c r="J5" s="4"/>
      <c r="K5" s="4"/>
      <c r="L5" s="3"/>
    </row>
    <row r="6" spans="1:20" ht="25.5">
      <c r="A6" s="15"/>
      <c r="B6" s="16"/>
      <c r="C6" s="62"/>
      <c r="D6" s="15"/>
      <c r="E6" s="15"/>
      <c r="F6" s="15"/>
      <c r="G6" s="15"/>
      <c r="H6" s="17">
        <f>SUM(H4:H5)</f>
        <v>310.9298</v>
      </c>
      <c r="I6" s="17">
        <f>16</f>
        <v>16</v>
      </c>
      <c r="J6" s="17">
        <f>I6-H6</f>
        <v>-294.9298</v>
      </c>
      <c r="K6" s="15" t="s">
        <v>104</v>
      </c>
      <c r="L6" s="11"/>
      <c r="M6" s="12"/>
      <c r="N6" s="12"/>
      <c r="O6" s="12"/>
      <c r="P6" s="12"/>
      <c r="Q6" s="12"/>
      <c r="R6" s="12"/>
      <c r="S6" s="12"/>
      <c r="T6" s="12"/>
    </row>
    <row r="7" spans="1:12" ht="12.75">
      <c r="A7" s="4"/>
      <c r="B7" s="5" t="s">
        <v>66</v>
      </c>
      <c r="C7" s="59">
        <v>8055112767534</v>
      </c>
      <c r="D7" s="6" t="s">
        <v>76</v>
      </c>
      <c r="E7" s="6">
        <v>322.67</v>
      </c>
      <c r="F7" s="7">
        <f>E7*(6/100)</f>
        <v>19.3602</v>
      </c>
      <c r="G7" s="7"/>
      <c r="H7" s="7">
        <f>(E7+F7)+G7</f>
        <v>342.03020000000004</v>
      </c>
      <c r="I7" s="6"/>
      <c r="J7" s="6"/>
      <c r="K7" s="6"/>
      <c r="L7" s="3"/>
    </row>
    <row r="8" spans="1:20" ht="25.5">
      <c r="A8" s="8"/>
      <c r="B8" s="9"/>
      <c r="C8" s="60"/>
      <c r="D8" s="8"/>
      <c r="E8" s="8"/>
      <c r="F8" s="8"/>
      <c r="G8" s="8"/>
      <c r="H8" s="10">
        <f>SUM(H7:H7)</f>
        <v>342.03020000000004</v>
      </c>
      <c r="I8" s="10">
        <v>323</v>
      </c>
      <c r="J8" s="10">
        <f>I8-H8</f>
        <v>-19.030200000000036</v>
      </c>
      <c r="K8" s="8" t="s">
        <v>116</v>
      </c>
      <c r="L8" s="11"/>
      <c r="M8" s="12"/>
      <c r="N8" s="12"/>
      <c r="O8" s="12"/>
      <c r="P8" s="12"/>
      <c r="Q8" s="12"/>
      <c r="R8" s="12"/>
      <c r="S8" s="12"/>
      <c r="T8" s="12"/>
    </row>
    <row r="9" spans="1:12" ht="12.75">
      <c r="A9" s="4"/>
      <c r="B9" s="13" t="s">
        <v>158</v>
      </c>
      <c r="C9" s="61">
        <v>8055112767268</v>
      </c>
      <c r="D9" s="4" t="s">
        <v>80</v>
      </c>
      <c r="E9" s="4">
        <v>0</v>
      </c>
      <c r="F9" s="14">
        <f>E9*(6/100)</f>
        <v>0</v>
      </c>
      <c r="G9" s="14"/>
      <c r="H9" s="14">
        <f>(E9+F9)+G9</f>
        <v>0</v>
      </c>
      <c r="I9" s="4"/>
      <c r="J9" s="4"/>
      <c r="K9" s="4"/>
      <c r="L9" s="3"/>
    </row>
    <row r="10" spans="1:12" ht="12.75">
      <c r="A10" s="4"/>
      <c r="B10" s="5" t="s">
        <v>158</v>
      </c>
      <c r="C10" s="59">
        <v>8055112767480</v>
      </c>
      <c r="D10" s="6" t="s">
        <v>128</v>
      </c>
      <c r="E10" s="6">
        <v>278.67</v>
      </c>
      <c r="F10" s="7">
        <f>E10*(6/100)</f>
        <v>16.720200000000002</v>
      </c>
      <c r="G10" s="7"/>
      <c r="H10" s="7">
        <f>(E10+F10)+G10</f>
        <v>295.3902</v>
      </c>
      <c r="I10" s="6"/>
      <c r="J10" s="6"/>
      <c r="K10" s="6"/>
      <c r="L10" s="3"/>
    </row>
    <row r="11" spans="1:20" ht="12.75">
      <c r="A11" s="8"/>
      <c r="B11" s="9"/>
      <c r="C11" s="60"/>
      <c r="D11" s="8"/>
      <c r="E11" s="8"/>
      <c r="F11" s="8"/>
      <c r="G11" s="8"/>
      <c r="H11" s="10">
        <f>SUM(H9:H10)</f>
        <v>295.3902</v>
      </c>
      <c r="I11" s="10">
        <v>269</v>
      </c>
      <c r="J11" s="10">
        <f>I11-H11</f>
        <v>-26.390199999999993</v>
      </c>
      <c r="K11" s="8"/>
      <c r="L11" s="11"/>
      <c r="M11" s="12"/>
      <c r="N11" s="12"/>
      <c r="O11" s="12"/>
      <c r="P11" s="12"/>
      <c r="Q11" s="12"/>
      <c r="R11" s="12"/>
      <c r="S11" s="12"/>
      <c r="T11" s="12"/>
    </row>
    <row r="12" spans="1:12" ht="12.75">
      <c r="A12" s="4"/>
      <c r="B12" s="13" t="s">
        <v>16</v>
      </c>
      <c r="C12" s="61">
        <v>8055112767541</v>
      </c>
      <c r="D12" s="4" t="s">
        <v>97</v>
      </c>
      <c r="E12" s="4">
        <v>0</v>
      </c>
      <c r="F12" s="14">
        <f aca="true" t="shared" si="0" ref="F12:F20">E12*(6/100)</f>
        <v>0</v>
      </c>
      <c r="G12" s="14"/>
      <c r="H12" s="14">
        <f aca="true" t="shared" si="1" ref="H12:H20">(E12+F12)+G12</f>
        <v>0</v>
      </c>
      <c r="I12" s="4"/>
      <c r="J12" s="4"/>
      <c r="K12" s="4"/>
      <c r="L12" s="3"/>
    </row>
    <row r="13" spans="1:12" ht="12.75">
      <c r="A13" s="4"/>
      <c r="B13" s="18" t="s">
        <v>16</v>
      </c>
      <c r="C13" s="63">
        <v>8055112767510</v>
      </c>
      <c r="D13" s="19" t="s">
        <v>185</v>
      </c>
      <c r="E13" s="19">
        <v>161.33</v>
      </c>
      <c r="F13" s="20">
        <f t="shared" si="0"/>
        <v>9.6798</v>
      </c>
      <c r="G13" s="20"/>
      <c r="H13" s="20">
        <f t="shared" si="1"/>
        <v>171.0098</v>
      </c>
      <c r="I13" s="19"/>
      <c r="J13" s="19"/>
      <c r="K13" s="19"/>
      <c r="L13" s="3"/>
    </row>
    <row r="14" spans="1:12" ht="12.75">
      <c r="A14" s="4"/>
      <c r="B14" s="5" t="s">
        <v>16</v>
      </c>
      <c r="C14" s="59">
        <v>8055112767152</v>
      </c>
      <c r="D14" s="6" t="s">
        <v>166</v>
      </c>
      <c r="E14" s="6">
        <v>293.33</v>
      </c>
      <c r="F14" s="7">
        <f t="shared" si="0"/>
        <v>17.5998</v>
      </c>
      <c r="G14" s="7"/>
      <c r="H14" s="7">
        <f t="shared" si="1"/>
        <v>310.9298</v>
      </c>
      <c r="I14" s="6"/>
      <c r="J14" s="6"/>
      <c r="K14" s="6"/>
      <c r="L14" s="3"/>
    </row>
    <row r="15" spans="1:12" ht="12.75">
      <c r="A15" s="4"/>
      <c r="B15" s="13" t="s">
        <v>16</v>
      </c>
      <c r="C15" s="61">
        <v>8055112767381</v>
      </c>
      <c r="D15" s="4" t="s">
        <v>130</v>
      </c>
      <c r="E15" s="4">
        <v>0</v>
      </c>
      <c r="F15" s="14">
        <f t="shared" si="0"/>
        <v>0</v>
      </c>
      <c r="G15" s="14"/>
      <c r="H15" s="14">
        <f t="shared" si="1"/>
        <v>0</v>
      </c>
      <c r="I15" s="4"/>
      <c r="J15" s="4"/>
      <c r="K15" s="4"/>
      <c r="L15" s="3"/>
    </row>
    <row r="16" spans="1:12" ht="12.75">
      <c r="A16" s="4"/>
      <c r="B16" s="5" t="s">
        <v>16</v>
      </c>
      <c r="C16" s="59">
        <v>8055112767411</v>
      </c>
      <c r="D16" s="6" t="s">
        <v>38</v>
      </c>
      <c r="E16" s="6">
        <v>278.67</v>
      </c>
      <c r="F16" s="7">
        <f t="shared" si="0"/>
        <v>16.720200000000002</v>
      </c>
      <c r="G16" s="7"/>
      <c r="H16" s="7">
        <f t="shared" si="1"/>
        <v>295.3902</v>
      </c>
      <c r="I16" s="6"/>
      <c r="J16" s="6"/>
      <c r="K16" s="6"/>
      <c r="L16" s="3"/>
    </row>
    <row r="17" spans="1:12" ht="12.75">
      <c r="A17" s="4"/>
      <c r="B17" s="13" t="s">
        <v>16</v>
      </c>
      <c r="C17" s="61">
        <v>8055112767244</v>
      </c>
      <c r="D17" s="4" t="s">
        <v>90</v>
      </c>
      <c r="E17" s="4">
        <v>0</v>
      </c>
      <c r="F17" s="14">
        <f t="shared" si="0"/>
        <v>0</v>
      </c>
      <c r="G17" s="14"/>
      <c r="H17" s="14">
        <f t="shared" si="1"/>
        <v>0</v>
      </c>
      <c r="I17" s="4"/>
      <c r="J17" s="4"/>
      <c r="K17" s="4"/>
      <c r="L17" s="3"/>
    </row>
    <row r="18" spans="1:12" ht="12.75">
      <c r="A18" s="4"/>
      <c r="B18" s="13" t="s">
        <v>16</v>
      </c>
      <c r="C18" s="61">
        <v>8055112767251</v>
      </c>
      <c r="D18" s="4" t="s">
        <v>28</v>
      </c>
      <c r="E18" s="4">
        <v>0</v>
      </c>
      <c r="F18" s="14">
        <f t="shared" si="0"/>
        <v>0</v>
      </c>
      <c r="G18" s="14"/>
      <c r="H18" s="14">
        <f t="shared" si="1"/>
        <v>0</v>
      </c>
      <c r="I18" s="4"/>
      <c r="J18" s="4"/>
      <c r="K18" s="4"/>
      <c r="L18" s="3"/>
    </row>
    <row r="19" spans="1:12" ht="12.75">
      <c r="A19" s="4"/>
      <c r="B19" s="18" t="s">
        <v>16</v>
      </c>
      <c r="C19" s="63">
        <v>8055112767510</v>
      </c>
      <c r="D19" s="19" t="s">
        <v>185</v>
      </c>
      <c r="E19" s="19">
        <v>161.33</v>
      </c>
      <c r="F19" s="20">
        <f t="shared" si="0"/>
        <v>9.6798</v>
      </c>
      <c r="G19" s="20"/>
      <c r="H19" s="20">
        <f t="shared" si="1"/>
        <v>171.0098</v>
      </c>
      <c r="I19" s="19"/>
      <c r="J19" s="19"/>
      <c r="K19" s="19"/>
      <c r="L19" s="3"/>
    </row>
    <row r="20" spans="1:12" ht="12.75">
      <c r="A20" s="4"/>
      <c r="B20" s="13" t="s">
        <v>16</v>
      </c>
      <c r="C20" s="61">
        <v>8055112767381</v>
      </c>
      <c r="D20" s="4" t="s">
        <v>130</v>
      </c>
      <c r="E20" s="4">
        <v>0</v>
      </c>
      <c r="F20" s="14">
        <f t="shared" si="0"/>
        <v>0</v>
      </c>
      <c r="G20" s="14"/>
      <c r="H20" s="14">
        <f t="shared" si="1"/>
        <v>0</v>
      </c>
      <c r="I20" s="4"/>
      <c r="J20" s="4"/>
      <c r="K20" s="4"/>
      <c r="L20" s="3"/>
    </row>
    <row r="21" spans="1:12" ht="12.75">
      <c r="A21" s="4"/>
      <c r="B21" s="13" t="s">
        <v>16</v>
      </c>
      <c r="C21" s="61">
        <v>8055112767169</v>
      </c>
      <c r="D21" s="4" t="s">
        <v>112</v>
      </c>
      <c r="E21" s="4">
        <v>0</v>
      </c>
      <c r="F21" s="4">
        <v>20</v>
      </c>
      <c r="G21" s="4"/>
      <c r="H21" s="4">
        <v>353.33</v>
      </c>
      <c r="I21" s="4"/>
      <c r="J21" s="4"/>
      <c r="K21" s="4"/>
      <c r="L21" s="3"/>
    </row>
    <row r="22" spans="1:12" ht="12.75">
      <c r="A22" s="4"/>
      <c r="B22" s="13" t="s">
        <v>16</v>
      </c>
      <c r="C22" s="61">
        <v>8055112767183</v>
      </c>
      <c r="D22" s="4" t="s">
        <v>23</v>
      </c>
      <c r="E22" s="4">
        <v>0</v>
      </c>
      <c r="F22" s="4">
        <v>20</v>
      </c>
      <c r="G22" s="4"/>
      <c r="H22" s="4">
        <v>353.33</v>
      </c>
      <c r="I22" s="4"/>
      <c r="J22" s="4"/>
      <c r="K22" s="4"/>
      <c r="L22" s="3"/>
    </row>
    <row r="23" spans="1:12" ht="12.75">
      <c r="A23" s="4"/>
      <c r="B23" s="13" t="s">
        <v>16</v>
      </c>
      <c r="C23" s="61">
        <v>8055112767084</v>
      </c>
      <c r="D23" s="66" t="s">
        <v>26</v>
      </c>
      <c r="E23" s="73">
        <v>293.33</v>
      </c>
      <c r="F23" s="4">
        <v>16</v>
      </c>
      <c r="G23" s="4"/>
      <c r="H23" s="4">
        <v>282.67</v>
      </c>
      <c r="I23" s="4"/>
      <c r="J23" s="4"/>
      <c r="K23" s="4"/>
      <c r="L23" s="67" t="s">
        <v>188</v>
      </c>
    </row>
    <row r="24" spans="1:12" ht="12.75">
      <c r="A24" s="4"/>
      <c r="B24" s="5" t="s">
        <v>16</v>
      </c>
      <c r="C24" s="59">
        <v>8055112767091</v>
      </c>
      <c r="D24" s="6" t="s">
        <v>57</v>
      </c>
      <c r="E24" s="6">
        <v>293.33</v>
      </c>
      <c r="F24" s="6">
        <v>16</v>
      </c>
      <c r="G24" s="6"/>
      <c r="H24" s="6">
        <v>282.67</v>
      </c>
      <c r="I24" s="6"/>
      <c r="J24" s="6"/>
      <c r="K24" s="6"/>
      <c r="L24" s="3"/>
    </row>
    <row r="25" spans="1:12" ht="12.75">
      <c r="A25" s="4"/>
      <c r="B25" s="5" t="s">
        <v>16</v>
      </c>
      <c r="C25" s="59">
        <v>8055112767459</v>
      </c>
      <c r="D25" s="6" t="s">
        <v>43</v>
      </c>
      <c r="E25" s="6">
        <v>278.67</v>
      </c>
      <c r="F25" s="6">
        <v>15.2</v>
      </c>
      <c r="G25" s="6"/>
      <c r="H25" s="6">
        <v>268.53</v>
      </c>
      <c r="I25" s="6"/>
      <c r="J25" s="6"/>
      <c r="K25" s="6"/>
      <c r="L25" s="3"/>
    </row>
    <row r="26" spans="1:12" ht="12.75">
      <c r="A26" s="4"/>
      <c r="B26" s="5" t="s">
        <v>16</v>
      </c>
      <c r="C26" s="59">
        <v>8055112767534</v>
      </c>
      <c r="D26" s="6" t="s">
        <v>76</v>
      </c>
      <c r="E26" s="6">
        <v>322.67</v>
      </c>
      <c r="F26" s="6">
        <v>17.6</v>
      </c>
      <c r="G26" s="6"/>
      <c r="H26" s="6">
        <v>310.93</v>
      </c>
      <c r="I26" s="6"/>
      <c r="J26" s="6"/>
      <c r="K26" s="6"/>
      <c r="L26" s="3"/>
    </row>
    <row r="27" spans="1:20" ht="25.5">
      <c r="A27" s="15"/>
      <c r="B27" s="16"/>
      <c r="C27" s="62"/>
      <c r="D27" s="15"/>
      <c r="E27" s="15"/>
      <c r="F27" s="15"/>
      <c r="G27" s="15"/>
      <c r="H27" s="17">
        <f>SUM(H12:H26)</f>
        <v>2799.7996</v>
      </c>
      <c r="I27" s="17">
        <f>177</f>
        <v>177</v>
      </c>
      <c r="J27" s="17">
        <f>I27-H27</f>
        <v>-2622.7996</v>
      </c>
      <c r="K27" s="15" t="s">
        <v>104</v>
      </c>
      <c r="L27" s="11"/>
      <c r="M27" s="12"/>
      <c r="N27" s="12"/>
      <c r="O27" s="12"/>
      <c r="P27" s="12"/>
      <c r="Q27" s="12"/>
      <c r="R27" s="12"/>
      <c r="S27" s="12"/>
      <c r="T27" s="12"/>
    </row>
    <row r="28" spans="1:12" ht="12.75">
      <c r="A28" s="4"/>
      <c r="B28" s="13" t="s">
        <v>100</v>
      </c>
      <c r="C28" s="61">
        <v>8055112767329</v>
      </c>
      <c r="D28" s="4" t="s">
        <v>177</v>
      </c>
      <c r="E28" s="4">
        <v>0</v>
      </c>
      <c r="F28" s="14">
        <f>E28*(6/100)</f>
        <v>0</v>
      </c>
      <c r="G28" s="14"/>
      <c r="H28" s="14">
        <f>(E28+F28)+G28</f>
        <v>0</v>
      </c>
      <c r="I28" s="4"/>
      <c r="J28" s="4"/>
      <c r="K28" s="4"/>
      <c r="L28" s="3"/>
    </row>
    <row r="29" spans="1:12" ht="13.5" thickBot="1">
      <c r="A29" s="4"/>
      <c r="B29" s="13" t="s">
        <v>100</v>
      </c>
      <c r="C29" s="61">
        <v>8055112767534</v>
      </c>
      <c r="D29" s="66" t="s">
        <v>76</v>
      </c>
      <c r="E29" s="72">
        <v>322.67</v>
      </c>
      <c r="F29" s="14">
        <f>E29*(6/100)</f>
        <v>19.3602</v>
      </c>
      <c r="G29" s="14"/>
      <c r="H29" s="14">
        <f>(E29+F29)+G29</f>
        <v>342.03020000000004</v>
      </c>
      <c r="I29" s="4"/>
      <c r="J29" s="4"/>
      <c r="K29" s="4"/>
      <c r="L29" s="67" t="s">
        <v>188</v>
      </c>
    </row>
    <row r="30" spans="1:20" ht="12.75">
      <c r="A30" s="15"/>
      <c r="B30" s="16"/>
      <c r="C30" s="62"/>
      <c r="D30" s="15"/>
      <c r="E30" s="15"/>
      <c r="F30" s="15"/>
      <c r="G30" s="15"/>
      <c r="H30" s="17">
        <f>SUM(H28:H29)</f>
        <v>342.03020000000004</v>
      </c>
      <c r="I30" s="17"/>
      <c r="J30" s="17">
        <f>I30-H30</f>
        <v>-342.03020000000004</v>
      </c>
      <c r="K30" s="15"/>
      <c r="L30" s="11"/>
      <c r="M30" s="12"/>
      <c r="N30" s="12"/>
      <c r="O30" s="12"/>
      <c r="P30" s="12"/>
      <c r="Q30" s="12"/>
      <c r="R30" s="12"/>
      <c r="S30" s="12"/>
      <c r="T30" s="12"/>
    </row>
    <row r="31" spans="1:12" ht="13.5" thickBot="1">
      <c r="A31" s="4"/>
      <c r="B31" s="13" t="s">
        <v>68</v>
      </c>
      <c r="C31" s="61">
        <v>8055112767534</v>
      </c>
      <c r="D31" s="66" t="s">
        <v>76</v>
      </c>
      <c r="E31" s="72">
        <v>322.67</v>
      </c>
      <c r="F31" s="14">
        <f>E31*(6/100)</f>
        <v>19.3602</v>
      </c>
      <c r="G31" s="14"/>
      <c r="H31" s="14">
        <f>(E31+F31)+G31</f>
        <v>342.03020000000004</v>
      </c>
      <c r="I31" s="4"/>
      <c r="J31" s="4"/>
      <c r="K31" s="4"/>
      <c r="L31" s="67" t="s">
        <v>188</v>
      </c>
    </row>
    <row r="32" spans="1:12" ht="12.75">
      <c r="A32" s="4"/>
      <c r="B32" s="18" t="s">
        <v>68</v>
      </c>
      <c r="C32" s="63">
        <v>8055112767510</v>
      </c>
      <c r="D32" s="19" t="s">
        <v>185</v>
      </c>
      <c r="E32" s="19">
        <v>161.33</v>
      </c>
      <c r="F32" s="20">
        <f>E32*(6/100)</f>
        <v>9.6798</v>
      </c>
      <c r="G32" s="20"/>
      <c r="H32" s="20">
        <f>(E32+F32)+G32</f>
        <v>171.0098</v>
      </c>
      <c r="I32" s="19"/>
      <c r="J32" s="19"/>
      <c r="K32" s="19"/>
      <c r="L32" s="3"/>
    </row>
    <row r="33" spans="1:12" ht="12.75">
      <c r="A33" s="4"/>
      <c r="B33" s="5" t="s">
        <v>68</v>
      </c>
      <c r="C33" s="59">
        <v>8055112767077</v>
      </c>
      <c r="D33" s="6" t="s">
        <v>167</v>
      </c>
      <c r="E33" s="6">
        <v>278.67</v>
      </c>
      <c r="F33" s="7">
        <f>E33*(6/100)</f>
        <v>16.720200000000002</v>
      </c>
      <c r="G33" s="7"/>
      <c r="H33" s="7">
        <f>(E33+F33)+G33</f>
        <v>295.3902</v>
      </c>
      <c r="I33" s="6"/>
      <c r="J33" s="6"/>
      <c r="K33" s="6"/>
      <c r="L33" s="3"/>
    </row>
    <row r="34" spans="1:12" ht="12.75">
      <c r="A34" s="4"/>
      <c r="B34" s="5" t="s">
        <v>68</v>
      </c>
      <c r="C34" s="59">
        <v>8055112767008</v>
      </c>
      <c r="D34" s="6" t="s">
        <v>72</v>
      </c>
      <c r="E34" s="6">
        <v>278.67</v>
      </c>
      <c r="F34" s="7">
        <f>E34*(6/100)</f>
        <v>16.720200000000002</v>
      </c>
      <c r="G34" s="7"/>
      <c r="H34" s="7">
        <f>(E34+F34)+G34</f>
        <v>295.3902</v>
      </c>
      <c r="I34" s="6"/>
      <c r="J34" s="6"/>
      <c r="K34" s="6"/>
      <c r="L34" s="3"/>
    </row>
    <row r="35" spans="1:20" ht="12.75">
      <c r="A35" s="15"/>
      <c r="B35" s="16"/>
      <c r="C35" s="62"/>
      <c r="D35" s="15"/>
      <c r="E35" s="15"/>
      <c r="F35" s="15"/>
      <c r="G35" s="15"/>
      <c r="H35" s="17">
        <f>SUM(H31:H34)</f>
        <v>1103.8204</v>
      </c>
      <c r="I35" s="17"/>
      <c r="J35" s="17">
        <f>I35-H35</f>
        <v>-1103.8204</v>
      </c>
      <c r="K35" s="15"/>
      <c r="L35" s="11"/>
      <c r="M35" s="12"/>
      <c r="N35" s="12"/>
      <c r="O35" s="12"/>
      <c r="P35" s="12"/>
      <c r="Q35" s="12"/>
      <c r="R35" s="12"/>
      <c r="S35" s="12"/>
      <c r="T35" s="12"/>
    </row>
    <row r="36" spans="1:12" ht="12.75">
      <c r="A36" s="21"/>
      <c r="B36" s="5" t="s">
        <v>14</v>
      </c>
      <c r="C36" s="59">
        <v>8055112767404</v>
      </c>
      <c r="D36" s="6" t="s">
        <v>152</v>
      </c>
      <c r="E36" s="6">
        <v>278.67</v>
      </c>
      <c r="F36" s="7">
        <f>E36*(6/100)</f>
        <v>16.720200000000002</v>
      </c>
      <c r="G36" s="7"/>
      <c r="H36" s="7">
        <f>(E36+F36)+G36</f>
        <v>295.3902</v>
      </c>
      <c r="I36" s="22"/>
      <c r="J36" s="22"/>
      <c r="K36" s="22"/>
      <c r="L36" s="3"/>
    </row>
    <row r="37" spans="1:12" ht="13.5" thickBot="1">
      <c r="A37" s="23"/>
      <c r="B37" s="13" t="s">
        <v>14</v>
      </c>
      <c r="C37" s="61">
        <v>8055112767534</v>
      </c>
      <c r="D37" s="66" t="s">
        <v>76</v>
      </c>
      <c r="E37" s="72">
        <v>322.67</v>
      </c>
      <c r="F37" s="14">
        <f>E37*(6/100)</f>
        <v>19.3602</v>
      </c>
      <c r="G37" s="14"/>
      <c r="H37" s="14">
        <f>(E37+F37)+G37</f>
        <v>342.03020000000004</v>
      </c>
      <c r="I37" s="23"/>
      <c r="J37" s="23"/>
      <c r="K37" s="23"/>
      <c r="L37" s="67" t="s">
        <v>188</v>
      </c>
    </row>
    <row r="38" spans="1:20" ht="12.75">
      <c r="A38" s="15"/>
      <c r="B38" s="16"/>
      <c r="C38" s="62"/>
      <c r="D38" s="15"/>
      <c r="E38" s="15"/>
      <c r="F38" s="15"/>
      <c r="G38" s="15"/>
      <c r="H38" s="17">
        <f>SUM(H36:H37)</f>
        <v>637.4204</v>
      </c>
      <c r="I38" s="17"/>
      <c r="J38" s="17">
        <f>I38-H38</f>
        <v>-637.4204</v>
      </c>
      <c r="K38" s="15"/>
      <c r="L38" s="11"/>
      <c r="M38" s="12"/>
      <c r="N38" s="12"/>
      <c r="O38" s="12"/>
      <c r="P38" s="12"/>
      <c r="Q38" s="12"/>
      <c r="R38" s="12"/>
      <c r="S38" s="12"/>
      <c r="T38" s="12"/>
    </row>
    <row r="39" spans="1:12" ht="12.75">
      <c r="A39" s="21"/>
      <c r="B39" s="13" t="s">
        <v>124</v>
      </c>
      <c r="C39" s="61">
        <v>8055112767206</v>
      </c>
      <c r="D39" s="66" t="s">
        <v>84</v>
      </c>
      <c r="E39" s="70">
        <v>308</v>
      </c>
      <c r="F39" s="14">
        <f>E39*(6/100)</f>
        <v>18.48</v>
      </c>
      <c r="G39" s="14"/>
      <c r="H39" s="14">
        <f>(E39+F39)+G39</f>
        <v>326.48</v>
      </c>
      <c r="I39" s="21"/>
      <c r="J39" s="21"/>
      <c r="K39" s="21"/>
      <c r="L39" s="67" t="s">
        <v>188</v>
      </c>
    </row>
    <row r="40" spans="1:12" ht="12.75">
      <c r="A40" s="24"/>
      <c r="B40" s="5" t="s">
        <v>124</v>
      </c>
      <c r="C40" s="59">
        <v>8055112767008</v>
      </c>
      <c r="D40" s="6" t="s">
        <v>72</v>
      </c>
      <c r="E40" s="6">
        <v>278.67</v>
      </c>
      <c r="F40" s="7">
        <f>E40*(6/100)</f>
        <v>16.720200000000002</v>
      </c>
      <c r="G40" s="7"/>
      <c r="H40" s="7">
        <f>(E40+F40)+G40</f>
        <v>295.3902</v>
      </c>
      <c r="I40" s="25"/>
      <c r="J40" s="25"/>
      <c r="K40" s="25"/>
      <c r="L40" s="3"/>
    </row>
    <row r="41" spans="1:12" ht="25.5">
      <c r="A41" s="24"/>
      <c r="B41" s="13" t="s">
        <v>124</v>
      </c>
      <c r="C41" s="61" t="s">
        <v>155</v>
      </c>
      <c r="D41" s="4" t="s">
        <v>36</v>
      </c>
      <c r="E41" s="4">
        <v>0</v>
      </c>
      <c r="F41" s="14">
        <f>E41*(6/100)</f>
        <v>0</v>
      </c>
      <c r="G41" s="14"/>
      <c r="H41" s="14">
        <f>(E41+F41)+G41</f>
        <v>0</v>
      </c>
      <c r="I41" s="24"/>
      <c r="J41" s="24"/>
      <c r="K41" s="24"/>
      <c r="L41" s="3" t="s">
        <v>48</v>
      </c>
    </row>
    <row r="42" spans="1:12" ht="12.75">
      <c r="A42" s="24"/>
      <c r="B42" s="5" t="s">
        <v>124</v>
      </c>
      <c r="C42" s="59" t="s">
        <v>163</v>
      </c>
      <c r="D42" s="6" t="s">
        <v>121</v>
      </c>
      <c r="E42" s="6">
        <v>117.27</v>
      </c>
      <c r="F42" s="7">
        <f>E42*(6/100)</f>
        <v>7.036199999999999</v>
      </c>
      <c r="G42" s="7"/>
      <c r="H42" s="7">
        <f>(E42+F42)+G42</f>
        <v>124.30619999999999</v>
      </c>
      <c r="I42" s="25"/>
      <c r="J42" s="25"/>
      <c r="K42" s="25"/>
      <c r="L42" s="3"/>
    </row>
    <row r="43" spans="1:12" ht="12.75">
      <c r="A43" s="23"/>
      <c r="B43" s="26" t="s">
        <v>124</v>
      </c>
      <c r="C43" s="61"/>
      <c r="D43" s="4" t="s">
        <v>176</v>
      </c>
      <c r="E43" s="4"/>
      <c r="F43" s="4"/>
      <c r="G43" s="4"/>
      <c r="H43" s="4">
        <v>142</v>
      </c>
      <c r="I43" s="23"/>
      <c r="J43" s="23"/>
      <c r="K43" s="23" t="s">
        <v>93</v>
      </c>
      <c r="L43" s="3"/>
    </row>
    <row r="44" spans="1:20" ht="12.75">
      <c r="A44" s="15"/>
      <c r="B44" s="27"/>
      <c r="C44" s="62"/>
      <c r="D44" s="15"/>
      <c r="E44" s="15"/>
      <c r="F44" s="15"/>
      <c r="G44" s="15"/>
      <c r="H44" s="17">
        <f>SUM(H39:H43)</f>
        <v>888.1764000000001</v>
      </c>
      <c r="I44" s="17"/>
      <c r="J44" s="17">
        <f>I44-H44</f>
        <v>-888.1764000000001</v>
      </c>
      <c r="K44" s="15"/>
      <c r="L44" s="11"/>
      <c r="M44" s="12"/>
      <c r="N44" s="12"/>
      <c r="O44" s="12"/>
      <c r="P44" s="12"/>
      <c r="Q44" s="12"/>
      <c r="R44" s="12"/>
      <c r="S44" s="12"/>
      <c r="T44" s="12"/>
    </row>
    <row r="45" spans="1:12" ht="12.75">
      <c r="A45" s="21"/>
      <c r="B45" s="5" t="s">
        <v>179</v>
      </c>
      <c r="C45" s="59">
        <v>8055112767152</v>
      </c>
      <c r="D45" s="6" t="s">
        <v>166</v>
      </c>
      <c r="E45" s="6">
        <v>293.33</v>
      </c>
      <c r="F45" s="7">
        <f>E45*(6/100)</f>
        <v>17.5998</v>
      </c>
      <c r="G45" s="7"/>
      <c r="H45" s="7">
        <f>(E45+F45)+G45</f>
        <v>310.9298</v>
      </c>
      <c r="I45" s="22"/>
      <c r="J45" s="22"/>
      <c r="K45" s="22"/>
      <c r="L45" s="3"/>
    </row>
    <row r="46" spans="1:12" ht="12.75">
      <c r="A46" s="24"/>
      <c r="B46" s="13" t="s">
        <v>179</v>
      </c>
      <c r="C46" s="61">
        <v>8055112767190</v>
      </c>
      <c r="D46" s="66" t="s">
        <v>180</v>
      </c>
      <c r="E46" s="4">
        <v>0</v>
      </c>
      <c r="F46" s="14">
        <f>E46*(6/100)</f>
        <v>0</v>
      </c>
      <c r="G46" s="14"/>
      <c r="H46" s="14">
        <f>(E46+F46)+G46</f>
        <v>0</v>
      </c>
      <c r="I46" s="24"/>
      <c r="J46" s="24"/>
      <c r="K46" s="24"/>
      <c r="L46" s="67" t="s">
        <v>188</v>
      </c>
    </row>
    <row r="47" spans="1:12" ht="12.75">
      <c r="A47" s="24"/>
      <c r="B47" s="13" t="s">
        <v>179</v>
      </c>
      <c r="C47" s="61">
        <v>8055112767497</v>
      </c>
      <c r="D47" s="4" t="s">
        <v>41</v>
      </c>
      <c r="E47" s="4">
        <v>0</v>
      </c>
      <c r="F47" s="14">
        <f>E47*(6/100)</f>
        <v>0</v>
      </c>
      <c r="G47" s="14"/>
      <c r="H47" s="14">
        <f>(E47+F47)+G47</f>
        <v>0</v>
      </c>
      <c r="I47" s="24"/>
      <c r="J47" s="24"/>
      <c r="K47" s="24"/>
      <c r="L47" s="3"/>
    </row>
    <row r="48" spans="1:12" ht="13.5" thickBot="1">
      <c r="A48" s="24"/>
      <c r="B48" s="13" t="s">
        <v>179</v>
      </c>
      <c r="C48" s="61">
        <v>8055112767534</v>
      </c>
      <c r="D48" s="66" t="s">
        <v>76</v>
      </c>
      <c r="E48" s="72">
        <v>322.67</v>
      </c>
      <c r="F48" s="14">
        <f>E48*(6/100)</f>
        <v>19.3602</v>
      </c>
      <c r="G48" s="14"/>
      <c r="H48" s="14">
        <f>(E48+F48)+G48</f>
        <v>342.03020000000004</v>
      </c>
      <c r="I48" s="24"/>
      <c r="J48" s="24"/>
      <c r="K48" s="24"/>
      <c r="L48" s="67" t="s">
        <v>188</v>
      </c>
    </row>
    <row r="49" spans="1:12" ht="12.75">
      <c r="A49" s="23"/>
      <c r="B49" s="5" t="s">
        <v>179</v>
      </c>
      <c r="C49" s="59">
        <v>8055112767398</v>
      </c>
      <c r="D49" s="6" t="s">
        <v>81</v>
      </c>
      <c r="E49" s="6">
        <v>278.67</v>
      </c>
      <c r="F49" s="7">
        <f>E49*(6/100)</f>
        <v>16.720200000000002</v>
      </c>
      <c r="G49" s="7"/>
      <c r="H49" s="7">
        <f>(E49+F49)+G49</f>
        <v>295.3902</v>
      </c>
      <c r="I49" s="28"/>
      <c r="J49" s="28"/>
      <c r="K49" s="28"/>
      <c r="L49" s="3"/>
    </row>
    <row r="50" spans="1:20" ht="12.75">
      <c r="A50" s="15"/>
      <c r="B50" s="16"/>
      <c r="C50" s="62"/>
      <c r="D50" s="15"/>
      <c r="E50" s="15"/>
      <c r="F50" s="15"/>
      <c r="G50" s="15"/>
      <c r="H50" s="17">
        <f>SUM(H45:H49)</f>
        <v>948.3502000000001</v>
      </c>
      <c r="I50" s="17">
        <v>848</v>
      </c>
      <c r="J50" s="17">
        <f>I50-H50</f>
        <v>-100.35020000000009</v>
      </c>
      <c r="K50" s="15"/>
      <c r="L50" s="11"/>
      <c r="M50" s="12"/>
      <c r="N50" s="12"/>
      <c r="O50" s="12"/>
      <c r="P50" s="12"/>
      <c r="Q50" s="12"/>
      <c r="R50" s="12"/>
      <c r="S50" s="12"/>
      <c r="T50" s="12"/>
    </row>
    <row r="51" spans="1:12" ht="12.75">
      <c r="A51" s="21"/>
      <c r="B51" s="13" t="s">
        <v>186</v>
      </c>
      <c r="C51" s="61">
        <v>8055112767220</v>
      </c>
      <c r="D51" s="66" t="s">
        <v>9</v>
      </c>
      <c r="E51" s="4">
        <v>308</v>
      </c>
      <c r="F51" s="14">
        <f>E51*(6/100)</f>
        <v>18.48</v>
      </c>
      <c r="G51" s="14"/>
      <c r="H51" s="14">
        <f>(E51+F51)+G51</f>
        <v>326.48</v>
      </c>
      <c r="I51" s="21"/>
      <c r="J51" s="21"/>
      <c r="K51" s="21"/>
      <c r="L51" s="67" t="s">
        <v>188</v>
      </c>
    </row>
    <row r="52" spans="1:12" ht="12.75">
      <c r="A52" s="24"/>
      <c r="B52" s="13" t="s">
        <v>186</v>
      </c>
      <c r="C52" s="61">
        <v>8055112767190</v>
      </c>
      <c r="D52" s="66" t="s">
        <v>180</v>
      </c>
      <c r="E52" s="4">
        <v>308</v>
      </c>
      <c r="F52" s="14">
        <f>E52*(6/100)</f>
        <v>18.48</v>
      </c>
      <c r="G52" s="14"/>
      <c r="H52" s="14">
        <f>(E52+F52)+G52</f>
        <v>326.48</v>
      </c>
      <c r="I52" s="24"/>
      <c r="J52" s="24"/>
      <c r="K52" s="24"/>
      <c r="L52" s="67" t="s">
        <v>188</v>
      </c>
    </row>
    <row r="53" spans="1:12" ht="12.75">
      <c r="A53" s="24"/>
      <c r="B53" s="5" t="s">
        <v>186</v>
      </c>
      <c r="C53" s="59">
        <v>8055112767459</v>
      </c>
      <c r="D53" s="6" t="s">
        <v>43</v>
      </c>
      <c r="E53" s="6">
        <v>278.67</v>
      </c>
      <c r="F53" s="7">
        <f>E53*(6/100)</f>
        <v>16.720200000000002</v>
      </c>
      <c r="G53" s="7"/>
      <c r="H53" s="7">
        <f>(E53+F53)+G53</f>
        <v>295.3902</v>
      </c>
      <c r="I53" s="25"/>
      <c r="J53" s="25"/>
      <c r="K53" s="25"/>
      <c r="L53" s="3"/>
    </row>
    <row r="54" spans="1:12" ht="12.75">
      <c r="A54" s="24"/>
      <c r="B54" s="5" t="s">
        <v>186</v>
      </c>
      <c r="C54" s="59">
        <v>8055112767480</v>
      </c>
      <c r="D54" s="6" t="s">
        <v>128</v>
      </c>
      <c r="E54" s="6">
        <v>278.67</v>
      </c>
      <c r="F54" s="7">
        <f>E54*(6/100)</f>
        <v>16.720200000000002</v>
      </c>
      <c r="G54" s="7"/>
      <c r="H54" s="7">
        <f>(E54+F54)+G54</f>
        <v>295.3902</v>
      </c>
      <c r="I54" s="25"/>
      <c r="J54" s="25"/>
      <c r="K54" s="25"/>
      <c r="L54" s="3"/>
    </row>
    <row r="55" spans="1:12" ht="12.75">
      <c r="A55" s="23"/>
      <c r="B55" s="29" t="s">
        <v>186</v>
      </c>
      <c r="C55" s="59" t="s">
        <v>126</v>
      </c>
      <c r="D55" s="6" t="s">
        <v>118</v>
      </c>
      <c r="E55" s="6">
        <v>90.24</v>
      </c>
      <c r="F55" s="7">
        <f>E55*(6/100)</f>
        <v>5.4144</v>
      </c>
      <c r="G55" s="7"/>
      <c r="H55" s="7">
        <f>(E55+F55)+G55</f>
        <v>95.6544</v>
      </c>
      <c r="I55" s="28"/>
      <c r="J55" s="28"/>
      <c r="K55" s="28"/>
      <c r="L55" s="3"/>
    </row>
    <row r="56" spans="1:20" ht="12.75">
      <c r="A56" s="15"/>
      <c r="B56" s="27"/>
      <c r="C56" s="62"/>
      <c r="D56" s="15"/>
      <c r="E56" s="15"/>
      <c r="F56" s="15"/>
      <c r="G56" s="15"/>
      <c r="H56" s="17">
        <f>SUM(H51:H55)</f>
        <v>1339.3948</v>
      </c>
      <c r="I56" s="17"/>
      <c r="J56" s="17">
        <f>I56-H56</f>
        <v>-1339.3948</v>
      </c>
      <c r="K56" s="15"/>
      <c r="L56" s="11"/>
      <c r="M56" s="12"/>
      <c r="N56" s="12"/>
      <c r="O56" s="12"/>
      <c r="P56" s="12"/>
      <c r="Q56" s="12"/>
      <c r="R56" s="12"/>
      <c r="S56" s="12"/>
      <c r="T56" s="12"/>
    </row>
    <row r="57" spans="1:12" ht="13.5" thickBot="1">
      <c r="A57" s="21"/>
      <c r="B57" s="26" t="s">
        <v>24</v>
      </c>
      <c r="C57" s="61">
        <v>8055112767534</v>
      </c>
      <c r="D57" s="66" t="s">
        <v>76</v>
      </c>
      <c r="E57" s="72">
        <v>322.67</v>
      </c>
      <c r="F57" s="14">
        <f>E57*(6/100)</f>
        <v>19.3602</v>
      </c>
      <c r="G57" s="14"/>
      <c r="H57" s="14">
        <f>(E57+F57)+G57</f>
        <v>342.03020000000004</v>
      </c>
      <c r="I57" s="21"/>
      <c r="J57" s="21"/>
      <c r="K57" s="21"/>
      <c r="L57" s="67" t="s">
        <v>188</v>
      </c>
    </row>
    <row r="58" spans="1:12" ht="12.75">
      <c r="A58" s="23"/>
      <c r="B58" s="30" t="s">
        <v>24</v>
      </c>
      <c r="C58" s="61">
        <v>8055112767237</v>
      </c>
      <c r="D58" s="66" t="s">
        <v>73</v>
      </c>
      <c r="E58" s="4">
        <v>0</v>
      </c>
      <c r="F58" s="14">
        <f>E58*(6/100)</f>
        <v>0</v>
      </c>
      <c r="G58" s="14"/>
      <c r="H58" s="14">
        <f>(E58+F58)+G58</f>
        <v>0</v>
      </c>
      <c r="I58" s="23"/>
      <c r="J58" s="23"/>
      <c r="K58" s="23"/>
      <c r="L58" s="67" t="s">
        <v>188</v>
      </c>
    </row>
    <row r="59" spans="1:20" ht="12.75">
      <c r="A59" s="8"/>
      <c r="B59" s="9"/>
      <c r="C59" s="60"/>
      <c r="D59" s="8"/>
      <c r="E59" s="8"/>
      <c r="F59" s="8"/>
      <c r="G59" s="8"/>
      <c r="H59" s="10">
        <f>SUM(H57:H58)</f>
        <v>342.03020000000004</v>
      </c>
      <c r="I59" s="10">
        <v>608</v>
      </c>
      <c r="J59" s="10">
        <f>I59-H59</f>
        <v>265.96979999999996</v>
      </c>
      <c r="K59" s="8"/>
      <c r="L59" s="11"/>
      <c r="M59" s="12"/>
      <c r="N59" s="12"/>
      <c r="O59" s="12"/>
      <c r="P59" s="12"/>
      <c r="Q59" s="12"/>
      <c r="R59" s="12"/>
      <c r="S59" s="12"/>
      <c r="T59" s="12"/>
    </row>
    <row r="60" spans="1:12" ht="12.75">
      <c r="A60" s="4"/>
      <c r="B60" s="13" t="s">
        <v>108</v>
      </c>
      <c r="C60" s="61">
        <v>8055112767206</v>
      </c>
      <c r="D60" s="66" t="s">
        <v>84</v>
      </c>
      <c r="E60" s="70">
        <v>308</v>
      </c>
      <c r="F60" s="14">
        <f>E60*(6/100)</f>
        <v>18.48</v>
      </c>
      <c r="G60" s="14"/>
      <c r="H60" s="14">
        <f>(E60+F60)+G60</f>
        <v>326.48</v>
      </c>
      <c r="I60" s="4"/>
      <c r="J60" s="4"/>
      <c r="K60" s="4"/>
      <c r="L60" s="67" t="s">
        <v>188</v>
      </c>
    </row>
    <row r="61" spans="1:20" ht="12.75">
      <c r="A61" s="15"/>
      <c r="B61" s="16"/>
      <c r="C61" s="62"/>
      <c r="D61" s="15"/>
      <c r="E61" s="15"/>
      <c r="F61" s="15"/>
      <c r="G61" s="15"/>
      <c r="H61" s="17">
        <f>SUM(H60)</f>
        <v>326.48</v>
      </c>
      <c r="I61" s="17"/>
      <c r="J61" s="17">
        <f>I61-H61</f>
        <v>-326.48</v>
      </c>
      <c r="K61" s="15"/>
      <c r="L61" s="11"/>
      <c r="M61" s="12"/>
      <c r="N61" s="12"/>
      <c r="O61" s="12"/>
      <c r="P61" s="12"/>
      <c r="Q61" s="12"/>
      <c r="R61" s="12"/>
      <c r="S61" s="12"/>
      <c r="T61" s="12"/>
    </row>
    <row r="62" spans="1:12" ht="12.75">
      <c r="A62" s="21"/>
      <c r="B62" s="5" t="s">
        <v>140</v>
      </c>
      <c r="C62" s="59">
        <v>8055112767473</v>
      </c>
      <c r="D62" s="6" t="s">
        <v>109</v>
      </c>
      <c r="E62" s="6">
        <v>278.67</v>
      </c>
      <c r="F62" s="7">
        <f>E62*(6/100)</f>
        <v>16.720200000000002</v>
      </c>
      <c r="G62" s="7"/>
      <c r="H62" s="7">
        <f>(E62+F62)+G62</f>
        <v>295.3902</v>
      </c>
      <c r="I62" s="22"/>
      <c r="J62" s="22"/>
      <c r="K62" s="22"/>
      <c r="L62" s="3"/>
    </row>
    <row r="63" spans="1:12" ht="12.75">
      <c r="A63" s="24"/>
      <c r="B63" s="13" t="s">
        <v>140</v>
      </c>
      <c r="C63" s="61">
        <v>8055112767206</v>
      </c>
      <c r="D63" s="86" t="s">
        <v>84</v>
      </c>
      <c r="E63" s="4">
        <v>0</v>
      </c>
      <c r="F63" s="14">
        <f>E63*(6/100)</f>
        <v>0</v>
      </c>
      <c r="G63" s="14"/>
      <c r="H63" s="14">
        <f>(E63+F63)+G63</f>
        <v>0</v>
      </c>
      <c r="I63" s="24"/>
      <c r="J63" s="24"/>
      <c r="K63" s="24"/>
      <c r="L63" s="3"/>
    </row>
    <row r="64" spans="1:12" ht="25.5">
      <c r="A64" s="24"/>
      <c r="B64" s="5" t="s">
        <v>140</v>
      </c>
      <c r="C64" s="59" t="s">
        <v>162</v>
      </c>
      <c r="D64" s="6" t="s">
        <v>82</v>
      </c>
      <c r="E64" s="6">
        <v>136.47</v>
      </c>
      <c r="F64" s="7">
        <f>E64*(6/100)</f>
        <v>8.1882</v>
      </c>
      <c r="G64" s="7"/>
      <c r="H64" s="7">
        <f>(E64+F64)+G64</f>
        <v>144.6582</v>
      </c>
      <c r="I64" s="25"/>
      <c r="J64" s="25"/>
      <c r="K64" s="25"/>
      <c r="L64" s="3"/>
    </row>
    <row r="65" spans="1:12" ht="25.5">
      <c r="A65" s="23"/>
      <c r="B65" s="5" t="s">
        <v>140</v>
      </c>
      <c r="C65" s="59" t="s">
        <v>52</v>
      </c>
      <c r="D65" s="6" t="s">
        <v>94</v>
      </c>
      <c r="E65" s="6">
        <v>136.47</v>
      </c>
      <c r="F65" s="7">
        <f>E65*(6/100)</f>
        <v>8.1882</v>
      </c>
      <c r="G65" s="7"/>
      <c r="H65" s="7">
        <f>(E65+F65)+G65</f>
        <v>144.6582</v>
      </c>
      <c r="I65" s="28"/>
      <c r="J65" s="28"/>
      <c r="K65" s="28"/>
      <c r="L65" s="3"/>
    </row>
    <row r="66" spans="1:20" ht="12.75">
      <c r="A66" s="8"/>
      <c r="B66" s="9"/>
      <c r="C66" s="60"/>
      <c r="D66" s="8"/>
      <c r="E66" s="8"/>
      <c r="F66" s="8"/>
      <c r="G66" s="8"/>
      <c r="H66" s="10">
        <f>SUM(H62:H65)</f>
        <v>584.7066</v>
      </c>
      <c r="I66" s="10">
        <v>855</v>
      </c>
      <c r="J66" s="10">
        <f>I66-H66</f>
        <v>270.2934</v>
      </c>
      <c r="K66" s="8"/>
      <c r="L66" s="11"/>
      <c r="M66" s="12"/>
      <c r="N66" s="12"/>
      <c r="O66" s="12"/>
      <c r="P66" s="12"/>
      <c r="Q66" s="12"/>
      <c r="R66" s="12"/>
      <c r="S66" s="12"/>
      <c r="T66" s="12"/>
    </row>
    <row r="67" spans="1:12" ht="12.75">
      <c r="A67" s="21"/>
      <c r="B67" s="5" t="s">
        <v>58</v>
      </c>
      <c r="C67" s="59">
        <v>8055112767091</v>
      </c>
      <c r="D67" s="6" t="s">
        <v>57</v>
      </c>
      <c r="E67" s="6">
        <v>293.33</v>
      </c>
      <c r="F67" s="7">
        <f aca="true" t="shared" si="2" ref="F67:F72">E67*(6/100)</f>
        <v>17.5998</v>
      </c>
      <c r="G67" s="7"/>
      <c r="H67" s="7">
        <f aca="true" t="shared" si="3" ref="H67:H72">(E67+F67)+G67</f>
        <v>310.9298</v>
      </c>
      <c r="I67" s="22"/>
      <c r="J67" s="22"/>
      <c r="K67" s="22"/>
      <c r="L67" s="3"/>
    </row>
    <row r="68" spans="1:12" ht="12.75">
      <c r="A68" s="24"/>
      <c r="B68" s="13" t="s">
        <v>58</v>
      </c>
      <c r="C68" s="61">
        <v>8055112767176</v>
      </c>
      <c r="D68" s="4" t="s">
        <v>39</v>
      </c>
      <c r="E68" s="4">
        <v>0</v>
      </c>
      <c r="F68" s="14">
        <f t="shared" si="2"/>
        <v>0</v>
      </c>
      <c r="G68" s="14"/>
      <c r="H68" s="14">
        <f t="shared" si="3"/>
        <v>0</v>
      </c>
      <c r="I68" s="24"/>
      <c r="J68" s="24"/>
      <c r="K68" s="24"/>
      <c r="L68" s="3"/>
    </row>
    <row r="69" spans="1:12" ht="12.75">
      <c r="A69" s="24"/>
      <c r="B69" s="13" t="s">
        <v>58</v>
      </c>
      <c r="C69" s="61">
        <v>8055112767114</v>
      </c>
      <c r="D69" s="4" t="s">
        <v>79</v>
      </c>
      <c r="E69" s="4">
        <v>0</v>
      </c>
      <c r="F69" s="14">
        <f t="shared" si="2"/>
        <v>0</v>
      </c>
      <c r="G69" s="14"/>
      <c r="H69" s="14">
        <f t="shared" si="3"/>
        <v>0</v>
      </c>
      <c r="I69" s="24"/>
      <c r="J69" s="24"/>
      <c r="K69" s="24"/>
      <c r="L69" s="3"/>
    </row>
    <row r="70" spans="1:12" ht="12.75">
      <c r="A70" s="24"/>
      <c r="B70" s="13" t="s">
        <v>58</v>
      </c>
      <c r="C70" s="61">
        <v>8055112767268</v>
      </c>
      <c r="D70" s="4" t="s">
        <v>80</v>
      </c>
      <c r="E70" s="4">
        <v>0</v>
      </c>
      <c r="F70" s="14">
        <f t="shared" si="2"/>
        <v>0</v>
      </c>
      <c r="G70" s="14"/>
      <c r="H70" s="14">
        <f t="shared" si="3"/>
        <v>0</v>
      </c>
      <c r="I70" s="24"/>
      <c r="J70" s="24"/>
      <c r="K70" s="24" t="s">
        <v>45</v>
      </c>
      <c r="L70" s="3"/>
    </row>
    <row r="71" spans="1:12" ht="12.75">
      <c r="A71" s="24"/>
      <c r="B71" s="13" t="s">
        <v>58</v>
      </c>
      <c r="C71" s="61">
        <v>8055112767152</v>
      </c>
      <c r="D71" s="66" t="s">
        <v>166</v>
      </c>
      <c r="E71" s="73">
        <v>293.33</v>
      </c>
      <c r="F71" s="14">
        <f t="shared" si="2"/>
        <v>17.5998</v>
      </c>
      <c r="G71" s="14"/>
      <c r="H71" s="14">
        <f t="shared" si="3"/>
        <v>310.9298</v>
      </c>
      <c r="I71" s="24"/>
      <c r="J71" s="24"/>
      <c r="K71" s="24" t="s">
        <v>45</v>
      </c>
      <c r="L71" s="67" t="s">
        <v>188</v>
      </c>
    </row>
    <row r="72" spans="1:12" ht="25.5">
      <c r="A72" s="23"/>
      <c r="B72" s="26" t="s">
        <v>58</v>
      </c>
      <c r="C72" s="61" t="s">
        <v>155</v>
      </c>
      <c r="D72" s="4" t="s">
        <v>36</v>
      </c>
      <c r="E72" s="4">
        <v>0</v>
      </c>
      <c r="F72" s="14">
        <f t="shared" si="2"/>
        <v>0</v>
      </c>
      <c r="G72" s="14"/>
      <c r="H72" s="14">
        <f t="shared" si="3"/>
        <v>0</v>
      </c>
      <c r="I72" s="23"/>
      <c r="J72" s="23"/>
      <c r="K72" s="24" t="s">
        <v>45</v>
      </c>
      <c r="L72" s="3"/>
    </row>
    <row r="73" spans="1:20" ht="38.25">
      <c r="A73" s="15"/>
      <c r="B73" s="27"/>
      <c r="C73" s="62"/>
      <c r="D73" s="15"/>
      <c r="E73" s="15"/>
      <c r="F73" s="15"/>
      <c r="G73" s="15"/>
      <c r="H73" s="17">
        <f>SUM(H67:H72)</f>
        <v>621.8596</v>
      </c>
      <c r="I73" s="17">
        <f>81.38+282.67</f>
        <v>364.05</v>
      </c>
      <c r="J73" s="17">
        <f>I73-H73</f>
        <v>-257.8096</v>
      </c>
      <c r="K73" s="31" t="s">
        <v>63</v>
      </c>
      <c r="L73" s="11"/>
      <c r="M73" s="12"/>
      <c r="N73" s="12"/>
      <c r="O73" s="12"/>
      <c r="P73" s="12"/>
      <c r="Q73" s="12"/>
      <c r="R73" s="12"/>
      <c r="S73" s="12"/>
      <c r="T73" s="12"/>
    </row>
    <row r="74" spans="1:12" ht="13.5" thickBot="1">
      <c r="A74" s="4"/>
      <c r="B74" s="13" t="s">
        <v>149</v>
      </c>
      <c r="C74" s="61">
        <v>8055112767534</v>
      </c>
      <c r="D74" s="66" t="s">
        <v>76</v>
      </c>
      <c r="E74" s="72">
        <v>322.67</v>
      </c>
      <c r="F74" s="14">
        <f>E74*(6/100)</f>
        <v>19.3602</v>
      </c>
      <c r="G74" s="14"/>
      <c r="H74" s="14">
        <f>(E74+F74)+G74</f>
        <v>342.03020000000004</v>
      </c>
      <c r="I74" s="4"/>
      <c r="J74" s="4"/>
      <c r="K74" s="4"/>
      <c r="L74" s="67" t="s">
        <v>188</v>
      </c>
    </row>
    <row r="75" spans="1:20" ht="12.75">
      <c r="A75" s="15"/>
      <c r="B75" s="16"/>
      <c r="C75" s="62"/>
      <c r="D75" s="15"/>
      <c r="E75" s="15"/>
      <c r="F75" s="15"/>
      <c r="G75" s="15"/>
      <c r="H75" s="17">
        <f>SUM(H74)</f>
        <v>342.03020000000004</v>
      </c>
      <c r="I75" s="17"/>
      <c r="J75" s="17">
        <f>I75-H75</f>
        <v>-342.03020000000004</v>
      </c>
      <c r="K75" s="15"/>
      <c r="L75" s="11"/>
      <c r="M75" s="12"/>
      <c r="N75" s="12"/>
      <c r="O75" s="12"/>
      <c r="P75" s="12"/>
      <c r="Q75" s="12"/>
      <c r="R75" s="12"/>
      <c r="S75" s="12"/>
      <c r="T75" s="12"/>
    </row>
    <row r="76" spans="1:12" ht="12.75">
      <c r="A76" s="21"/>
      <c r="B76" s="13" t="s">
        <v>44</v>
      </c>
      <c r="C76" s="61">
        <v>8055112767114</v>
      </c>
      <c r="D76" s="4" t="s">
        <v>79</v>
      </c>
      <c r="E76" s="4">
        <v>0</v>
      </c>
      <c r="F76" s="14">
        <f>E76*(6/100)</f>
        <v>0</v>
      </c>
      <c r="G76" s="14"/>
      <c r="H76" s="14">
        <f>(E76+F76)+G76</f>
        <v>0</v>
      </c>
      <c r="I76" s="21"/>
      <c r="J76" s="21"/>
      <c r="K76" s="21"/>
      <c r="L76" s="3"/>
    </row>
    <row r="77" spans="1:12" ht="12.75">
      <c r="A77" s="24"/>
      <c r="B77" s="5" t="s">
        <v>44</v>
      </c>
      <c r="C77" s="59">
        <v>8055112767145</v>
      </c>
      <c r="D77" s="6" t="s">
        <v>5</v>
      </c>
      <c r="E77" s="6">
        <v>293.33</v>
      </c>
      <c r="F77" s="7">
        <f>E77*(6/100)</f>
        <v>17.5998</v>
      </c>
      <c r="G77" s="7"/>
      <c r="H77" s="7">
        <f>(E77+F77)+G77</f>
        <v>310.9298</v>
      </c>
      <c r="I77" s="25"/>
      <c r="J77" s="25"/>
      <c r="K77" s="25"/>
      <c r="L77" s="3"/>
    </row>
    <row r="78" spans="1:12" ht="12.75">
      <c r="A78" s="24"/>
      <c r="B78" s="13" t="s">
        <v>44</v>
      </c>
      <c r="C78" s="61">
        <v>8055112767220</v>
      </c>
      <c r="D78" s="66" t="s">
        <v>9</v>
      </c>
      <c r="E78" s="73">
        <v>308</v>
      </c>
      <c r="F78" s="14">
        <f>E78*(6/100)</f>
        <v>18.48</v>
      </c>
      <c r="G78" s="14"/>
      <c r="H78" s="14">
        <f>(E78+F78)+G78</f>
        <v>326.48</v>
      </c>
      <c r="I78" s="24"/>
      <c r="J78" s="24"/>
      <c r="K78" s="24"/>
      <c r="L78" s="3"/>
    </row>
    <row r="79" spans="1:12" ht="13.5" thickBot="1">
      <c r="A79" s="23"/>
      <c r="B79" s="13" t="s">
        <v>44</v>
      </c>
      <c r="C79" s="61">
        <v>8055112767534</v>
      </c>
      <c r="D79" s="66" t="s">
        <v>76</v>
      </c>
      <c r="E79" s="72">
        <v>322.67</v>
      </c>
      <c r="F79" s="14">
        <f>E79*(6/100)</f>
        <v>19.3602</v>
      </c>
      <c r="G79" s="14"/>
      <c r="H79" s="14">
        <f>(E79+F79)+G79</f>
        <v>342.03020000000004</v>
      </c>
      <c r="I79" s="23"/>
      <c r="J79" s="23"/>
      <c r="K79" s="23"/>
      <c r="L79" s="67" t="s">
        <v>188</v>
      </c>
    </row>
    <row r="80" spans="1:20" ht="12.75">
      <c r="A80" s="15"/>
      <c r="B80" s="16"/>
      <c r="C80" s="62"/>
      <c r="D80" s="15"/>
      <c r="E80" s="15"/>
      <c r="F80" s="15"/>
      <c r="G80" s="15"/>
      <c r="H80" s="17">
        <f>SUM(H76:H79)</f>
        <v>979.44</v>
      </c>
      <c r="I80" s="17"/>
      <c r="J80" s="17">
        <f>I80-H80</f>
        <v>-979.44</v>
      </c>
      <c r="K80" s="15"/>
      <c r="L80" s="11"/>
      <c r="M80" s="12"/>
      <c r="N80" s="12"/>
      <c r="O80" s="12"/>
      <c r="P80" s="12"/>
      <c r="Q80" s="12"/>
      <c r="R80" s="12"/>
      <c r="S80" s="12"/>
      <c r="T80" s="12"/>
    </row>
    <row r="81" spans="1:12" ht="26.25" thickBot="1">
      <c r="A81" s="21"/>
      <c r="B81" s="13" t="s">
        <v>160</v>
      </c>
      <c r="C81" s="61">
        <v>8055112767534</v>
      </c>
      <c r="D81" s="66" t="s">
        <v>76</v>
      </c>
      <c r="E81" s="72">
        <v>322.67</v>
      </c>
      <c r="F81" s="14">
        <f>E81*(6/100)</f>
        <v>19.3602</v>
      </c>
      <c r="G81" s="14"/>
      <c r="H81" s="14">
        <f>(E81+F81)+G81</f>
        <v>342.03020000000004</v>
      </c>
      <c r="I81" s="21"/>
      <c r="J81" s="21"/>
      <c r="K81" s="21"/>
      <c r="L81" s="67" t="s">
        <v>188</v>
      </c>
    </row>
    <row r="82" spans="1:12" ht="25.5">
      <c r="A82" s="24"/>
      <c r="B82" s="13" t="s">
        <v>160</v>
      </c>
      <c r="C82" s="59" t="s">
        <v>123</v>
      </c>
      <c r="D82" s="6" t="s">
        <v>40</v>
      </c>
      <c r="E82" s="6">
        <v>114.11</v>
      </c>
      <c r="F82" s="7">
        <f>E82*(6/100)</f>
        <v>6.8466</v>
      </c>
      <c r="G82" s="7"/>
      <c r="H82" s="7">
        <f>(E82+F82)+G82</f>
        <v>120.9566</v>
      </c>
      <c r="I82" s="25"/>
      <c r="J82" s="25"/>
      <c r="K82" s="25"/>
      <c r="L82" s="3"/>
    </row>
    <row r="83" spans="1:12" ht="25.5">
      <c r="A83" s="23"/>
      <c r="B83" s="5" t="s">
        <v>160</v>
      </c>
      <c r="C83" s="59" t="s">
        <v>122</v>
      </c>
      <c r="D83" s="6" t="s">
        <v>87</v>
      </c>
      <c r="E83" s="6">
        <v>117.63</v>
      </c>
      <c r="F83" s="7">
        <f>E83*(6/100)</f>
        <v>7.057799999999999</v>
      </c>
      <c r="G83" s="7"/>
      <c r="H83" s="7">
        <f>(E83+F83)+G83</f>
        <v>124.6878</v>
      </c>
      <c r="I83" s="28"/>
      <c r="J83" s="28"/>
      <c r="K83" s="28"/>
      <c r="L83" s="3"/>
    </row>
    <row r="84" spans="1:20" ht="12.75">
      <c r="A84" s="15"/>
      <c r="B84" s="16"/>
      <c r="C84" s="62"/>
      <c r="D84" s="15"/>
      <c r="E84" s="15"/>
      <c r="F84" s="15"/>
      <c r="G84" s="15"/>
      <c r="H84" s="17">
        <f>SUM(H81:H83)</f>
        <v>587.6746</v>
      </c>
      <c r="I84" s="17"/>
      <c r="J84" s="17">
        <f>I84-H84</f>
        <v>-587.6746</v>
      </c>
      <c r="K84" s="15"/>
      <c r="L84" s="11"/>
      <c r="M84" s="12"/>
      <c r="N84" s="12"/>
      <c r="O84" s="12"/>
      <c r="P84" s="12"/>
      <c r="Q84" s="12"/>
      <c r="R84" s="12"/>
      <c r="S84" s="12"/>
      <c r="T84" s="12"/>
    </row>
    <row r="85" spans="1:12" ht="12.75">
      <c r="A85" s="21"/>
      <c r="B85" s="13" t="s">
        <v>86</v>
      </c>
      <c r="C85" s="61">
        <v>8055112767541</v>
      </c>
      <c r="D85" s="4" t="s">
        <v>97</v>
      </c>
      <c r="E85" s="4">
        <v>0</v>
      </c>
      <c r="F85" s="14">
        <f>E85*(6/100)</f>
        <v>0</v>
      </c>
      <c r="G85" s="14"/>
      <c r="H85" s="14">
        <f>(E85+F85)+G85</f>
        <v>0</v>
      </c>
      <c r="I85" s="21"/>
      <c r="J85" s="21"/>
      <c r="K85" s="21"/>
      <c r="L85" s="3"/>
    </row>
    <row r="86" spans="1:12" ht="12.75">
      <c r="A86" s="24"/>
      <c r="B86" s="13" t="s">
        <v>86</v>
      </c>
      <c r="C86" s="61">
        <v>8055112767541</v>
      </c>
      <c r="D86" s="4" t="s">
        <v>97</v>
      </c>
      <c r="E86" s="4">
        <v>0</v>
      </c>
      <c r="F86" s="14">
        <f>E86*(6/100)</f>
        <v>0</v>
      </c>
      <c r="G86" s="14"/>
      <c r="H86" s="14">
        <f>(E86+F86)+G86</f>
        <v>0</v>
      </c>
      <c r="I86" s="24"/>
      <c r="J86" s="24"/>
      <c r="K86" s="24"/>
      <c r="L86" s="3"/>
    </row>
    <row r="87" spans="1:12" ht="12.75">
      <c r="A87" s="24"/>
      <c r="B87" s="13" t="s">
        <v>86</v>
      </c>
      <c r="C87" s="61">
        <v>8055112767145</v>
      </c>
      <c r="D87" s="66" t="s">
        <v>5</v>
      </c>
      <c r="E87" s="73">
        <v>293.33</v>
      </c>
      <c r="F87" s="14">
        <f>E87*(6/100)</f>
        <v>17.5998</v>
      </c>
      <c r="G87" s="14"/>
      <c r="H87" s="14">
        <f>(E87+F87)+G87</f>
        <v>310.9298</v>
      </c>
      <c r="I87" s="24"/>
      <c r="J87" s="24"/>
      <c r="K87" s="24"/>
      <c r="L87" s="67" t="s">
        <v>188</v>
      </c>
    </row>
    <row r="88" spans="1:12" ht="12.75">
      <c r="A88" s="23"/>
      <c r="B88" s="5" t="s">
        <v>86</v>
      </c>
      <c r="C88" s="59">
        <v>8055112767398</v>
      </c>
      <c r="D88" s="6" t="s">
        <v>81</v>
      </c>
      <c r="E88" s="6">
        <v>678.67</v>
      </c>
      <c r="F88" s="7">
        <f>E88*(6/100)</f>
        <v>40.7202</v>
      </c>
      <c r="G88" s="7"/>
      <c r="H88" s="7">
        <f>(E88+F88)+G88</f>
        <v>719.3901999999999</v>
      </c>
      <c r="I88" s="28"/>
      <c r="J88" s="28"/>
      <c r="K88" s="28"/>
      <c r="L88" s="3"/>
    </row>
    <row r="89" spans="1:20" ht="25.5">
      <c r="A89" s="15"/>
      <c r="B89" s="16"/>
      <c r="C89" s="62"/>
      <c r="D89" s="15"/>
      <c r="E89" s="15"/>
      <c r="F89" s="15"/>
      <c r="G89" s="15"/>
      <c r="H89" s="17">
        <f>SUM(H85:H88)</f>
        <v>1030.32</v>
      </c>
      <c r="I89" s="17">
        <v>21</v>
      </c>
      <c r="J89" s="17">
        <f>I89-H89</f>
        <v>-1009.3199999999999</v>
      </c>
      <c r="K89" s="15" t="s">
        <v>133</v>
      </c>
      <c r="L89" s="11"/>
      <c r="M89" s="12"/>
      <c r="N89" s="12"/>
      <c r="O89" s="12"/>
      <c r="P89" s="12"/>
      <c r="Q89" s="12"/>
      <c r="R89" s="12"/>
      <c r="S89" s="12"/>
      <c r="T89" s="12"/>
    </row>
    <row r="90" spans="1:12" ht="12.75">
      <c r="A90" s="21"/>
      <c r="B90" s="5" t="s">
        <v>165</v>
      </c>
      <c r="C90" s="59">
        <v>8055112767503</v>
      </c>
      <c r="D90" s="6" t="s">
        <v>60</v>
      </c>
      <c r="E90" s="6">
        <v>278.67</v>
      </c>
      <c r="F90" s="7">
        <f>E90*(6/100)</f>
        <v>16.720200000000002</v>
      </c>
      <c r="G90" s="7"/>
      <c r="H90" s="7">
        <f>(E90+F90)+G90</f>
        <v>295.3902</v>
      </c>
      <c r="I90" s="22"/>
      <c r="J90" s="22"/>
      <c r="K90" s="22"/>
      <c r="L90" s="3"/>
    </row>
    <row r="91" spans="1:12" ht="12.75">
      <c r="A91" s="23"/>
      <c r="B91" s="13" t="s">
        <v>165</v>
      </c>
      <c r="C91" s="61">
        <v>8055112767220</v>
      </c>
      <c r="D91" s="66" t="s">
        <v>9</v>
      </c>
      <c r="E91" s="73">
        <v>308</v>
      </c>
      <c r="F91" s="14">
        <f>E91*(6/100)</f>
        <v>18.48</v>
      </c>
      <c r="G91" s="14"/>
      <c r="H91" s="14">
        <f>(E91+F91)+G91</f>
        <v>326.48</v>
      </c>
      <c r="I91" s="23"/>
      <c r="J91" s="23"/>
      <c r="K91" s="23"/>
      <c r="L91" s="67" t="s">
        <v>188</v>
      </c>
    </row>
    <row r="92" spans="1:20" ht="12.75">
      <c r="A92" s="8"/>
      <c r="B92" s="9"/>
      <c r="C92" s="60"/>
      <c r="D92" s="8"/>
      <c r="E92" s="8"/>
      <c r="F92" s="8"/>
      <c r="G92" s="8"/>
      <c r="H92" s="10">
        <f>SUM(H90:H91)</f>
        <v>621.8702000000001</v>
      </c>
      <c r="I92" s="10">
        <v>565</v>
      </c>
      <c r="J92" s="10">
        <f>I92-H92</f>
        <v>-56.87020000000007</v>
      </c>
      <c r="K92" s="8"/>
      <c r="L92" s="11"/>
      <c r="M92" s="12"/>
      <c r="N92" s="12"/>
      <c r="O92" s="12"/>
      <c r="P92" s="12"/>
      <c r="Q92" s="12"/>
      <c r="R92" s="12"/>
      <c r="S92" s="12"/>
      <c r="T92" s="12"/>
    </row>
    <row r="93" spans="1:12" ht="12.75">
      <c r="A93" s="21"/>
      <c r="B93" s="5" t="s">
        <v>150</v>
      </c>
      <c r="C93" s="59">
        <v>8055112767152</v>
      </c>
      <c r="D93" s="6" t="s">
        <v>166</v>
      </c>
      <c r="E93" s="6">
        <v>293.33</v>
      </c>
      <c r="F93" s="7">
        <f>E93*(6/100)</f>
        <v>17.5998</v>
      </c>
      <c r="G93" s="7"/>
      <c r="H93" s="7">
        <f>(E93+F93)+G93</f>
        <v>310.9298</v>
      </c>
      <c r="I93" s="22"/>
      <c r="J93" s="22"/>
      <c r="K93" s="22"/>
      <c r="L93" s="3"/>
    </row>
    <row r="94" spans="1:12" ht="12.75">
      <c r="A94" s="24"/>
      <c r="B94" s="13" t="s">
        <v>150</v>
      </c>
      <c r="C94" s="61">
        <v>8055112767299</v>
      </c>
      <c r="D94" s="4" t="s">
        <v>168</v>
      </c>
      <c r="E94" s="4">
        <v>0</v>
      </c>
      <c r="F94" s="14">
        <f>E94*(6/100)</f>
        <v>0</v>
      </c>
      <c r="G94" s="14"/>
      <c r="H94" s="14">
        <f>(E94+F94)+G94</f>
        <v>0</v>
      </c>
      <c r="I94" s="24"/>
      <c r="J94" s="24"/>
      <c r="K94" s="24"/>
      <c r="L94" s="3"/>
    </row>
    <row r="95" spans="1:12" ht="13.5" thickBot="1">
      <c r="A95" s="23"/>
      <c r="B95" s="26" t="s">
        <v>150</v>
      </c>
      <c r="C95" s="61">
        <v>8055112767534</v>
      </c>
      <c r="D95" s="66" t="s">
        <v>76</v>
      </c>
      <c r="E95" s="72">
        <v>322.67</v>
      </c>
      <c r="F95" s="14">
        <f>E95*(6/100)</f>
        <v>19.3602</v>
      </c>
      <c r="G95" s="14"/>
      <c r="H95" s="14">
        <f>(E95+F95)+G95</f>
        <v>342.03020000000004</v>
      </c>
      <c r="I95" s="23"/>
      <c r="J95" s="23"/>
      <c r="K95" s="23"/>
      <c r="L95" s="67" t="s">
        <v>188</v>
      </c>
    </row>
    <row r="96" spans="1:20" ht="12.75">
      <c r="A96" s="15"/>
      <c r="B96" s="27"/>
      <c r="C96" s="62"/>
      <c r="D96" s="15"/>
      <c r="E96" s="15"/>
      <c r="F96" s="15"/>
      <c r="G96" s="15"/>
      <c r="H96" s="17">
        <f>SUM(H93:H95)</f>
        <v>652.96</v>
      </c>
      <c r="I96" s="17"/>
      <c r="J96" s="17">
        <f>I96-H96</f>
        <v>-652.96</v>
      </c>
      <c r="K96" s="15"/>
      <c r="L96" s="11"/>
      <c r="M96" s="12"/>
      <c r="N96" s="12"/>
      <c r="O96" s="12"/>
      <c r="P96" s="12"/>
      <c r="Q96" s="12"/>
      <c r="R96" s="12"/>
      <c r="S96" s="12"/>
      <c r="T96" s="12"/>
    </row>
    <row r="97" spans="1:12" ht="12.75">
      <c r="A97" s="21"/>
      <c r="B97" s="13" t="s">
        <v>187</v>
      </c>
      <c r="C97" s="61">
        <v>8055112767114</v>
      </c>
      <c r="D97" s="4" t="s">
        <v>79</v>
      </c>
      <c r="E97" s="4">
        <v>0</v>
      </c>
      <c r="F97" s="14">
        <f>E97*(6/100)</f>
        <v>0</v>
      </c>
      <c r="G97" s="14"/>
      <c r="H97" s="14">
        <f>(E97+F97)+G97</f>
        <v>0</v>
      </c>
      <c r="I97" s="21"/>
      <c r="J97" s="21"/>
      <c r="K97" s="21"/>
      <c r="L97" s="3"/>
    </row>
    <row r="98" spans="1:12" ht="12.75">
      <c r="A98" s="24"/>
      <c r="B98" s="13" t="s">
        <v>187</v>
      </c>
      <c r="C98" s="61">
        <v>8055112767381</v>
      </c>
      <c r="D98" s="4" t="s">
        <v>130</v>
      </c>
      <c r="E98" s="4">
        <v>0</v>
      </c>
      <c r="F98" s="14">
        <f>E98*(6/100)</f>
        <v>0</v>
      </c>
      <c r="G98" s="14"/>
      <c r="H98" s="14">
        <f>(E98+F98)+G98</f>
        <v>0</v>
      </c>
      <c r="I98" s="24"/>
      <c r="J98" s="24"/>
      <c r="K98" s="24"/>
      <c r="L98" s="3"/>
    </row>
    <row r="99" spans="1:12" ht="12.75">
      <c r="A99" s="24"/>
      <c r="B99" s="18" t="s">
        <v>187</v>
      </c>
      <c r="C99" s="63">
        <v>8055112767510</v>
      </c>
      <c r="D99" s="19" t="s">
        <v>185</v>
      </c>
      <c r="E99" s="19">
        <v>161.33</v>
      </c>
      <c r="F99" s="20">
        <f>E99*(6/100)</f>
        <v>9.6798</v>
      </c>
      <c r="G99" s="20"/>
      <c r="H99" s="20">
        <f>(E99+F99)+G99</f>
        <v>171.0098</v>
      </c>
      <c r="I99" s="32"/>
      <c r="J99" s="32"/>
      <c r="K99" s="32"/>
      <c r="L99" s="3"/>
    </row>
    <row r="100" spans="1:12" ht="13.5" thickBot="1">
      <c r="A100" s="23"/>
      <c r="B100" s="13" t="s">
        <v>187</v>
      </c>
      <c r="C100" s="61">
        <v>8055112767534</v>
      </c>
      <c r="D100" s="66" t="s">
        <v>76</v>
      </c>
      <c r="E100" s="72">
        <v>322.67</v>
      </c>
      <c r="F100" s="14">
        <f>E100*(6/100)</f>
        <v>19.3602</v>
      </c>
      <c r="G100" s="14"/>
      <c r="H100" s="14">
        <f>(E100+F100)+G100</f>
        <v>342.03020000000004</v>
      </c>
      <c r="I100" s="23"/>
      <c r="J100" s="23"/>
      <c r="K100" s="23"/>
      <c r="L100" s="67" t="s">
        <v>188</v>
      </c>
    </row>
    <row r="101" spans="1:20" ht="12.75">
      <c r="A101" s="8"/>
      <c r="B101" s="9"/>
      <c r="C101" s="60"/>
      <c r="D101" s="8"/>
      <c r="E101" s="8"/>
      <c r="F101" s="8"/>
      <c r="G101" s="8"/>
      <c r="H101" s="10">
        <f>SUM(H97:H100)</f>
        <v>513.0400000000001</v>
      </c>
      <c r="I101" s="10">
        <v>1046</v>
      </c>
      <c r="J101" s="10">
        <f>I101-H101</f>
        <v>532.9599999999999</v>
      </c>
      <c r="K101" s="8"/>
      <c r="L101" s="11"/>
      <c r="M101" s="12"/>
      <c r="N101" s="12"/>
      <c r="O101" s="12"/>
      <c r="P101" s="12"/>
      <c r="Q101" s="12"/>
      <c r="R101" s="12"/>
      <c r="S101" s="12"/>
      <c r="T101" s="12"/>
    </row>
    <row r="102" spans="1:12" ht="13.5" thickBot="1">
      <c r="A102" s="21"/>
      <c r="B102" s="13" t="s">
        <v>71</v>
      </c>
      <c r="C102" s="61">
        <v>8055112767534</v>
      </c>
      <c r="D102" s="66" t="s">
        <v>76</v>
      </c>
      <c r="E102" s="72">
        <v>322.67</v>
      </c>
      <c r="F102" s="14">
        <f>E102*(6/100)</f>
        <v>19.3602</v>
      </c>
      <c r="G102" s="14"/>
      <c r="H102" s="14">
        <f>(E102+F102)+G102</f>
        <v>342.03020000000004</v>
      </c>
      <c r="I102" s="21"/>
      <c r="J102" s="21"/>
      <c r="K102" s="21"/>
      <c r="L102" s="67" t="s">
        <v>188</v>
      </c>
    </row>
    <row r="103" spans="1:12" ht="12.75">
      <c r="A103" s="23"/>
      <c r="B103" s="26" t="s">
        <v>71</v>
      </c>
      <c r="C103" s="61">
        <v>8055112767206</v>
      </c>
      <c r="D103" s="66" t="s">
        <v>84</v>
      </c>
      <c r="E103" s="73">
        <v>308</v>
      </c>
      <c r="F103" s="14">
        <f>E103*(6/100)</f>
        <v>18.48</v>
      </c>
      <c r="G103" s="14"/>
      <c r="H103" s="14">
        <f>(E103+F103)+G103</f>
        <v>326.48</v>
      </c>
      <c r="I103" s="23"/>
      <c r="J103" s="23"/>
      <c r="K103" s="23"/>
      <c r="L103" s="67" t="s">
        <v>188</v>
      </c>
    </row>
    <row r="104" spans="1:20" ht="12.75">
      <c r="A104" s="15"/>
      <c r="B104" s="27"/>
      <c r="C104" s="62"/>
      <c r="D104" s="15"/>
      <c r="E104" s="15"/>
      <c r="F104" s="15"/>
      <c r="G104" s="15"/>
      <c r="H104" s="17">
        <f>SUM(H102:H103)</f>
        <v>668.5102</v>
      </c>
      <c r="I104" s="17"/>
      <c r="J104" s="17">
        <f>I104-H104</f>
        <v>-668.5102</v>
      </c>
      <c r="K104" s="15"/>
      <c r="L104" s="11"/>
      <c r="M104" s="12"/>
      <c r="N104" s="12"/>
      <c r="O104" s="12"/>
      <c r="P104" s="12"/>
      <c r="Q104" s="12"/>
      <c r="R104" s="12"/>
      <c r="S104" s="12"/>
      <c r="T104" s="12"/>
    </row>
    <row r="105" spans="1:12" ht="12.75">
      <c r="A105" s="21"/>
      <c r="B105" s="5" t="s">
        <v>46</v>
      </c>
      <c r="C105" s="59" t="s">
        <v>181</v>
      </c>
      <c r="D105" s="6" t="s">
        <v>102</v>
      </c>
      <c r="E105" s="6">
        <v>82.04</v>
      </c>
      <c r="F105" s="7">
        <f aca="true" t="shared" si="4" ref="F105:F112">E105*(6/100)</f>
        <v>4.9224000000000006</v>
      </c>
      <c r="G105" s="7"/>
      <c r="H105" s="7">
        <f aca="true" t="shared" si="5" ref="H105:H112">(E105+F105)+G105</f>
        <v>86.9624</v>
      </c>
      <c r="I105" s="22"/>
      <c r="J105" s="22"/>
      <c r="K105" s="22"/>
      <c r="L105" s="3"/>
    </row>
    <row r="106" spans="1:12" ht="12.75">
      <c r="A106" s="24"/>
      <c r="B106" s="5" t="s">
        <v>46</v>
      </c>
      <c r="C106" s="59" t="s">
        <v>42</v>
      </c>
      <c r="D106" s="6" t="s">
        <v>62</v>
      </c>
      <c r="E106" s="6">
        <v>306.67</v>
      </c>
      <c r="F106" s="7">
        <f t="shared" si="4"/>
        <v>18.4002</v>
      </c>
      <c r="G106" s="7"/>
      <c r="H106" s="7">
        <f t="shared" si="5"/>
        <v>325.0702</v>
      </c>
      <c r="I106" s="25"/>
      <c r="J106" s="25"/>
      <c r="K106" s="25" t="s">
        <v>105</v>
      </c>
      <c r="L106" s="3"/>
    </row>
    <row r="107" spans="1:12" ht="12.75">
      <c r="A107" s="24"/>
      <c r="B107" s="13" t="s">
        <v>46</v>
      </c>
      <c r="C107" s="61" t="s">
        <v>54</v>
      </c>
      <c r="D107" s="4" t="s">
        <v>164</v>
      </c>
      <c r="E107" s="4">
        <v>0</v>
      </c>
      <c r="F107" s="14">
        <f t="shared" si="4"/>
        <v>0</v>
      </c>
      <c r="G107" s="14"/>
      <c r="H107" s="14">
        <f t="shared" si="5"/>
        <v>0</v>
      </c>
      <c r="I107" s="24"/>
      <c r="J107" s="24"/>
      <c r="K107" s="24"/>
      <c r="L107" s="3"/>
    </row>
    <row r="108" spans="1:12" ht="12.75">
      <c r="A108" s="24"/>
      <c r="B108" s="5" t="s">
        <v>46</v>
      </c>
      <c r="C108" s="59" t="s">
        <v>47</v>
      </c>
      <c r="D108" s="6" t="s">
        <v>0</v>
      </c>
      <c r="E108" s="6">
        <v>276</v>
      </c>
      <c r="F108" s="7">
        <f t="shared" si="4"/>
        <v>16.56</v>
      </c>
      <c r="G108" s="7"/>
      <c r="H108" s="7">
        <f t="shared" si="5"/>
        <v>292.56</v>
      </c>
      <c r="I108" s="25"/>
      <c r="J108" s="25"/>
      <c r="K108" s="25"/>
      <c r="L108" s="3"/>
    </row>
    <row r="109" spans="1:12" ht="12.75">
      <c r="A109" s="24"/>
      <c r="B109" s="5" t="s">
        <v>46</v>
      </c>
      <c r="C109" s="59" t="s">
        <v>17</v>
      </c>
      <c r="D109" s="6" t="s">
        <v>8</v>
      </c>
      <c r="E109" s="6">
        <v>96.8</v>
      </c>
      <c r="F109" s="7">
        <f t="shared" si="4"/>
        <v>5.808</v>
      </c>
      <c r="G109" s="7"/>
      <c r="H109" s="7">
        <f t="shared" si="5"/>
        <v>102.608</v>
      </c>
      <c r="I109" s="25"/>
      <c r="J109" s="25"/>
      <c r="K109" s="25"/>
      <c r="L109" s="3"/>
    </row>
    <row r="110" spans="1:12" ht="12.75">
      <c r="A110" s="24"/>
      <c r="B110" s="5" t="s">
        <v>46</v>
      </c>
      <c r="C110" s="59" t="s">
        <v>153</v>
      </c>
      <c r="D110" s="6" t="s">
        <v>157</v>
      </c>
      <c r="E110" s="6">
        <v>98.44</v>
      </c>
      <c r="F110" s="7">
        <f t="shared" si="4"/>
        <v>5.9064</v>
      </c>
      <c r="G110" s="7"/>
      <c r="H110" s="7">
        <f t="shared" si="5"/>
        <v>104.3464</v>
      </c>
      <c r="I110" s="25"/>
      <c r="J110" s="25"/>
      <c r="K110" s="25"/>
      <c r="L110" s="3"/>
    </row>
    <row r="111" spans="1:12" ht="12.75">
      <c r="A111" s="24"/>
      <c r="B111" s="5" t="s">
        <v>46</v>
      </c>
      <c r="C111" s="59" t="s">
        <v>111</v>
      </c>
      <c r="D111" s="6" t="s">
        <v>107</v>
      </c>
      <c r="E111" s="6">
        <v>114.11</v>
      </c>
      <c r="F111" s="7">
        <f t="shared" si="4"/>
        <v>6.8466</v>
      </c>
      <c r="G111" s="7"/>
      <c r="H111" s="7">
        <f t="shared" si="5"/>
        <v>120.9566</v>
      </c>
      <c r="I111" s="25"/>
      <c r="J111" s="25"/>
      <c r="K111" s="25"/>
      <c r="L111" s="3"/>
    </row>
    <row r="112" spans="1:12" ht="25.5">
      <c r="A112" s="23"/>
      <c r="B112" s="13" t="s">
        <v>46</v>
      </c>
      <c r="C112" s="61" t="s">
        <v>155</v>
      </c>
      <c r="D112" s="4" t="s">
        <v>36</v>
      </c>
      <c r="E112" s="4">
        <v>0</v>
      </c>
      <c r="F112" s="14">
        <f t="shared" si="4"/>
        <v>0</v>
      </c>
      <c r="G112" s="14"/>
      <c r="H112" s="14">
        <f t="shared" si="5"/>
        <v>0</v>
      </c>
      <c r="I112" s="23"/>
      <c r="J112" s="23"/>
      <c r="K112" s="23"/>
      <c r="L112" s="3"/>
    </row>
    <row r="113" spans="1:20" ht="12.75">
      <c r="A113" s="8"/>
      <c r="B113" s="9"/>
      <c r="C113" s="60"/>
      <c r="D113" s="8"/>
      <c r="E113" s="8"/>
      <c r="F113" s="8"/>
      <c r="G113" s="8"/>
      <c r="H113" s="10">
        <f>SUM(H105:H112)</f>
        <v>1032.5036</v>
      </c>
      <c r="I113" s="10">
        <v>1033</v>
      </c>
      <c r="J113" s="10">
        <f>I113-H113</f>
        <v>0.4963999999999942</v>
      </c>
      <c r="K113" s="8"/>
      <c r="L113" s="11"/>
      <c r="M113" s="12"/>
      <c r="N113" s="12"/>
      <c r="O113" s="12"/>
      <c r="P113" s="12"/>
      <c r="Q113" s="12"/>
      <c r="R113" s="12"/>
      <c r="S113" s="12"/>
      <c r="T113" s="12"/>
    </row>
    <row r="114" spans="1:12" ht="12.75">
      <c r="A114" s="21"/>
      <c r="B114" s="13" t="s">
        <v>59</v>
      </c>
      <c r="C114" s="61">
        <v>8055112767541</v>
      </c>
      <c r="D114" s="4" t="s">
        <v>97</v>
      </c>
      <c r="E114" s="4">
        <v>0</v>
      </c>
      <c r="F114" s="14">
        <f>E114*(6/100)</f>
        <v>0</v>
      </c>
      <c r="G114" s="14"/>
      <c r="H114" s="14">
        <f>(E114+F114)+G114</f>
        <v>0</v>
      </c>
      <c r="I114" s="21"/>
      <c r="J114" s="21"/>
      <c r="K114" s="21"/>
      <c r="L114" s="3"/>
    </row>
    <row r="115" spans="1:12" ht="12.75">
      <c r="A115" s="23"/>
      <c r="B115" s="13" t="s">
        <v>59</v>
      </c>
      <c r="C115" s="61">
        <v>8055112767251</v>
      </c>
      <c r="D115" s="4" t="s">
        <v>28</v>
      </c>
      <c r="E115" s="4">
        <v>0</v>
      </c>
      <c r="F115" s="14">
        <f>E115*(6/100)</f>
        <v>0</v>
      </c>
      <c r="G115" s="14"/>
      <c r="H115" s="14">
        <f>(E115+F115)+G115</f>
        <v>0</v>
      </c>
      <c r="I115" s="23"/>
      <c r="J115" s="23"/>
      <c r="K115" s="23"/>
      <c r="L115" s="3"/>
    </row>
    <row r="116" spans="1:20" ht="12.75">
      <c r="A116" s="15"/>
      <c r="B116" s="16"/>
      <c r="C116" s="62"/>
      <c r="D116" s="15"/>
      <c r="E116" s="15"/>
      <c r="F116" s="15"/>
      <c r="G116" s="15"/>
      <c r="H116" s="17">
        <f>SUM(H114:H115)</f>
        <v>0</v>
      </c>
      <c r="I116" s="17"/>
      <c r="J116" s="17">
        <f>I116-H116</f>
        <v>0</v>
      </c>
      <c r="K116" s="15"/>
      <c r="L116" s="67"/>
      <c r="M116" s="12"/>
      <c r="N116" s="12"/>
      <c r="O116" s="12"/>
      <c r="P116" s="12"/>
      <c r="Q116" s="12"/>
      <c r="R116" s="12"/>
      <c r="S116" s="12"/>
      <c r="T116" s="12"/>
    </row>
    <row r="117" spans="1:12" ht="12.75">
      <c r="A117" s="21"/>
      <c r="B117" s="13" t="s">
        <v>6</v>
      </c>
      <c r="C117" s="61">
        <v>8055112767220</v>
      </c>
      <c r="D117" s="66" t="s">
        <v>9</v>
      </c>
      <c r="E117" s="73">
        <v>308</v>
      </c>
      <c r="F117" s="14">
        <f>E117*(6/100)</f>
        <v>18.48</v>
      </c>
      <c r="G117" s="14"/>
      <c r="H117" s="14">
        <f>(E117+F117)+G117</f>
        <v>326.48</v>
      </c>
      <c r="I117" s="21"/>
      <c r="J117" s="21"/>
      <c r="K117" s="21"/>
      <c r="L117" s="67" t="s">
        <v>188</v>
      </c>
    </row>
    <row r="118" spans="1:12" ht="12.75">
      <c r="A118" s="23"/>
      <c r="B118" s="13" t="s">
        <v>6</v>
      </c>
      <c r="C118" s="61">
        <v>8055112767534</v>
      </c>
      <c r="D118" s="4" t="s">
        <v>76</v>
      </c>
      <c r="E118" s="4">
        <v>0</v>
      </c>
      <c r="F118" s="14">
        <f>E118*(6/100)</f>
        <v>0</v>
      </c>
      <c r="G118" s="14"/>
      <c r="H118" s="14">
        <f>(E118+F118)+G118</f>
        <v>0</v>
      </c>
      <c r="I118" s="23"/>
      <c r="J118" s="23"/>
      <c r="K118" s="23"/>
      <c r="L118" s="3"/>
    </row>
    <row r="119" spans="1:20" ht="12.75">
      <c r="A119" s="15"/>
      <c r="B119" s="16"/>
      <c r="C119" s="62"/>
      <c r="D119" s="15"/>
      <c r="E119" s="15"/>
      <c r="F119" s="15"/>
      <c r="G119" s="15"/>
      <c r="H119" s="17">
        <f>SUM(H117:H118)</f>
        <v>326.48</v>
      </c>
      <c r="I119" s="17"/>
      <c r="J119" s="17">
        <f>I119-H119</f>
        <v>-326.48</v>
      </c>
      <c r="K119" s="15"/>
      <c r="L119" s="11"/>
      <c r="M119" s="12"/>
      <c r="N119" s="12"/>
      <c r="O119" s="12"/>
      <c r="P119" s="12"/>
      <c r="Q119" s="12"/>
      <c r="R119" s="12"/>
      <c r="S119" s="12"/>
      <c r="T119" s="12"/>
    </row>
    <row r="120" spans="1:12" ht="12.75">
      <c r="A120" s="21"/>
      <c r="B120" s="13" t="s">
        <v>91</v>
      </c>
      <c r="C120" s="61">
        <v>8055112767145</v>
      </c>
      <c r="D120" s="66" t="s">
        <v>5</v>
      </c>
      <c r="E120" s="73">
        <v>293.33</v>
      </c>
      <c r="F120" s="14">
        <f>E120*(6/100)</f>
        <v>17.5998</v>
      </c>
      <c r="G120" s="14"/>
      <c r="H120" s="14">
        <f>(E120+F120)+G120</f>
        <v>310.9298</v>
      </c>
      <c r="I120" s="21"/>
      <c r="J120" s="21"/>
      <c r="K120" s="21"/>
      <c r="L120" s="67" t="s">
        <v>188</v>
      </c>
    </row>
    <row r="121" spans="1:12" ht="12.75">
      <c r="A121" s="23"/>
      <c r="B121" s="13" t="s">
        <v>91</v>
      </c>
      <c r="C121" s="61">
        <v>8055112767299</v>
      </c>
      <c r="D121" s="4" t="s">
        <v>168</v>
      </c>
      <c r="E121" s="4">
        <v>0</v>
      </c>
      <c r="F121" s="14">
        <f>E121*(6/100)</f>
        <v>0</v>
      </c>
      <c r="G121" s="14"/>
      <c r="H121" s="14">
        <f>(E121+F121)+G121</f>
        <v>0</v>
      </c>
      <c r="I121" s="23"/>
      <c r="J121" s="23"/>
      <c r="K121" s="23"/>
      <c r="L121" s="3"/>
    </row>
    <row r="122" spans="1:20" ht="12.75">
      <c r="A122" s="15"/>
      <c r="B122" s="16"/>
      <c r="C122" s="62"/>
      <c r="D122" s="15"/>
      <c r="E122" s="15"/>
      <c r="F122" s="15"/>
      <c r="G122" s="15"/>
      <c r="H122" s="17">
        <f>SUM(H120:H121)</f>
        <v>310.9298</v>
      </c>
      <c r="I122" s="17"/>
      <c r="J122" s="17">
        <f>I122-H122</f>
        <v>-310.9298</v>
      </c>
      <c r="K122" s="15"/>
      <c r="L122" s="11"/>
      <c r="M122" s="12"/>
      <c r="N122" s="12"/>
      <c r="O122" s="12"/>
      <c r="P122" s="12"/>
      <c r="Q122" s="12"/>
      <c r="R122" s="12"/>
      <c r="S122" s="12"/>
      <c r="T122" s="12"/>
    </row>
    <row r="123" spans="1:12" ht="13.5" thickBot="1">
      <c r="A123" s="4"/>
      <c r="B123" s="13" t="s">
        <v>22</v>
      </c>
      <c r="C123" s="61">
        <v>8055112767534</v>
      </c>
      <c r="D123" s="66" t="s">
        <v>76</v>
      </c>
      <c r="E123" s="72">
        <v>322.67</v>
      </c>
      <c r="F123" s="14">
        <f>E123*(6/100)</f>
        <v>19.3602</v>
      </c>
      <c r="G123" s="14"/>
      <c r="H123" s="14">
        <f>(E123+F123)+G123</f>
        <v>342.03020000000004</v>
      </c>
      <c r="I123" s="4"/>
      <c r="J123" s="4"/>
      <c r="K123" s="4"/>
      <c r="L123" s="67" t="s">
        <v>188</v>
      </c>
    </row>
    <row r="124" spans="1:20" ht="12.75">
      <c r="A124" s="8"/>
      <c r="B124" s="33"/>
      <c r="C124" s="60"/>
      <c r="D124" s="8"/>
      <c r="E124" s="8"/>
      <c r="F124" s="8"/>
      <c r="G124" s="8"/>
      <c r="H124" s="10">
        <f>SUM(H123:H123)</f>
        <v>342.03020000000004</v>
      </c>
      <c r="I124" s="10">
        <v>311</v>
      </c>
      <c r="J124" s="10">
        <f>I124-H124</f>
        <v>-31.030200000000036</v>
      </c>
      <c r="K124" s="8"/>
      <c r="L124" s="11"/>
      <c r="M124" s="12"/>
      <c r="N124" s="12"/>
      <c r="O124" s="12"/>
      <c r="P124" s="12"/>
      <c r="Q124" s="12"/>
      <c r="R124" s="12"/>
      <c r="S124" s="12"/>
      <c r="T124" s="12"/>
    </row>
    <row r="125" spans="1:20" ht="12.75">
      <c r="A125" s="34"/>
      <c r="B125" s="35" t="s">
        <v>83</v>
      </c>
      <c r="C125" s="61">
        <v>8055112767114</v>
      </c>
      <c r="D125" s="4" t="s">
        <v>79</v>
      </c>
      <c r="E125" s="4">
        <v>0</v>
      </c>
      <c r="F125" s="14">
        <f>E125*(6/100)</f>
        <v>0</v>
      </c>
      <c r="G125" s="14"/>
      <c r="H125" s="14">
        <f>(E125+F125)+G125</f>
        <v>0</v>
      </c>
      <c r="I125" s="36"/>
      <c r="J125" s="36"/>
      <c r="K125" s="34"/>
      <c r="L125" s="11"/>
      <c r="M125" s="12"/>
      <c r="N125" s="12"/>
      <c r="O125" s="12"/>
      <c r="P125" s="12"/>
      <c r="Q125" s="12"/>
      <c r="R125" s="12"/>
      <c r="S125" s="12"/>
      <c r="T125" s="12"/>
    </row>
    <row r="126" spans="1:20" ht="12.75">
      <c r="A126" s="34"/>
      <c r="B126" s="35" t="s">
        <v>83</v>
      </c>
      <c r="C126" s="61">
        <v>8055112767152</v>
      </c>
      <c r="D126" s="68" t="s">
        <v>166</v>
      </c>
      <c r="E126" s="4">
        <v>0</v>
      </c>
      <c r="F126" s="14">
        <f>E126*(6/100)</f>
        <v>0</v>
      </c>
      <c r="G126" s="14"/>
      <c r="H126" s="14">
        <f>(E126+F126)+G126</f>
        <v>0</v>
      </c>
      <c r="I126" s="36"/>
      <c r="J126" s="36"/>
      <c r="K126" s="34"/>
      <c r="L126" s="11"/>
      <c r="M126" s="12"/>
      <c r="N126" s="12"/>
      <c r="O126" s="12"/>
      <c r="P126" s="12"/>
      <c r="Q126" s="12"/>
      <c r="R126" s="12"/>
      <c r="S126" s="12"/>
      <c r="T126" s="12"/>
    </row>
    <row r="127" spans="1:20" ht="12.75">
      <c r="A127" s="34"/>
      <c r="B127" s="37" t="s">
        <v>83</v>
      </c>
      <c r="C127" s="59">
        <v>8055112767527</v>
      </c>
      <c r="D127" s="6" t="s">
        <v>138</v>
      </c>
      <c r="E127" s="6">
        <v>161.33</v>
      </c>
      <c r="F127" s="7">
        <f>E127*(6/100)</f>
        <v>9.6798</v>
      </c>
      <c r="G127" s="7"/>
      <c r="H127" s="7">
        <f>(E127+F127)+G127</f>
        <v>171.0098</v>
      </c>
      <c r="I127" s="38"/>
      <c r="J127" s="38"/>
      <c r="K127" s="39"/>
      <c r="L127" s="11"/>
      <c r="M127" s="12"/>
      <c r="N127" s="12"/>
      <c r="O127" s="12"/>
      <c r="P127" s="12"/>
      <c r="Q127" s="12"/>
      <c r="R127" s="12"/>
      <c r="S127" s="12"/>
      <c r="T127" s="12"/>
    </row>
    <row r="128" spans="1:20" ht="12.75">
      <c r="A128" s="34"/>
      <c r="B128" s="40" t="s">
        <v>83</v>
      </c>
      <c r="C128" s="61">
        <v>8055112767169</v>
      </c>
      <c r="D128" s="4" t="s">
        <v>112</v>
      </c>
      <c r="E128" s="4">
        <v>0</v>
      </c>
      <c r="F128" s="14">
        <f>E128*(6/100)</f>
        <v>0</v>
      </c>
      <c r="G128" s="14"/>
      <c r="H128" s="14">
        <f>(E128+F128)+G128</f>
        <v>0</v>
      </c>
      <c r="I128" s="36"/>
      <c r="J128" s="36"/>
      <c r="K128" s="34"/>
      <c r="L128" s="11"/>
      <c r="M128" s="12"/>
      <c r="N128" s="12"/>
      <c r="O128" s="12"/>
      <c r="P128" s="12"/>
      <c r="Q128" s="12"/>
      <c r="R128" s="12"/>
      <c r="S128" s="12"/>
      <c r="T128" s="12"/>
    </row>
    <row r="129" spans="1:20" ht="12.75">
      <c r="A129" s="15"/>
      <c r="B129" s="16"/>
      <c r="C129" s="62"/>
      <c r="D129" s="15"/>
      <c r="E129" s="15"/>
      <c r="F129" s="15"/>
      <c r="G129" s="15"/>
      <c r="H129" s="17">
        <f>SUM(H125:H128)</f>
        <v>171.0098</v>
      </c>
      <c r="I129" s="17"/>
      <c r="J129" s="17">
        <f>I129-H129</f>
        <v>-171.0098</v>
      </c>
      <c r="K129" s="15"/>
      <c r="L129" s="11"/>
      <c r="M129" s="12"/>
      <c r="N129" s="12"/>
      <c r="O129" s="12"/>
      <c r="P129" s="12"/>
      <c r="Q129" s="12"/>
      <c r="R129" s="12"/>
      <c r="S129" s="12"/>
      <c r="T129" s="12"/>
    </row>
    <row r="130" spans="1:20" ht="12.75">
      <c r="A130" s="34"/>
      <c r="B130" s="36" t="s">
        <v>92</v>
      </c>
      <c r="C130" s="63">
        <v>8055112767077</v>
      </c>
      <c r="D130" s="19" t="s">
        <v>167</v>
      </c>
      <c r="E130" s="19">
        <v>278.67</v>
      </c>
      <c r="F130" s="20">
        <f>E130*(6/100)</f>
        <v>16.720200000000002</v>
      </c>
      <c r="G130" s="20"/>
      <c r="H130" s="20">
        <f>(E130+F130)+G130</f>
        <v>295.3902</v>
      </c>
      <c r="I130" s="41"/>
      <c r="J130" s="41"/>
      <c r="K130" s="42"/>
      <c r="L130" s="11"/>
      <c r="M130" s="12"/>
      <c r="N130" s="12"/>
      <c r="O130" s="12"/>
      <c r="P130" s="12"/>
      <c r="Q130" s="12"/>
      <c r="R130" s="12"/>
      <c r="S130" s="12"/>
      <c r="T130" s="12"/>
    </row>
    <row r="131" spans="1:20" ht="12.75">
      <c r="A131" s="34"/>
      <c r="B131" s="36" t="s">
        <v>92</v>
      </c>
      <c r="C131" s="61">
        <v>8055112767299</v>
      </c>
      <c r="D131" s="4" t="s">
        <v>168</v>
      </c>
      <c r="E131" s="4">
        <v>0</v>
      </c>
      <c r="F131" s="14">
        <f>E131*(6/100)</f>
        <v>0</v>
      </c>
      <c r="G131" s="14"/>
      <c r="H131" s="14">
        <f>(E131+F131)+G131</f>
        <v>0</v>
      </c>
      <c r="I131" s="36"/>
      <c r="J131" s="36"/>
      <c r="K131" s="34"/>
      <c r="L131" s="11"/>
      <c r="M131" s="12"/>
      <c r="N131" s="12"/>
      <c r="O131" s="12"/>
      <c r="P131" s="12"/>
      <c r="Q131" s="12"/>
      <c r="R131" s="12"/>
      <c r="S131" s="12"/>
      <c r="T131" s="12"/>
    </row>
    <row r="132" spans="1:20" ht="12.75">
      <c r="A132" s="34"/>
      <c r="B132" s="36" t="s">
        <v>92</v>
      </c>
      <c r="C132" s="61">
        <v>8055112767534</v>
      </c>
      <c r="D132" s="68" t="s">
        <v>76</v>
      </c>
      <c r="E132" s="4">
        <v>0</v>
      </c>
      <c r="F132" s="14">
        <f>E132*(6/100)</f>
        <v>0</v>
      </c>
      <c r="G132" s="14"/>
      <c r="H132" s="14">
        <f>(E132+F132)+G132</f>
        <v>0</v>
      </c>
      <c r="I132" s="36"/>
      <c r="J132" s="36"/>
      <c r="K132" s="34"/>
      <c r="L132" s="11"/>
      <c r="M132" s="12"/>
      <c r="N132" s="12"/>
      <c r="O132" s="12"/>
      <c r="P132" s="12"/>
      <c r="Q132" s="12"/>
      <c r="R132" s="12"/>
      <c r="S132" s="12"/>
      <c r="T132" s="12"/>
    </row>
    <row r="133" spans="1:20" ht="12.75">
      <c r="A133" s="34"/>
      <c r="B133" s="36" t="s">
        <v>92</v>
      </c>
      <c r="C133" s="59" t="s">
        <v>99</v>
      </c>
      <c r="D133" s="6" t="s">
        <v>67</v>
      </c>
      <c r="E133" s="6">
        <v>117.63</v>
      </c>
      <c r="F133" s="7">
        <f>E133*(6/100)</f>
        <v>7.057799999999999</v>
      </c>
      <c r="G133" s="7"/>
      <c r="H133" s="7">
        <f>(E133+F133)+G133</f>
        <v>124.6878</v>
      </c>
      <c r="I133" s="38"/>
      <c r="J133" s="38"/>
      <c r="K133" s="39"/>
      <c r="L133" s="11"/>
      <c r="M133" s="12"/>
      <c r="N133" s="12"/>
      <c r="O133" s="12"/>
      <c r="P133" s="12"/>
      <c r="Q133" s="12"/>
      <c r="R133" s="12"/>
      <c r="S133" s="12"/>
      <c r="T133" s="12"/>
    </row>
    <row r="134" spans="1:20" ht="12.75">
      <c r="A134" s="34"/>
      <c r="B134" s="36" t="s">
        <v>92</v>
      </c>
      <c r="C134" s="59" t="s">
        <v>19</v>
      </c>
      <c r="D134" s="6" t="s">
        <v>85</v>
      </c>
      <c r="E134" s="6">
        <v>58.2</v>
      </c>
      <c r="F134" s="7">
        <f>E134*(6/100)</f>
        <v>3.492</v>
      </c>
      <c r="G134" s="7"/>
      <c r="H134" s="7">
        <f>(E134+F134)+G134</f>
        <v>61.692</v>
      </c>
      <c r="I134" s="38"/>
      <c r="J134" s="38"/>
      <c r="K134" s="39"/>
      <c r="L134" s="11"/>
      <c r="M134" s="12"/>
      <c r="N134" s="12"/>
      <c r="O134" s="12"/>
      <c r="P134" s="12"/>
      <c r="Q134" s="12"/>
      <c r="R134" s="12"/>
      <c r="S134" s="12"/>
      <c r="T134" s="12"/>
    </row>
    <row r="135" spans="1:20" ht="12.75">
      <c r="A135" s="15"/>
      <c r="B135" s="16"/>
      <c r="C135" s="62"/>
      <c r="D135" s="15"/>
      <c r="E135" s="15"/>
      <c r="F135" s="15"/>
      <c r="G135" s="15"/>
      <c r="H135" s="17">
        <f>SUM(H130:H134)</f>
        <v>481.77</v>
      </c>
      <c r="I135" s="17"/>
      <c r="J135" s="17">
        <f>I135-H135</f>
        <v>-481.77</v>
      </c>
      <c r="K135" s="15"/>
      <c r="L135" s="11"/>
      <c r="M135" s="12"/>
      <c r="N135" s="12"/>
      <c r="O135" s="12"/>
      <c r="P135" s="12"/>
      <c r="Q135" s="12"/>
      <c r="R135" s="12"/>
      <c r="S135" s="12"/>
      <c r="T135" s="12"/>
    </row>
    <row r="136" spans="1:20" ht="12.75">
      <c r="A136" s="34"/>
      <c r="B136" s="38" t="s">
        <v>146</v>
      </c>
      <c r="C136" s="59">
        <v>8055112767398</v>
      </c>
      <c r="D136" s="6" t="s">
        <v>81</v>
      </c>
      <c r="E136" s="6">
        <v>278.67</v>
      </c>
      <c r="F136" s="7">
        <f>E136*(6/100)</f>
        <v>16.720200000000002</v>
      </c>
      <c r="G136" s="7"/>
      <c r="H136" s="7">
        <f>(E136+F136)+G136</f>
        <v>295.3902</v>
      </c>
      <c r="I136" s="38"/>
      <c r="J136" s="38"/>
      <c r="K136" s="39"/>
      <c r="L136" s="11"/>
      <c r="M136" s="12"/>
      <c r="N136" s="12"/>
      <c r="O136" s="12"/>
      <c r="P136" s="12"/>
      <c r="Q136" s="12"/>
      <c r="R136" s="12"/>
      <c r="S136" s="12"/>
      <c r="T136" s="12"/>
    </row>
    <row r="137" spans="1:20" ht="12.75">
      <c r="A137" s="34"/>
      <c r="B137" s="36" t="s">
        <v>146</v>
      </c>
      <c r="C137" s="61">
        <v>8055112767114</v>
      </c>
      <c r="D137" s="4" t="s">
        <v>79</v>
      </c>
      <c r="E137" s="4">
        <v>0</v>
      </c>
      <c r="F137" s="14">
        <f>E137*(6/100)</f>
        <v>0</v>
      </c>
      <c r="G137" s="14"/>
      <c r="H137" s="14">
        <f>(E137+F137)+G137</f>
        <v>0</v>
      </c>
      <c r="I137" s="36"/>
      <c r="J137" s="36"/>
      <c r="K137" s="34"/>
      <c r="L137" s="11"/>
      <c r="M137" s="12"/>
      <c r="N137" s="12"/>
      <c r="O137" s="12"/>
      <c r="P137" s="12"/>
      <c r="Q137" s="12"/>
      <c r="R137" s="12"/>
      <c r="S137" s="12"/>
      <c r="T137" s="12"/>
    </row>
    <row r="138" spans="1:20" ht="12.75">
      <c r="A138" s="8"/>
      <c r="B138" s="33"/>
      <c r="C138" s="60"/>
      <c r="D138" s="8"/>
      <c r="E138" s="8"/>
      <c r="F138" s="8"/>
      <c r="G138" s="8"/>
      <c r="H138" s="10">
        <f>SUM(H136:H137)</f>
        <v>295.3902</v>
      </c>
      <c r="I138" s="10">
        <v>551</v>
      </c>
      <c r="J138" s="10">
        <f>I138-H138</f>
        <v>255.6098</v>
      </c>
      <c r="K138" s="8"/>
      <c r="L138" s="11"/>
      <c r="M138" s="12"/>
      <c r="N138" s="12"/>
      <c r="O138" s="12"/>
      <c r="P138" s="12"/>
      <c r="Q138" s="12"/>
      <c r="R138" s="12"/>
      <c r="S138" s="12"/>
      <c r="T138" s="12"/>
    </row>
    <row r="139" spans="1:20" ht="12.75">
      <c r="A139" s="34"/>
      <c r="B139" s="37" t="s">
        <v>10</v>
      </c>
      <c r="C139" s="59">
        <v>8055112767435</v>
      </c>
      <c r="D139" s="6" t="s">
        <v>129</v>
      </c>
      <c r="E139" s="6">
        <v>278.67</v>
      </c>
      <c r="F139" s="7">
        <f>E139*(6/100)</f>
        <v>16.720200000000002</v>
      </c>
      <c r="G139" s="7"/>
      <c r="H139" s="7">
        <f>(E139+F139)+G139</f>
        <v>295.3902</v>
      </c>
      <c r="I139" s="38"/>
      <c r="J139" s="38"/>
      <c r="K139" s="39"/>
      <c r="L139" s="11"/>
      <c r="M139" s="12"/>
      <c r="N139" s="12"/>
      <c r="O139" s="12"/>
      <c r="P139" s="12"/>
      <c r="Q139" s="12"/>
      <c r="R139" s="12"/>
      <c r="S139" s="12"/>
      <c r="T139" s="12"/>
    </row>
    <row r="140" spans="1:20" ht="12.75">
      <c r="A140" s="34"/>
      <c r="B140" s="35" t="s">
        <v>10</v>
      </c>
      <c r="C140" s="61">
        <v>8055112767541</v>
      </c>
      <c r="D140" s="4" t="s">
        <v>97</v>
      </c>
      <c r="E140" s="4">
        <v>0</v>
      </c>
      <c r="F140" s="14">
        <f>E140*(6/100)</f>
        <v>0</v>
      </c>
      <c r="G140" s="14"/>
      <c r="H140" s="14">
        <f>(E140+F140)+G140</f>
        <v>0</v>
      </c>
      <c r="I140" s="36"/>
      <c r="J140" s="36"/>
      <c r="K140" s="34"/>
      <c r="L140" s="11"/>
      <c r="M140" s="12"/>
      <c r="N140" s="12"/>
      <c r="O140" s="12"/>
      <c r="P140" s="12"/>
      <c r="Q140" s="12"/>
      <c r="R140" s="12"/>
      <c r="S140" s="12"/>
      <c r="T140" s="12"/>
    </row>
    <row r="141" spans="1:20" ht="12.75">
      <c r="A141" s="8"/>
      <c r="B141" s="43"/>
      <c r="C141" s="60"/>
      <c r="D141" s="8"/>
      <c r="E141" s="8"/>
      <c r="F141" s="8"/>
      <c r="G141" s="8"/>
      <c r="H141" s="10">
        <f>SUM(H139:H140)</f>
        <v>295.3902</v>
      </c>
      <c r="I141" s="10">
        <v>579</v>
      </c>
      <c r="J141" s="10">
        <f>I141-H141</f>
        <v>283.6098</v>
      </c>
      <c r="K141" s="8"/>
      <c r="L141" s="11"/>
      <c r="M141" s="12"/>
      <c r="N141" s="12"/>
      <c r="O141" s="12"/>
      <c r="P141" s="12"/>
      <c r="Q141" s="12"/>
      <c r="R141" s="12"/>
      <c r="S141" s="12"/>
      <c r="T141" s="12"/>
    </row>
    <row r="142" spans="1:20" ht="51">
      <c r="A142" s="34"/>
      <c r="B142" s="35" t="s">
        <v>65</v>
      </c>
      <c r="C142" s="61">
        <v>8055112767251</v>
      </c>
      <c r="D142" s="4" t="s">
        <v>28</v>
      </c>
      <c r="E142" s="4">
        <v>0</v>
      </c>
      <c r="F142" s="14">
        <f>E142*(6/100)</f>
        <v>0</v>
      </c>
      <c r="G142" s="14"/>
      <c r="H142" s="14">
        <f>(E142+F142)+G142</f>
        <v>0</v>
      </c>
      <c r="I142" s="36"/>
      <c r="J142" s="36"/>
      <c r="K142" s="34" t="s">
        <v>98</v>
      </c>
      <c r="L142" s="11"/>
      <c r="M142" s="12"/>
      <c r="N142" s="12"/>
      <c r="O142" s="12"/>
      <c r="P142" s="12"/>
      <c r="Q142" s="12"/>
      <c r="R142" s="12"/>
      <c r="S142" s="12"/>
      <c r="T142" s="12"/>
    </row>
    <row r="143" spans="1:20" ht="12.75">
      <c r="A143" s="34"/>
      <c r="B143" s="37" t="s">
        <v>65</v>
      </c>
      <c r="C143" s="59">
        <v>8055112767411</v>
      </c>
      <c r="D143" s="6" t="s">
        <v>38</v>
      </c>
      <c r="E143" s="6">
        <v>278.67</v>
      </c>
      <c r="F143" s="7">
        <f>E143*(6/100)</f>
        <v>16.720200000000002</v>
      </c>
      <c r="G143" s="7"/>
      <c r="H143" s="7">
        <f>(E143+F143)+G143</f>
        <v>295.3902</v>
      </c>
      <c r="I143" s="38"/>
      <c r="J143" s="38"/>
      <c r="K143" s="39"/>
      <c r="L143" s="11"/>
      <c r="M143" s="12"/>
      <c r="N143" s="12"/>
      <c r="O143" s="12"/>
      <c r="P143" s="12"/>
      <c r="Q143" s="12"/>
      <c r="R143" s="12"/>
      <c r="S143" s="12"/>
      <c r="T143" s="12"/>
    </row>
    <row r="144" spans="1:20" ht="13.5" thickBot="1">
      <c r="A144" s="34"/>
      <c r="B144" s="35" t="s">
        <v>65</v>
      </c>
      <c r="C144" s="61">
        <v>8055112767534</v>
      </c>
      <c r="D144" s="66" t="s">
        <v>76</v>
      </c>
      <c r="E144" s="72">
        <v>322.67</v>
      </c>
      <c r="F144" s="14">
        <f>E144*(6/100)</f>
        <v>19.3602</v>
      </c>
      <c r="G144" s="14"/>
      <c r="H144" s="14">
        <f>(E144+F144)+G144</f>
        <v>342.03020000000004</v>
      </c>
      <c r="I144" s="36"/>
      <c r="J144" s="36"/>
      <c r="K144" s="34"/>
      <c r="L144" s="67" t="s">
        <v>188</v>
      </c>
      <c r="M144" s="12"/>
      <c r="N144" s="12"/>
      <c r="O144" s="12"/>
      <c r="P144" s="12"/>
      <c r="Q144" s="12"/>
      <c r="R144" s="12"/>
      <c r="S144" s="12"/>
      <c r="T144" s="12"/>
    </row>
    <row r="145" spans="1:20" ht="12.75">
      <c r="A145" s="34"/>
      <c r="B145" s="37" t="s">
        <v>65</v>
      </c>
      <c r="C145" s="59" t="s">
        <v>35</v>
      </c>
      <c r="D145" s="6" t="s">
        <v>148</v>
      </c>
      <c r="E145" s="6">
        <v>96.91</v>
      </c>
      <c r="F145" s="7">
        <f>E145*(6/100)</f>
        <v>5.8145999999999995</v>
      </c>
      <c r="G145" s="7"/>
      <c r="H145" s="7">
        <f>(E145+F145)+G145</f>
        <v>102.7246</v>
      </c>
      <c r="I145" s="38"/>
      <c r="J145" s="38"/>
      <c r="K145" s="39"/>
      <c r="L145" s="11"/>
      <c r="M145" s="12"/>
      <c r="N145" s="12"/>
      <c r="O145" s="12"/>
      <c r="P145" s="12"/>
      <c r="Q145" s="12"/>
      <c r="R145" s="12"/>
      <c r="S145" s="12"/>
      <c r="T145" s="12"/>
    </row>
    <row r="146" spans="1:20" ht="12.75">
      <c r="A146" s="34"/>
      <c r="B146" s="35" t="s">
        <v>65</v>
      </c>
      <c r="C146" s="61" t="s">
        <v>106</v>
      </c>
      <c r="D146" s="4" t="s">
        <v>89</v>
      </c>
      <c r="E146" s="4">
        <v>0</v>
      </c>
      <c r="F146" s="14">
        <f>E146*(6/100)</f>
        <v>0</v>
      </c>
      <c r="G146" s="14"/>
      <c r="H146" s="14">
        <f>(E146+F146)+G146</f>
        <v>0</v>
      </c>
      <c r="I146" s="36"/>
      <c r="J146" s="36"/>
      <c r="K146" s="34"/>
      <c r="L146" s="11"/>
      <c r="M146" s="12"/>
      <c r="N146" s="12"/>
      <c r="O146" s="12"/>
      <c r="P146" s="12"/>
      <c r="Q146" s="12"/>
      <c r="R146" s="12"/>
      <c r="S146" s="12"/>
      <c r="T146" s="12"/>
    </row>
    <row r="147" spans="1:20" ht="12.75">
      <c r="A147" s="15"/>
      <c r="B147" s="44"/>
      <c r="C147" s="62"/>
      <c r="D147" s="15"/>
      <c r="E147" s="15"/>
      <c r="F147" s="15"/>
      <c r="G147" s="15"/>
      <c r="H147" s="17">
        <f>SUM(H142:H146)</f>
        <v>740.145</v>
      </c>
      <c r="I147" s="17"/>
      <c r="J147" s="17">
        <f>I147-H147</f>
        <v>-740.145</v>
      </c>
      <c r="K147" s="15" t="s">
        <v>115</v>
      </c>
      <c r="L147" s="11"/>
      <c r="M147" s="12"/>
      <c r="N147" s="12"/>
      <c r="O147" s="12"/>
      <c r="P147" s="12"/>
      <c r="Q147" s="12"/>
      <c r="R147" s="12"/>
      <c r="S147" s="12"/>
      <c r="T147" s="12"/>
    </row>
    <row r="148" spans="1:20" ht="12.75">
      <c r="A148" s="34"/>
      <c r="B148" s="35" t="s">
        <v>12</v>
      </c>
      <c r="C148" s="61">
        <v>8055112767541</v>
      </c>
      <c r="D148" s="4" t="s">
        <v>97</v>
      </c>
      <c r="E148" s="4">
        <v>0</v>
      </c>
      <c r="F148" s="14">
        <f>E148*(6/100)</f>
        <v>0</v>
      </c>
      <c r="G148" s="14"/>
      <c r="H148" s="14">
        <f>(E148+F148)+G148</f>
        <v>0</v>
      </c>
      <c r="I148" s="36"/>
      <c r="J148" s="36"/>
      <c r="K148" s="34"/>
      <c r="L148" s="11"/>
      <c r="M148" s="12"/>
      <c r="N148" s="12"/>
      <c r="O148" s="12"/>
      <c r="P148" s="12"/>
      <c r="Q148" s="12"/>
      <c r="R148" s="12"/>
      <c r="S148" s="12"/>
      <c r="T148" s="12"/>
    </row>
    <row r="149" spans="1:20" ht="12.75">
      <c r="A149" s="34"/>
      <c r="B149" s="35" t="s">
        <v>12</v>
      </c>
      <c r="C149" s="61">
        <v>8055112767251</v>
      </c>
      <c r="D149" s="4" t="s">
        <v>28</v>
      </c>
      <c r="E149" s="4">
        <v>0</v>
      </c>
      <c r="F149" s="14">
        <f>E149*(6/100)</f>
        <v>0</v>
      </c>
      <c r="G149" s="14"/>
      <c r="H149" s="14">
        <f>(E149+F149)+G149</f>
        <v>0</v>
      </c>
      <c r="I149" s="36"/>
      <c r="J149" s="36"/>
      <c r="K149" s="34"/>
      <c r="L149" s="11"/>
      <c r="M149" s="12"/>
      <c r="N149" s="12"/>
      <c r="O149" s="12"/>
      <c r="P149" s="12"/>
      <c r="Q149" s="12"/>
      <c r="R149" s="12"/>
      <c r="S149" s="12"/>
      <c r="T149" s="12"/>
    </row>
    <row r="150" spans="1:20" ht="12.75">
      <c r="A150" s="15"/>
      <c r="B150" s="44"/>
      <c r="C150" s="62"/>
      <c r="D150" s="15"/>
      <c r="E150" s="15"/>
      <c r="F150" s="15"/>
      <c r="G150" s="15"/>
      <c r="H150" s="17">
        <f>SUM(H148:H149)</f>
        <v>0</v>
      </c>
      <c r="I150" s="17"/>
      <c r="J150" s="17">
        <f>I150-H150</f>
        <v>0</v>
      </c>
      <c r="K150" s="15"/>
      <c r="L150" s="11"/>
      <c r="M150" s="12"/>
      <c r="N150" s="12"/>
      <c r="O150" s="12"/>
      <c r="P150" s="12"/>
      <c r="Q150" s="12"/>
      <c r="R150" s="12"/>
      <c r="S150" s="12"/>
      <c r="T150" s="12"/>
    </row>
    <row r="151" spans="1:20" ht="12.75">
      <c r="A151" s="34"/>
      <c r="B151" s="40" t="s">
        <v>64</v>
      </c>
      <c r="C151" s="61">
        <v>8055112767312</v>
      </c>
      <c r="D151" s="4" t="s">
        <v>61</v>
      </c>
      <c r="E151" s="4">
        <v>0</v>
      </c>
      <c r="F151" s="14">
        <f>E151*(6/100)</f>
        <v>0</v>
      </c>
      <c r="G151" s="14"/>
      <c r="H151" s="14">
        <f>(E151+F151)+G151</f>
        <v>0</v>
      </c>
      <c r="I151" s="36"/>
      <c r="J151" s="36"/>
      <c r="K151" s="34"/>
      <c r="L151" s="11"/>
      <c r="M151" s="12"/>
      <c r="N151" s="12"/>
      <c r="O151" s="12"/>
      <c r="P151" s="12"/>
      <c r="Q151" s="12"/>
      <c r="R151" s="12"/>
      <c r="S151" s="12"/>
      <c r="T151" s="12"/>
    </row>
    <row r="152" spans="1:20" ht="12.75">
      <c r="A152" s="15"/>
      <c r="B152" s="45"/>
      <c r="C152" s="62"/>
      <c r="D152" s="15"/>
      <c r="E152" s="15"/>
      <c r="F152" s="15"/>
      <c r="G152" s="15"/>
      <c r="H152" s="17">
        <f>SUM(H151:H151)</f>
        <v>0</v>
      </c>
      <c r="I152" s="17"/>
      <c r="J152" s="17">
        <f>I152-H152</f>
        <v>0</v>
      </c>
      <c r="K152" s="15"/>
      <c r="L152" s="11"/>
      <c r="M152" s="12"/>
      <c r="N152" s="12"/>
      <c r="O152" s="12"/>
      <c r="P152" s="12"/>
      <c r="Q152" s="12"/>
      <c r="R152" s="12"/>
      <c r="S152" s="12"/>
      <c r="T152" s="12"/>
    </row>
    <row r="153" spans="1:20" ht="12.75">
      <c r="A153" s="34"/>
      <c r="B153" s="35" t="s">
        <v>4</v>
      </c>
      <c r="C153" s="61">
        <v>8055112767237</v>
      </c>
      <c r="D153" s="66" t="s">
        <v>73</v>
      </c>
      <c r="E153" s="4">
        <v>308</v>
      </c>
      <c r="F153" s="14">
        <f>E153*(6/100)</f>
        <v>18.48</v>
      </c>
      <c r="G153" s="14"/>
      <c r="H153" s="14">
        <f>(E153+F153)+G153</f>
        <v>326.48</v>
      </c>
      <c r="I153" s="36"/>
      <c r="J153" s="36"/>
      <c r="K153" s="34"/>
      <c r="L153" s="67" t="s">
        <v>188</v>
      </c>
      <c r="M153" s="12"/>
      <c r="N153" s="12"/>
      <c r="O153" s="12"/>
      <c r="P153" s="12"/>
      <c r="Q153" s="12"/>
      <c r="R153" s="12"/>
      <c r="S153" s="12"/>
      <c r="T153" s="12"/>
    </row>
    <row r="154" spans="1:20" ht="12.75">
      <c r="A154" s="34"/>
      <c r="B154" s="35" t="s">
        <v>4</v>
      </c>
      <c r="C154" s="61">
        <v>8055112767541</v>
      </c>
      <c r="D154" s="4" t="s">
        <v>97</v>
      </c>
      <c r="E154" s="4">
        <v>0</v>
      </c>
      <c r="F154" s="14">
        <f>E154*(6/100)</f>
        <v>0</v>
      </c>
      <c r="G154" s="14"/>
      <c r="H154" s="14">
        <f>(E154+F154)+G154</f>
        <v>0</v>
      </c>
      <c r="I154" s="36"/>
      <c r="J154" s="36"/>
      <c r="K154" s="34"/>
      <c r="L154" s="11"/>
      <c r="M154" s="12"/>
      <c r="N154" s="12"/>
      <c r="O154" s="12"/>
      <c r="P154" s="12"/>
      <c r="Q154" s="12"/>
      <c r="R154" s="12"/>
      <c r="S154" s="12"/>
      <c r="T154" s="12"/>
    </row>
    <row r="155" spans="1:20" ht="12.75">
      <c r="A155" s="15"/>
      <c r="B155" s="44"/>
      <c r="C155" s="62"/>
      <c r="D155" s="15"/>
      <c r="E155" s="15"/>
      <c r="F155" s="15"/>
      <c r="G155" s="15"/>
      <c r="H155" s="17">
        <f>SUM(H153:H154)</f>
        <v>326.48</v>
      </c>
      <c r="I155" s="17"/>
      <c r="J155" s="17">
        <f>I155-H155</f>
        <v>-326.48</v>
      </c>
      <c r="K155" s="15"/>
      <c r="L155" s="11"/>
      <c r="M155" s="12"/>
      <c r="N155" s="12"/>
      <c r="O155" s="12"/>
      <c r="P155" s="12"/>
      <c r="Q155" s="12"/>
      <c r="R155" s="12"/>
      <c r="S155" s="12"/>
      <c r="T155" s="12"/>
    </row>
    <row r="156" spans="1:20" ht="12.75">
      <c r="A156" s="34"/>
      <c r="B156" s="37" t="s">
        <v>3</v>
      </c>
      <c r="C156" s="59" t="s">
        <v>181</v>
      </c>
      <c r="D156" s="6" t="s">
        <v>102</v>
      </c>
      <c r="E156" s="6">
        <v>82.04</v>
      </c>
      <c r="F156" s="7">
        <f aca="true" t="shared" si="6" ref="F156:F164">E156*(6/100)</f>
        <v>4.9224000000000006</v>
      </c>
      <c r="G156" s="7"/>
      <c r="H156" s="7">
        <f aca="true" t="shared" si="7" ref="H156:H164">(E156+F156)+G156</f>
        <v>86.9624</v>
      </c>
      <c r="I156" s="38"/>
      <c r="J156" s="38"/>
      <c r="K156" s="39"/>
      <c r="L156" s="11"/>
      <c r="M156" s="12"/>
      <c r="N156" s="12"/>
      <c r="O156" s="12"/>
      <c r="P156" s="12"/>
      <c r="Q156" s="12"/>
      <c r="R156" s="12"/>
      <c r="S156" s="12"/>
      <c r="T156" s="12"/>
    </row>
    <row r="157" spans="1:20" ht="12.75">
      <c r="A157" s="34"/>
      <c r="B157" s="37" t="s">
        <v>3</v>
      </c>
      <c r="C157" s="59" t="s">
        <v>17</v>
      </c>
      <c r="D157" s="39" t="s">
        <v>8</v>
      </c>
      <c r="E157" s="7">
        <v>96.8</v>
      </c>
      <c r="F157" s="7">
        <f t="shared" si="6"/>
        <v>5.808</v>
      </c>
      <c r="G157" s="7"/>
      <c r="H157" s="7">
        <f t="shared" si="7"/>
        <v>102.608</v>
      </c>
      <c r="I157" s="38"/>
      <c r="J157" s="38"/>
      <c r="K157" s="39"/>
      <c r="L157" s="11"/>
      <c r="M157" s="12"/>
      <c r="N157" s="12"/>
      <c r="O157" s="12"/>
      <c r="P157" s="12"/>
      <c r="Q157" s="12"/>
      <c r="R157" s="12"/>
      <c r="S157" s="12"/>
      <c r="T157" s="12"/>
    </row>
    <row r="158" spans="1:20" ht="12.75">
      <c r="A158" s="34"/>
      <c r="B158" s="37" t="s">
        <v>3</v>
      </c>
      <c r="C158" s="59" t="s">
        <v>153</v>
      </c>
      <c r="D158" s="39" t="s">
        <v>157</v>
      </c>
      <c r="E158" s="7">
        <v>98.44</v>
      </c>
      <c r="F158" s="7">
        <f t="shared" si="6"/>
        <v>5.9064</v>
      </c>
      <c r="G158" s="7"/>
      <c r="H158" s="7">
        <f t="shared" si="7"/>
        <v>104.3464</v>
      </c>
      <c r="I158" s="38"/>
      <c r="J158" s="38"/>
      <c r="K158" s="39"/>
      <c r="L158" s="11"/>
      <c r="M158" s="12"/>
      <c r="N158" s="12"/>
      <c r="O158" s="12"/>
      <c r="P158" s="12"/>
      <c r="Q158" s="12"/>
      <c r="R158" s="12"/>
      <c r="S158" s="12"/>
      <c r="T158" s="12"/>
    </row>
    <row r="159" spans="1:20" ht="12.75">
      <c r="A159" s="34"/>
      <c r="B159" s="37" t="s">
        <v>3</v>
      </c>
      <c r="C159" s="59" t="s">
        <v>145</v>
      </c>
      <c r="D159" s="6" t="s">
        <v>77</v>
      </c>
      <c r="E159" s="7">
        <v>98.44</v>
      </c>
      <c r="F159" s="7">
        <f t="shared" si="6"/>
        <v>5.9064</v>
      </c>
      <c r="G159" s="7"/>
      <c r="H159" s="7">
        <f t="shared" si="7"/>
        <v>104.3464</v>
      </c>
      <c r="I159" s="38"/>
      <c r="J159" s="38"/>
      <c r="K159" s="39"/>
      <c r="L159" s="11"/>
      <c r="M159" s="12"/>
      <c r="N159" s="12"/>
      <c r="O159" s="12"/>
      <c r="P159" s="12"/>
      <c r="Q159" s="12"/>
      <c r="R159" s="12"/>
      <c r="S159" s="12"/>
      <c r="T159" s="12"/>
    </row>
    <row r="160" spans="1:20" ht="12.75">
      <c r="A160" s="34"/>
      <c r="B160" s="37" t="s">
        <v>3</v>
      </c>
      <c r="C160" s="59" t="s">
        <v>163</v>
      </c>
      <c r="D160" s="6" t="s">
        <v>121</v>
      </c>
      <c r="E160" s="7">
        <v>117.27</v>
      </c>
      <c r="F160" s="7">
        <f t="shared" si="6"/>
        <v>7.036199999999999</v>
      </c>
      <c r="G160" s="7"/>
      <c r="H160" s="7">
        <f t="shared" si="7"/>
        <v>124.30619999999999</v>
      </c>
      <c r="I160" s="38"/>
      <c r="J160" s="38"/>
      <c r="K160" s="39"/>
      <c r="L160" s="11"/>
      <c r="M160" s="12"/>
      <c r="N160" s="12"/>
      <c r="O160" s="12"/>
      <c r="P160" s="12"/>
      <c r="Q160" s="12"/>
      <c r="R160" s="12"/>
      <c r="S160" s="12"/>
      <c r="T160" s="12"/>
    </row>
    <row r="161" spans="1:20" ht="12.75">
      <c r="A161" s="34"/>
      <c r="B161" s="35" t="s">
        <v>3</v>
      </c>
      <c r="C161" s="61" t="s">
        <v>136</v>
      </c>
      <c r="D161" s="4" t="s">
        <v>18</v>
      </c>
      <c r="E161" s="4">
        <v>0</v>
      </c>
      <c r="F161" s="14">
        <f t="shared" si="6"/>
        <v>0</v>
      </c>
      <c r="G161" s="14"/>
      <c r="H161" s="14">
        <f t="shared" si="7"/>
        <v>0</v>
      </c>
      <c r="I161" s="36"/>
      <c r="J161" s="36"/>
      <c r="K161" s="34"/>
      <c r="L161" s="11"/>
      <c r="M161" s="12"/>
      <c r="N161" s="12"/>
      <c r="O161" s="12"/>
      <c r="P161" s="12"/>
      <c r="Q161" s="12"/>
      <c r="R161" s="12"/>
      <c r="S161" s="12"/>
      <c r="T161" s="12"/>
    </row>
    <row r="162" spans="1:20" ht="12.75">
      <c r="A162" s="34"/>
      <c r="B162" s="46" t="s">
        <v>3</v>
      </c>
      <c r="C162" s="63" t="s">
        <v>151</v>
      </c>
      <c r="D162" s="19" t="s">
        <v>78</v>
      </c>
      <c r="E162" s="19">
        <v>92.43</v>
      </c>
      <c r="F162" s="20">
        <f t="shared" si="6"/>
        <v>5.5458</v>
      </c>
      <c r="G162" s="20"/>
      <c r="H162" s="20">
        <f t="shared" si="7"/>
        <v>97.9758</v>
      </c>
      <c r="I162" s="41"/>
      <c r="J162" s="41"/>
      <c r="K162" s="42"/>
      <c r="L162" s="11"/>
      <c r="M162" s="12"/>
      <c r="N162" s="12"/>
      <c r="O162" s="12"/>
      <c r="P162" s="12"/>
      <c r="Q162" s="12"/>
      <c r="R162" s="12"/>
      <c r="S162" s="12"/>
      <c r="T162" s="12"/>
    </row>
    <row r="163" spans="1:20" ht="12.75">
      <c r="A163" s="34"/>
      <c r="B163" s="37" t="s">
        <v>3</v>
      </c>
      <c r="C163" s="59" t="s">
        <v>131</v>
      </c>
      <c r="D163" s="6" t="s">
        <v>25</v>
      </c>
      <c r="E163" s="6">
        <v>214.67</v>
      </c>
      <c r="F163" s="7">
        <f t="shared" si="6"/>
        <v>12.880199999999999</v>
      </c>
      <c r="G163" s="7"/>
      <c r="H163" s="7">
        <f t="shared" si="7"/>
        <v>227.5502</v>
      </c>
      <c r="I163" s="38"/>
      <c r="J163" s="38"/>
      <c r="K163" s="39"/>
      <c r="L163" s="11"/>
      <c r="M163" s="12"/>
      <c r="N163" s="12"/>
      <c r="O163" s="12"/>
      <c r="P163" s="12"/>
      <c r="Q163" s="12"/>
      <c r="R163" s="12"/>
      <c r="S163" s="12"/>
      <c r="T163" s="12"/>
    </row>
    <row r="164" spans="1:20" ht="25.5">
      <c r="A164" s="34"/>
      <c r="B164" s="35" t="s">
        <v>3</v>
      </c>
      <c r="C164" s="61" t="s">
        <v>155</v>
      </c>
      <c r="D164" s="4" t="s">
        <v>36</v>
      </c>
      <c r="E164" s="4">
        <v>0</v>
      </c>
      <c r="F164" s="14">
        <f t="shared" si="6"/>
        <v>0</v>
      </c>
      <c r="G164" s="14"/>
      <c r="H164" s="14">
        <f t="shared" si="7"/>
        <v>0</v>
      </c>
      <c r="I164" s="36"/>
      <c r="J164" s="36"/>
      <c r="K164" s="34" t="s">
        <v>45</v>
      </c>
      <c r="L164" s="11"/>
      <c r="M164" s="12"/>
      <c r="N164" s="12"/>
      <c r="O164" s="12"/>
      <c r="P164" s="12"/>
      <c r="Q164" s="12"/>
      <c r="R164" s="12"/>
      <c r="S164" s="12"/>
      <c r="T164" s="12"/>
    </row>
    <row r="165" spans="1:20" ht="12.75">
      <c r="A165" s="15"/>
      <c r="B165" s="44"/>
      <c r="C165" s="62"/>
      <c r="D165" s="15"/>
      <c r="E165" s="15"/>
      <c r="F165" s="15"/>
      <c r="G165" s="15"/>
      <c r="H165" s="17">
        <f>SUM(H156:H164)</f>
        <v>848.0954000000002</v>
      </c>
      <c r="I165" s="17"/>
      <c r="J165" s="17">
        <f>I165-H165</f>
        <v>-848.0954000000002</v>
      </c>
      <c r="K165" s="15"/>
      <c r="L165" s="11"/>
      <c r="M165" s="12"/>
      <c r="N165" s="12"/>
      <c r="O165" s="12"/>
      <c r="P165" s="12"/>
      <c r="Q165" s="12"/>
      <c r="R165" s="12"/>
      <c r="S165" s="12"/>
      <c r="T165" s="12"/>
    </row>
    <row r="166" spans="1:20" ht="12.75">
      <c r="A166" s="34"/>
      <c r="B166" s="46" t="s">
        <v>11</v>
      </c>
      <c r="C166" s="63">
        <v>8055112767510</v>
      </c>
      <c r="D166" s="19" t="s">
        <v>185</v>
      </c>
      <c r="E166" s="19">
        <v>161.33</v>
      </c>
      <c r="F166" s="20">
        <f>E166*(6/100)</f>
        <v>9.6798</v>
      </c>
      <c r="G166" s="20"/>
      <c r="H166" s="20">
        <f>(E166+F166)+G166</f>
        <v>171.0098</v>
      </c>
      <c r="I166" s="41"/>
      <c r="J166" s="41"/>
      <c r="K166" s="42"/>
      <c r="L166" s="11"/>
      <c r="M166" s="12"/>
      <c r="N166" s="12"/>
      <c r="O166" s="12"/>
      <c r="P166" s="12"/>
      <c r="Q166" s="12"/>
      <c r="R166" s="12"/>
      <c r="S166" s="12"/>
      <c r="T166" s="12"/>
    </row>
    <row r="167" spans="1:20" ht="12.75">
      <c r="A167" s="34"/>
      <c r="B167" s="35" t="s">
        <v>11</v>
      </c>
      <c r="C167" s="61">
        <v>8055112767534</v>
      </c>
      <c r="D167" s="4" t="s">
        <v>76</v>
      </c>
      <c r="E167" s="4">
        <v>0</v>
      </c>
      <c r="F167" s="14">
        <f>E167*(6/100)</f>
        <v>0</v>
      </c>
      <c r="G167" s="14"/>
      <c r="H167" s="14">
        <f>(E167+F167)+G167</f>
        <v>0</v>
      </c>
      <c r="I167" s="36"/>
      <c r="J167" s="36"/>
      <c r="K167" s="34"/>
      <c r="L167" s="11"/>
      <c r="M167" s="12"/>
      <c r="N167" s="12"/>
      <c r="O167" s="12"/>
      <c r="P167" s="12"/>
      <c r="Q167" s="12"/>
      <c r="R167" s="12"/>
      <c r="S167" s="12"/>
      <c r="T167" s="12"/>
    </row>
    <row r="168" spans="1:20" ht="12.75">
      <c r="A168" s="34"/>
      <c r="B168" s="35" t="s">
        <v>11</v>
      </c>
      <c r="C168" s="61">
        <v>8055112767206</v>
      </c>
      <c r="D168" s="66" t="s">
        <v>84</v>
      </c>
      <c r="E168" s="4">
        <v>308</v>
      </c>
      <c r="F168" s="14">
        <f>E168*(6/100)</f>
        <v>18.48</v>
      </c>
      <c r="G168" s="14"/>
      <c r="H168" s="14">
        <f>(E168+F168)+G168</f>
        <v>326.48</v>
      </c>
      <c r="I168" s="36"/>
      <c r="J168" s="36"/>
      <c r="K168" s="34"/>
      <c r="L168" s="74" t="s">
        <v>188</v>
      </c>
      <c r="M168" s="12"/>
      <c r="N168" s="12"/>
      <c r="O168" s="12"/>
      <c r="P168" s="12"/>
      <c r="Q168" s="12"/>
      <c r="R168" s="12"/>
      <c r="S168" s="12"/>
      <c r="T168" s="12"/>
    </row>
    <row r="169" spans="1:20" ht="12.75">
      <c r="A169" s="34"/>
      <c r="B169" s="37" t="s">
        <v>11</v>
      </c>
      <c r="C169" s="59">
        <v>8055112767442</v>
      </c>
      <c r="D169" s="6" t="s">
        <v>33</v>
      </c>
      <c r="E169" s="6">
        <v>278.67</v>
      </c>
      <c r="F169" s="7">
        <f>E169*(6/100)</f>
        <v>16.720200000000002</v>
      </c>
      <c r="G169" s="7"/>
      <c r="H169" s="7">
        <f>(E169+F169)+G169</f>
        <v>295.3902</v>
      </c>
      <c r="I169" s="38"/>
      <c r="J169" s="38"/>
      <c r="K169" s="39"/>
      <c r="L169" s="11"/>
      <c r="M169" s="12"/>
      <c r="N169" s="12"/>
      <c r="O169" s="12"/>
      <c r="P169" s="12"/>
      <c r="Q169" s="12"/>
      <c r="R169" s="12"/>
      <c r="S169" s="12"/>
      <c r="T169" s="12"/>
    </row>
    <row r="170" spans="1:20" ht="12.75">
      <c r="A170" s="15"/>
      <c r="B170" s="44"/>
      <c r="C170" s="62"/>
      <c r="D170" s="15"/>
      <c r="E170" s="15"/>
      <c r="F170" s="15"/>
      <c r="G170" s="15"/>
      <c r="H170" s="17">
        <f>SUM(H166:H169)</f>
        <v>792.8800000000001</v>
      </c>
      <c r="I170" s="17"/>
      <c r="J170" s="17">
        <f>I170-H170</f>
        <v>-792.8800000000001</v>
      </c>
      <c r="K170" s="15"/>
      <c r="L170" s="11"/>
      <c r="M170" s="12"/>
      <c r="N170" s="12"/>
      <c r="O170" s="12"/>
      <c r="P170" s="12"/>
      <c r="Q170" s="12"/>
      <c r="R170" s="12"/>
      <c r="S170" s="12"/>
      <c r="T170" s="12"/>
    </row>
    <row r="171" spans="1:20" ht="12.75">
      <c r="A171" s="34"/>
      <c r="B171" s="35" t="s">
        <v>34</v>
      </c>
      <c r="C171" s="61">
        <v>8055112767534</v>
      </c>
      <c r="D171" s="4" t="s">
        <v>76</v>
      </c>
      <c r="E171" s="4">
        <v>0</v>
      </c>
      <c r="F171" s="14">
        <f>E171*(6/100)</f>
        <v>0</v>
      </c>
      <c r="G171" s="14"/>
      <c r="H171" s="14">
        <f>(E171+F171)+G171</f>
        <v>0</v>
      </c>
      <c r="I171" s="36"/>
      <c r="J171" s="36"/>
      <c r="K171" s="34"/>
      <c r="L171" s="11"/>
      <c r="M171" s="12"/>
      <c r="N171" s="12"/>
      <c r="O171" s="12"/>
      <c r="P171" s="12"/>
      <c r="Q171" s="12"/>
      <c r="R171" s="12"/>
      <c r="S171" s="12"/>
      <c r="T171" s="12"/>
    </row>
    <row r="172" spans="1:20" ht="12.75">
      <c r="A172" s="34"/>
      <c r="B172" s="35" t="s">
        <v>34</v>
      </c>
      <c r="C172" s="61">
        <v>8055112767305</v>
      </c>
      <c r="D172" s="4" t="s">
        <v>2</v>
      </c>
      <c r="E172" s="4">
        <v>0</v>
      </c>
      <c r="F172" s="14">
        <f>E172*(6/100)</f>
        <v>0</v>
      </c>
      <c r="G172" s="14"/>
      <c r="H172" s="14">
        <f>(E172+F172)+G172</f>
        <v>0</v>
      </c>
      <c r="I172" s="36"/>
      <c r="J172" s="36"/>
      <c r="K172" s="34"/>
      <c r="L172" s="11"/>
      <c r="M172" s="12"/>
      <c r="N172" s="12"/>
      <c r="O172" s="12"/>
      <c r="P172" s="12"/>
      <c r="Q172" s="12"/>
      <c r="R172" s="12"/>
      <c r="S172" s="12"/>
      <c r="T172" s="12"/>
    </row>
    <row r="173" spans="1:20" ht="12.75">
      <c r="A173" s="8"/>
      <c r="B173" s="43"/>
      <c r="C173" s="60"/>
      <c r="D173" s="8"/>
      <c r="E173" s="8"/>
      <c r="F173" s="8"/>
      <c r="G173" s="8"/>
      <c r="H173" s="10">
        <f>SUM(H171:H172)</f>
        <v>0</v>
      </c>
      <c r="I173" s="10">
        <v>608</v>
      </c>
      <c r="J173" s="10">
        <f>I173-H173</f>
        <v>608</v>
      </c>
      <c r="K173" s="8"/>
      <c r="L173" s="11"/>
      <c r="M173" s="12"/>
      <c r="N173" s="12"/>
      <c r="O173" s="12"/>
      <c r="P173" s="12"/>
      <c r="Q173" s="12"/>
      <c r="R173" s="12"/>
      <c r="S173" s="12"/>
      <c r="T173" s="12"/>
    </row>
    <row r="174" spans="1:20" ht="12.75">
      <c r="A174" s="34"/>
      <c r="B174" s="35" t="s">
        <v>21</v>
      </c>
      <c r="C174" s="61">
        <v>8055112767213</v>
      </c>
      <c r="D174" s="66" t="s">
        <v>88</v>
      </c>
      <c r="E174" s="4">
        <v>308</v>
      </c>
      <c r="F174" s="14">
        <f>E174*(6/100)</f>
        <v>18.48</v>
      </c>
      <c r="G174" s="14"/>
      <c r="H174" s="14">
        <f>(E174+F174)+G174</f>
        <v>326.48</v>
      </c>
      <c r="I174" s="36"/>
      <c r="J174" s="36"/>
      <c r="K174" s="34"/>
      <c r="L174" s="74" t="s">
        <v>191</v>
      </c>
      <c r="M174" s="12"/>
      <c r="N174" s="12"/>
      <c r="O174" s="12"/>
      <c r="P174" s="12"/>
      <c r="Q174" s="12"/>
      <c r="R174" s="12"/>
      <c r="S174" s="12"/>
      <c r="T174" s="12"/>
    </row>
    <row r="175" spans="1:20" ht="12.75">
      <c r="A175" s="34"/>
      <c r="B175" s="35" t="s">
        <v>21</v>
      </c>
      <c r="C175" s="61">
        <v>8055112767541</v>
      </c>
      <c r="D175" s="4" t="s">
        <v>97</v>
      </c>
      <c r="E175" s="4">
        <v>0</v>
      </c>
      <c r="F175" s="14">
        <f>E175*(6/100)</f>
        <v>0</v>
      </c>
      <c r="G175" s="14"/>
      <c r="H175" s="14">
        <f>(E175+F175)+G175</f>
        <v>0</v>
      </c>
      <c r="I175" s="36"/>
      <c r="J175" s="36"/>
      <c r="K175" s="34"/>
      <c r="L175" s="11"/>
      <c r="M175" s="12"/>
      <c r="N175" s="12"/>
      <c r="O175" s="12"/>
      <c r="P175" s="12"/>
      <c r="Q175" s="12"/>
      <c r="R175" s="12"/>
      <c r="S175" s="12"/>
      <c r="T175" s="12"/>
    </row>
    <row r="176" spans="1:20" ht="25.5">
      <c r="A176" s="8"/>
      <c r="B176" s="43"/>
      <c r="C176" s="60"/>
      <c r="D176" s="8"/>
      <c r="E176" s="8"/>
      <c r="F176" s="8"/>
      <c r="G176" s="8"/>
      <c r="H176" s="10">
        <f>SUM(H174:H175)</f>
        <v>326.48</v>
      </c>
      <c r="I176" s="10">
        <f>631-631</f>
        <v>0</v>
      </c>
      <c r="J176" s="10">
        <f>I176-H176</f>
        <v>-326.48</v>
      </c>
      <c r="K176" s="8" t="s">
        <v>74</v>
      </c>
      <c r="L176" s="11"/>
      <c r="M176" s="12"/>
      <c r="N176" s="12"/>
      <c r="O176" s="12"/>
      <c r="P176" s="12"/>
      <c r="Q176" s="12"/>
      <c r="R176" s="12"/>
      <c r="S176" s="12"/>
      <c r="T176" s="12"/>
    </row>
    <row r="177" spans="1:20" ht="12.75">
      <c r="A177" s="34"/>
      <c r="B177" s="35" t="s">
        <v>161</v>
      </c>
      <c r="C177" s="61">
        <v>8055112767152</v>
      </c>
      <c r="D177" s="66" t="s">
        <v>166</v>
      </c>
      <c r="E177" s="4">
        <v>0</v>
      </c>
      <c r="F177" s="14">
        <f>E177*(6/100)</f>
        <v>0</v>
      </c>
      <c r="G177" s="14"/>
      <c r="H177" s="14">
        <f>(E177+F177)+G177</f>
        <v>0</v>
      </c>
      <c r="I177" s="36"/>
      <c r="J177" s="36"/>
      <c r="K177" s="34"/>
      <c r="L177" s="74" t="s">
        <v>188</v>
      </c>
      <c r="M177" s="12"/>
      <c r="N177" s="12"/>
      <c r="O177" s="12"/>
      <c r="P177" s="12"/>
      <c r="Q177" s="12"/>
      <c r="R177" s="12"/>
      <c r="S177" s="12"/>
      <c r="T177" s="12"/>
    </row>
    <row r="178" spans="1:20" ht="12.75">
      <c r="A178" s="34"/>
      <c r="B178" s="35" t="s">
        <v>161</v>
      </c>
      <c r="C178" s="61">
        <v>8055112767237</v>
      </c>
      <c r="D178" s="66" t="s">
        <v>73</v>
      </c>
      <c r="E178" s="4">
        <v>0</v>
      </c>
      <c r="F178" s="14">
        <f>E178*(6/100)</f>
        <v>0</v>
      </c>
      <c r="G178" s="14"/>
      <c r="H178" s="14">
        <f>(E178+F178)+G178</f>
        <v>0</v>
      </c>
      <c r="I178" s="36"/>
      <c r="J178" s="36"/>
      <c r="K178" s="34"/>
      <c r="L178" s="74" t="s">
        <v>188</v>
      </c>
      <c r="M178" s="12"/>
      <c r="N178" s="12"/>
      <c r="O178" s="12"/>
      <c r="P178" s="12"/>
      <c r="Q178" s="12"/>
      <c r="R178" s="12"/>
      <c r="S178" s="12"/>
      <c r="T178" s="12"/>
    </row>
    <row r="179" spans="1:20" ht="12.75">
      <c r="A179" s="34"/>
      <c r="B179" s="35" t="s">
        <v>161</v>
      </c>
      <c r="C179" s="61">
        <v>8055112767534</v>
      </c>
      <c r="D179" s="4" t="s">
        <v>76</v>
      </c>
      <c r="E179" s="4">
        <v>0</v>
      </c>
      <c r="F179" s="14">
        <f>E179*(6/100)</f>
        <v>0</v>
      </c>
      <c r="G179" s="14"/>
      <c r="H179" s="14">
        <f>(E179+F179)+G179</f>
        <v>0</v>
      </c>
      <c r="I179" s="36"/>
      <c r="J179" s="36"/>
      <c r="K179" s="34"/>
      <c r="L179" s="11"/>
      <c r="M179" s="12"/>
      <c r="N179" s="12"/>
      <c r="O179" s="12"/>
      <c r="P179" s="12"/>
      <c r="Q179" s="12"/>
      <c r="R179" s="12"/>
      <c r="S179" s="12"/>
      <c r="T179" s="12"/>
    </row>
    <row r="180" spans="1:20" ht="12.75">
      <c r="A180" s="34"/>
      <c r="B180" s="35" t="s">
        <v>161</v>
      </c>
      <c r="C180" s="61">
        <v>8055112767381</v>
      </c>
      <c r="D180" s="4" t="s">
        <v>130</v>
      </c>
      <c r="E180" s="4">
        <v>0</v>
      </c>
      <c r="F180" s="14">
        <f>E180*(6/100)</f>
        <v>0</v>
      </c>
      <c r="G180" s="14"/>
      <c r="H180" s="14">
        <f>(E180+F180)+G180</f>
        <v>0</v>
      </c>
      <c r="I180" s="47"/>
      <c r="J180" s="47"/>
      <c r="K180" s="48"/>
      <c r="L180" s="11"/>
      <c r="M180" s="12"/>
      <c r="N180" s="12"/>
      <c r="O180" s="12"/>
      <c r="P180" s="12"/>
      <c r="Q180" s="12"/>
      <c r="R180" s="12"/>
      <c r="S180" s="12"/>
      <c r="T180" s="12"/>
    </row>
    <row r="181" spans="1:20" ht="25.5">
      <c r="A181" s="34"/>
      <c r="B181" s="35" t="s">
        <v>161</v>
      </c>
      <c r="C181" s="61" t="s">
        <v>155</v>
      </c>
      <c r="D181" s="4" t="s">
        <v>36</v>
      </c>
      <c r="E181" s="4">
        <v>0</v>
      </c>
      <c r="F181" s="14">
        <f>E181*(6/100)</f>
        <v>0</v>
      </c>
      <c r="G181" s="14"/>
      <c r="H181" s="14">
        <f>(E181+F181)+G181</f>
        <v>0</v>
      </c>
      <c r="I181" s="23"/>
      <c r="J181" s="23"/>
      <c r="K181" s="24" t="s">
        <v>45</v>
      </c>
      <c r="L181" s="11"/>
      <c r="M181" s="12"/>
      <c r="N181" s="12"/>
      <c r="O181" s="12"/>
      <c r="P181" s="12"/>
      <c r="Q181" s="12"/>
      <c r="R181" s="12"/>
      <c r="S181" s="12"/>
      <c r="T181" s="12"/>
    </row>
    <row r="182" spans="1:20" ht="12.75">
      <c r="A182" s="15"/>
      <c r="B182" s="44"/>
      <c r="C182" s="62"/>
      <c r="D182" s="15"/>
      <c r="E182" s="15"/>
      <c r="F182" s="15"/>
      <c r="G182" s="15"/>
      <c r="H182" s="17">
        <f>SUM(H177:H181)</f>
        <v>0</v>
      </c>
      <c r="I182" s="17"/>
      <c r="J182" s="17">
        <f>I182-H182</f>
        <v>0</v>
      </c>
      <c r="K182" s="31"/>
      <c r="L182" s="11"/>
      <c r="M182" s="12"/>
      <c r="N182" s="12"/>
      <c r="O182" s="12"/>
      <c r="P182" s="12"/>
      <c r="Q182" s="12"/>
      <c r="R182" s="12"/>
      <c r="S182" s="12"/>
      <c r="T182" s="12"/>
    </row>
    <row r="183" spans="1:20" ht="12.75">
      <c r="A183" s="34"/>
      <c r="B183" s="35" t="s">
        <v>134</v>
      </c>
      <c r="C183" s="61">
        <v>8055112767299</v>
      </c>
      <c r="D183" s="4" t="s">
        <v>168</v>
      </c>
      <c r="E183" s="4">
        <v>0</v>
      </c>
      <c r="F183" s="14">
        <f>E183*(6/100)</f>
        <v>0</v>
      </c>
      <c r="G183" s="14"/>
      <c r="H183" s="14">
        <f>(E183+F183)+G183</f>
        <v>0</v>
      </c>
      <c r="I183" s="36"/>
      <c r="J183" s="36"/>
      <c r="K183" s="34"/>
      <c r="L183" s="11"/>
      <c r="M183" s="12"/>
      <c r="N183" s="12"/>
      <c r="O183" s="12"/>
      <c r="P183" s="12"/>
      <c r="Q183" s="12"/>
      <c r="R183" s="12"/>
      <c r="S183" s="12"/>
      <c r="T183" s="12"/>
    </row>
    <row r="184" spans="1:20" ht="12.75">
      <c r="A184" s="34"/>
      <c r="B184" s="35" t="s">
        <v>134</v>
      </c>
      <c r="C184" s="61">
        <v>8055112767534</v>
      </c>
      <c r="D184" s="4" t="s">
        <v>76</v>
      </c>
      <c r="E184" s="4">
        <v>0</v>
      </c>
      <c r="F184" s="14">
        <f>E184*(6/100)</f>
        <v>0</v>
      </c>
      <c r="G184" s="14"/>
      <c r="H184" s="14">
        <f>(E184+F184)+G184</f>
        <v>0</v>
      </c>
      <c r="I184" s="36"/>
      <c r="J184" s="36"/>
      <c r="K184" s="34"/>
      <c r="L184" s="11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34"/>
      <c r="B185" s="46" t="s">
        <v>134</v>
      </c>
      <c r="C185" s="63">
        <v>8055112767510</v>
      </c>
      <c r="D185" s="19" t="s">
        <v>185</v>
      </c>
      <c r="E185" s="19">
        <v>161.33</v>
      </c>
      <c r="F185" s="20">
        <f>E185*(6/100)</f>
        <v>9.6798</v>
      </c>
      <c r="G185" s="20"/>
      <c r="H185" s="20">
        <f>(E185+F185)+G185</f>
        <v>171.0098</v>
      </c>
      <c r="I185" s="41"/>
      <c r="J185" s="41"/>
      <c r="K185" s="42"/>
      <c r="L185" s="11"/>
      <c r="M185" s="12"/>
      <c r="N185" s="12"/>
      <c r="O185" s="12"/>
      <c r="P185" s="12"/>
      <c r="Q185" s="12"/>
      <c r="R185" s="12"/>
      <c r="S185" s="12"/>
      <c r="T185" s="12"/>
    </row>
    <row r="186" spans="1:20" ht="12.75">
      <c r="A186" s="34"/>
      <c r="B186" s="35" t="s">
        <v>134</v>
      </c>
      <c r="C186" s="63" t="s">
        <v>37</v>
      </c>
      <c r="D186" s="19" t="s">
        <v>53</v>
      </c>
      <c r="E186" s="19">
        <v>68.91</v>
      </c>
      <c r="F186" s="20">
        <f>E186*(6/100)</f>
        <v>4.1346</v>
      </c>
      <c r="G186" s="20"/>
      <c r="H186" s="20">
        <f>(E186+F186)+G186</f>
        <v>73.0446</v>
      </c>
      <c r="I186" s="41"/>
      <c r="J186" s="41"/>
      <c r="K186" s="42"/>
      <c r="L186" s="11"/>
      <c r="M186" s="12"/>
      <c r="N186" s="12"/>
      <c r="O186" s="12"/>
      <c r="P186" s="12"/>
      <c r="Q186" s="12"/>
      <c r="R186" s="12"/>
      <c r="S186" s="12"/>
      <c r="T186" s="12"/>
    </row>
    <row r="187" spans="1:20" ht="12.75">
      <c r="A187" s="15"/>
      <c r="B187" s="44"/>
      <c r="C187" s="62"/>
      <c r="D187" s="15"/>
      <c r="E187" s="15"/>
      <c r="F187" s="15"/>
      <c r="G187" s="15"/>
      <c r="H187" s="17">
        <f>SUM(H183:H186)</f>
        <v>244.05440000000002</v>
      </c>
      <c r="I187" s="17"/>
      <c r="J187" s="17">
        <f>I187-H187</f>
        <v>-244.05440000000002</v>
      </c>
      <c r="K187" s="15"/>
      <c r="L187" s="11"/>
      <c r="M187" s="12"/>
      <c r="N187" s="12"/>
      <c r="O187" s="12"/>
      <c r="P187" s="12"/>
      <c r="Q187" s="12"/>
      <c r="R187" s="12"/>
      <c r="S187" s="12"/>
      <c r="T187" s="12"/>
    </row>
    <row r="188" spans="1:20" ht="12.75">
      <c r="A188" s="34"/>
      <c r="B188" s="35" t="s">
        <v>125</v>
      </c>
      <c r="C188" s="61">
        <v>8055112767220</v>
      </c>
      <c r="D188" s="66" t="s">
        <v>9</v>
      </c>
      <c r="E188" s="70">
        <v>308</v>
      </c>
      <c r="F188" s="14">
        <f>E188*(6/100)</f>
        <v>18.48</v>
      </c>
      <c r="G188" s="14"/>
      <c r="H188" s="14">
        <f>(E188+F188)+G188</f>
        <v>326.48</v>
      </c>
      <c r="I188" s="36"/>
      <c r="J188" s="36"/>
      <c r="K188" s="34"/>
      <c r="L188" s="67" t="s">
        <v>188</v>
      </c>
      <c r="M188" s="12"/>
      <c r="N188" s="12"/>
      <c r="O188" s="12"/>
      <c r="P188" s="12"/>
      <c r="Q188" s="12"/>
      <c r="R188" s="12"/>
      <c r="S188" s="12"/>
      <c r="T188" s="12"/>
    </row>
    <row r="189" spans="1:20" ht="12.75">
      <c r="A189" s="34"/>
      <c r="B189" s="35" t="s">
        <v>125</v>
      </c>
      <c r="C189" s="69" t="s">
        <v>189</v>
      </c>
      <c r="D189" s="71" t="s">
        <v>190</v>
      </c>
      <c r="E189" s="70">
        <v>278.67</v>
      </c>
      <c r="F189" s="14">
        <f>E189*(6/100)</f>
        <v>16.720200000000002</v>
      </c>
      <c r="G189" s="14"/>
      <c r="H189" s="14">
        <f>(E189+F189)+G189</f>
        <v>295.3902</v>
      </c>
      <c r="I189" s="36"/>
      <c r="J189" s="36"/>
      <c r="K189" s="34"/>
      <c r="L189" s="67" t="s">
        <v>188</v>
      </c>
      <c r="M189" s="12"/>
      <c r="N189" s="12"/>
      <c r="O189" s="12"/>
      <c r="P189" s="12"/>
      <c r="Q189" s="12"/>
      <c r="R189" s="12"/>
      <c r="S189" s="12"/>
      <c r="T189" s="12"/>
    </row>
    <row r="190" spans="1:20" ht="12.75">
      <c r="A190" s="15"/>
      <c r="B190" s="44"/>
      <c r="C190" s="62"/>
      <c r="D190" s="15"/>
      <c r="E190" s="15"/>
      <c r="F190" s="15"/>
      <c r="G190" s="15"/>
      <c r="H190" s="17">
        <f>SUM(H188:H189)</f>
        <v>621.8702000000001</v>
      </c>
      <c r="I190" s="17"/>
      <c r="J190" s="17">
        <f>I190-H190</f>
        <v>-621.8702000000001</v>
      </c>
      <c r="K190" s="15"/>
      <c r="L190" s="11"/>
      <c r="M190" s="12"/>
      <c r="N190" s="12"/>
      <c r="O190" s="12"/>
      <c r="P190" s="12"/>
      <c r="Q190" s="12"/>
      <c r="R190" s="12"/>
      <c r="S190" s="12"/>
      <c r="T190" s="12"/>
    </row>
    <row r="191" spans="1:20" ht="12.75">
      <c r="A191" s="34"/>
      <c r="B191" s="40" t="s">
        <v>175</v>
      </c>
      <c r="C191" s="61">
        <v>8055112767190</v>
      </c>
      <c r="D191" s="66" t="s">
        <v>180</v>
      </c>
      <c r="E191" s="4">
        <v>308</v>
      </c>
      <c r="F191" s="14">
        <f>E191*(6/100)</f>
        <v>18.48</v>
      </c>
      <c r="G191" s="14"/>
      <c r="H191" s="14">
        <f>(E191+F191)+G191</f>
        <v>326.48</v>
      </c>
      <c r="I191" s="36"/>
      <c r="J191" s="36"/>
      <c r="K191" s="34"/>
      <c r="L191" s="67" t="s">
        <v>188</v>
      </c>
      <c r="M191" s="12"/>
      <c r="N191" s="12"/>
      <c r="O191" s="12"/>
      <c r="P191" s="12"/>
      <c r="Q191" s="12"/>
      <c r="R191" s="12"/>
      <c r="S191" s="12"/>
      <c r="T191" s="12"/>
    </row>
    <row r="192" spans="1:20" ht="12.75">
      <c r="A192" s="15"/>
      <c r="B192" s="45"/>
      <c r="C192" s="62"/>
      <c r="D192" s="15"/>
      <c r="E192" s="15"/>
      <c r="F192" s="15"/>
      <c r="G192" s="15"/>
      <c r="H192" s="17">
        <f>SUM(H191:H191)</f>
        <v>326.48</v>
      </c>
      <c r="I192" s="17"/>
      <c r="J192" s="17">
        <f>I192-H192</f>
        <v>-326.48</v>
      </c>
      <c r="K192" s="15"/>
      <c r="L192" s="11"/>
      <c r="M192" s="12"/>
      <c r="N192" s="12"/>
      <c r="O192" s="12"/>
      <c r="P192" s="12"/>
      <c r="Q192" s="12"/>
      <c r="R192" s="12"/>
      <c r="S192" s="12"/>
      <c r="T192" s="12"/>
    </row>
    <row r="193" spans="1:20" ht="12.75">
      <c r="A193" s="34"/>
      <c r="B193" s="35" t="s">
        <v>31</v>
      </c>
      <c r="C193" s="61">
        <v>8055112767190</v>
      </c>
      <c r="D193" s="66" t="s">
        <v>180</v>
      </c>
      <c r="E193" s="4">
        <v>308</v>
      </c>
      <c r="F193" s="14">
        <f>E193*(6/100)</f>
        <v>18.48</v>
      </c>
      <c r="G193" s="14"/>
      <c r="H193" s="14">
        <f>(E193+F193)+G193</f>
        <v>326.48</v>
      </c>
      <c r="I193" s="36"/>
      <c r="J193" s="36"/>
      <c r="K193" s="34"/>
      <c r="L193" s="67" t="s">
        <v>188</v>
      </c>
      <c r="M193" s="12"/>
      <c r="N193" s="12"/>
      <c r="O193" s="12"/>
      <c r="P193" s="12"/>
      <c r="Q193" s="12"/>
      <c r="R193" s="12"/>
      <c r="S193" s="12"/>
      <c r="T193" s="12"/>
    </row>
    <row r="194" spans="1:20" ht="12.75">
      <c r="A194" s="34"/>
      <c r="B194" s="37" t="s">
        <v>31</v>
      </c>
      <c r="C194" s="59" t="s">
        <v>182</v>
      </c>
      <c r="D194" s="6" t="s">
        <v>142</v>
      </c>
      <c r="E194" s="6">
        <v>61.44</v>
      </c>
      <c r="F194" s="7">
        <f>E194*(6/100)</f>
        <v>3.6864</v>
      </c>
      <c r="G194" s="7"/>
      <c r="H194" s="7">
        <f>(E194+F194)+G194</f>
        <v>65.1264</v>
      </c>
      <c r="I194" s="38"/>
      <c r="J194" s="38"/>
      <c r="K194" s="39"/>
      <c r="L194" s="11"/>
      <c r="M194" s="12"/>
      <c r="N194" s="12"/>
      <c r="O194" s="12"/>
      <c r="P194" s="12"/>
      <c r="Q194" s="12"/>
      <c r="R194" s="12"/>
      <c r="S194" s="12"/>
      <c r="T194" s="12"/>
    </row>
    <row r="195" spans="1:20" ht="12.75">
      <c r="A195" s="34"/>
      <c r="B195" s="49" t="s">
        <v>31</v>
      </c>
      <c r="C195" s="59" t="s">
        <v>50</v>
      </c>
      <c r="D195" s="6" t="s">
        <v>70</v>
      </c>
      <c r="E195" s="6">
        <v>119.91</v>
      </c>
      <c r="F195" s="7">
        <f>E195*(6/100)</f>
        <v>7.194599999999999</v>
      </c>
      <c r="G195" s="7"/>
      <c r="H195" s="7">
        <f>(E195+F195)+G195</f>
        <v>127.10459999999999</v>
      </c>
      <c r="I195" s="38"/>
      <c r="J195" s="38"/>
      <c r="K195" s="39"/>
      <c r="L195" s="11"/>
      <c r="M195" s="12"/>
      <c r="N195" s="12"/>
      <c r="O195" s="12"/>
      <c r="P195" s="12"/>
      <c r="Q195" s="12"/>
      <c r="R195" s="12"/>
      <c r="S195" s="12"/>
      <c r="T195" s="12"/>
    </row>
    <row r="196" spans="1:20" ht="12.75">
      <c r="A196" s="15"/>
      <c r="B196" s="45"/>
      <c r="C196" s="62"/>
      <c r="D196" s="15"/>
      <c r="E196" s="15"/>
      <c r="F196" s="15"/>
      <c r="G196" s="15"/>
      <c r="H196" s="17">
        <f>SUM(H193:H195)</f>
        <v>518.711</v>
      </c>
      <c r="I196" s="17"/>
      <c r="J196" s="17">
        <f>I196-H196</f>
        <v>-518.711</v>
      </c>
      <c r="K196" s="15"/>
      <c r="L196" s="11"/>
      <c r="M196" s="12"/>
      <c r="N196" s="12"/>
      <c r="O196" s="12"/>
      <c r="P196" s="12"/>
      <c r="Q196" s="12"/>
      <c r="R196" s="12"/>
      <c r="S196" s="12"/>
      <c r="T196" s="12"/>
    </row>
    <row r="197" spans="1:20" ht="12.75">
      <c r="A197" s="34"/>
      <c r="B197" s="37" t="s">
        <v>132</v>
      </c>
      <c r="C197" s="59">
        <v>8055112767008</v>
      </c>
      <c r="D197" s="6" t="s">
        <v>72</v>
      </c>
      <c r="E197" s="6">
        <v>278.67</v>
      </c>
      <c r="F197" s="7">
        <f aca="true" t="shared" si="8" ref="F197:F204">E197*(6/100)</f>
        <v>16.720200000000002</v>
      </c>
      <c r="G197" s="7"/>
      <c r="H197" s="7">
        <f aca="true" t="shared" si="9" ref="H197:H204">(E197+F197)+G197</f>
        <v>295.3902</v>
      </c>
      <c r="I197" s="38"/>
      <c r="J197" s="38"/>
      <c r="K197" s="39"/>
      <c r="L197" s="11"/>
      <c r="M197" s="12"/>
      <c r="N197" s="12"/>
      <c r="O197" s="12"/>
      <c r="P197" s="12"/>
      <c r="Q197" s="12"/>
      <c r="R197" s="12"/>
      <c r="S197" s="12"/>
      <c r="T197" s="12"/>
    </row>
    <row r="198" spans="1:20" ht="12.75">
      <c r="A198" s="34"/>
      <c r="B198" s="35" t="s">
        <v>132</v>
      </c>
      <c r="C198" s="61">
        <v>8055112767251</v>
      </c>
      <c r="D198" s="4" t="s">
        <v>28</v>
      </c>
      <c r="E198" s="4">
        <v>0</v>
      </c>
      <c r="F198" s="14">
        <f t="shared" si="8"/>
        <v>0</v>
      </c>
      <c r="G198" s="14"/>
      <c r="H198" s="14">
        <f t="shared" si="9"/>
        <v>0</v>
      </c>
      <c r="I198" s="36"/>
      <c r="J198" s="36"/>
      <c r="K198" s="34"/>
      <c r="L198" s="11"/>
      <c r="M198" s="12"/>
      <c r="N198" s="12"/>
      <c r="O198" s="12"/>
      <c r="P198" s="12"/>
      <c r="Q198" s="12"/>
      <c r="R198" s="12"/>
      <c r="S198" s="12"/>
      <c r="T198" s="12"/>
    </row>
    <row r="199" spans="1:20" ht="12.75">
      <c r="A199" s="34"/>
      <c r="B199" s="35" t="s">
        <v>132</v>
      </c>
      <c r="C199" s="61">
        <v>8055112767237</v>
      </c>
      <c r="D199" s="66" t="s">
        <v>73</v>
      </c>
      <c r="E199" s="4">
        <v>308</v>
      </c>
      <c r="F199" s="14">
        <f t="shared" si="8"/>
        <v>18.48</v>
      </c>
      <c r="G199" s="14"/>
      <c r="H199" s="14">
        <f t="shared" si="9"/>
        <v>326.48</v>
      </c>
      <c r="I199" s="36"/>
      <c r="J199" s="36"/>
      <c r="K199" s="34"/>
      <c r="L199" s="67" t="s">
        <v>188</v>
      </c>
      <c r="M199" s="12"/>
      <c r="N199" s="12"/>
      <c r="O199" s="12"/>
      <c r="P199" s="12"/>
      <c r="Q199" s="12"/>
      <c r="R199" s="12"/>
      <c r="S199" s="12"/>
      <c r="T199" s="12"/>
    </row>
    <row r="200" spans="1:20" ht="12.75">
      <c r="A200" s="34"/>
      <c r="B200" s="37" t="s">
        <v>132</v>
      </c>
      <c r="C200" s="59">
        <v>8055112767473</v>
      </c>
      <c r="D200" s="6" t="s">
        <v>109</v>
      </c>
      <c r="E200" s="6">
        <v>278.67</v>
      </c>
      <c r="F200" s="7">
        <f t="shared" si="8"/>
        <v>16.720200000000002</v>
      </c>
      <c r="G200" s="7"/>
      <c r="H200" s="7">
        <f t="shared" si="9"/>
        <v>295.3902</v>
      </c>
      <c r="I200" s="38"/>
      <c r="J200" s="38"/>
      <c r="K200" s="39"/>
      <c r="L200" s="11"/>
      <c r="M200" s="12"/>
      <c r="N200" s="12"/>
      <c r="O200" s="12"/>
      <c r="P200" s="12"/>
      <c r="Q200" s="12"/>
      <c r="R200" s="12"/>
      <c r="S200" s="12"/>
      <c r="T200" s="12"/>
    </row>
    <row r="201" spans="1:20" ht="12.75">
      <c r="A201" s="34"/>
      <c r="B201" s="37" t="s">
        <v>132</v>
      </c>
      <c r="C201" s="59">
        <v>8055112767527</v>
      </c>
      <c r="D201" s="6" t="s">
        <v>138</v>
      </c>
      <c r="E201" s="6">
        <v>161.33</v>
      </c>
      <c r="F201" s="7">
        <f t="shared" si="8"/>
        <v>9.6798</v>
      </c>
      <c r="G201" s="7"/>
      <c r="H201" s="7">
        <f t="shared" si="9"/>
        <v>171.0098</v>
      </c>
      <c r="I201" s="38"/>
      <c r="J201" s="38"/>
      <c r="K201" s="39"/>
      <c r="L201" s="11"/>
      <c r="M201" s="12"/>
      <c r="N201" s="12"/>
      <c r="O201" s="12"/>
      <c r="P201" s="12"/>
      <c r="Q201" s="12"/>
      <c r="R201" s="12"/>
      <c r="S201" s="12"/>
      <c r="T201" s="12"/>
    </row>
    <row r="202" spans="1:20" ht="12.75">
      <c r="A202" s="34"/>
      <c r="B202" s="35" t="s">
        <v>132</v>
      </c>
      <c r="C202" s="61">
        <v>8055112767220</v>
      </c>
      <c r="D202" s="66" t="s">
        <v>9</v>
      </c>
      <c r="E202" s="4">
        <v>308</v>
      </c>
      <c r="F202" s="14">
        <f t="shared" si="8"/>
        <v>18.48</v>
      </c>
      <c r="G202" s="14"/>
      <c r="H202" s="14">
        <f t="shared" si="9"/>
        <v>326.48</v>
      </c>
      <c r="I202" s="36"/>
      <c r="J202" s="36"/>
      <c r="K202" s="34"/>
      <c r="L202" s="67" t="s">
        <v>188</v>
      </c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34"/>
      <c r="B203" s="46" t="s">
        <v>132</v>
      </c>
      <c r="C203" s="63" t="s">
        <v>35</v>
      </c>
      <c r="D203" s="19" t="s">
        <v>148</v>
      </c>
      <c r="E203" s="19">
        <v>96.91</v>
      </c>
      <c r="F203" s="20">
        <f t="shared" si="8"/>
        <v>5.8145999999999995</v>
      </c>
      <c r="G203" s="20"/>
      <c r="H203" s="20">
        <f t="shared" si="9"/>
        <v>102.7246</v>
      </c>
      <c r="I203" s="41"/>
      <c r="J203" s="41"/>
      <c r="K203" s="42" t="s">
        <v>45</v>
      </c>
      <c r="L203" s="11"/>
      <c r="M203" s="12"/>
      <c r="N203" s="12"/>
      <c r="O203" s="12"/>
      <c r="P203" s="12"/>
      <c r="Q203" s="12"/>
      <c r="R203" s="12"/>
      <c r="S203" s="12"/>
      <c r="T203" s="12"/>
    </row>
    <row r="204" spans="1:20" ht="12.75">
      <c r="A204" s="34"/>
      <c r="B204" s="46" t="s">
        <v>132</v>
      </c>
      <c r="C204" s="63" t="s">
        <v>174</v>
      </c>
      <c r="D204" s="19" t="s">
        <v>113</v>
      </c>
      <c r="E204" s="19">
        <v>214.67</v>
      </c>
      <c r="F204" s="20">
        <f t="shared" si="8"/>
        <v>12.880199999999999</v>
      </c>
      <c r="G204" s="20"/>
      <c r="H204" s="20">
        <f t="shared" si="9"/>
        <v>227.5502</v>
      </c>
      <c r="I204" s="41"/>
      <c r="J204" s="41"/>
      <c r="K204" s="42" t="s">
        <v>45</v>
      </c>
      <c r="L204" s="11"/>
      <c r="M204" s="12"/>
      <c r="N204" s="12"/>
      <c r="O204" s="12"/>
      <c r="P204" s="12"/>
      <c r="Q204" s="12"/>
      <c r="R204" s="12"/>
      <c r="S204" s="12"/>
      <c r="T204" s="12"/>
    </row>
    <row r="205" spans="1:20" ht="12.75">
      <c r="A205" s="15"/>
      <c r="B205" s="44"/>
      <c r="C205" s="62"/>
      <c r="D205" s="15"/>
      <c r="E205" s="15"/>
      <c r="F205" s="15"/>
      <c r="G205" s="15"/>
      <c r="H205" s="17">
        <f>SUM(H197:H204)</f>
        <v>1745.025</v>
      </c>
      <c r="I205" s="17">
        <v>693</v>
      </c>
      <c r="J205" s="17">
        <f>I205-H205</f>
        <v>-1052.025</v>
      </c>
      <c r="K205" s="15"/>
      <c r="L205" s="11"/>
      <c r="M205" s="12"/>
      <c r="N205" s="12"/>
      <c r="O205" s="12"/>
      <c r="P205" s="12"/>
      <c r="Q205" s="12"/>
      <c r="R205" s="12"/>
      <c r="S205" s="12"/>
      <c r="T205" s="12"/>
    </row>
    <row r="206" spans="1:20" ht="12.75">
      <c r="A206" s="34"/>
      <c r="B206" s="35" t="s">
        <v>96</v>
      </c>
      <c r="C206" s="61">
        <v>8055112767275</v>
      </c>
      <c r="D206" s="4" t="s">
        <v>141</v>
      </c>
      <c r="E206" s="4">
        <v>0</v>
      </c>
      <c r="F206" s="14">
        <f aca="true" t="shared" si="10" ref="F206:F214">E206*(6/100)</f>
        <v>0</v>
      </c>
      <c r="G206" s="14"/>
      <c r="H206" s="14">
        <f aca="true" t="shared" si="11" ref="H206:H214">(E206+F206)+G206</f>
        <v>0</v>
      </c>
      <c r="I206" s="36"/>
      <c r="J206" s="36"/>
      <c r="K206" s="34"/>
      <c r="L206" s="11"/>
      <c r="M206" s="12"/>
      <c r="N206" s="12"/>
      <c r="O206" s="12"/>
      <c r="P206" s="12"/>
      <c r="Q206" s="12"/>
      <c r="R206" s="12"/>
      <c r="S206" s="12"/>
      <c r="T206" s="12"/>
    </row>
    <row r="207" spans="1:20" ht="12.75">
      <c r="A207" s="34"/>
      <c r="B207" s="46" t="s">
        <v>96</v>
      </c>
      <c r="C207" s="63" t="s">
        <v>169</v>
      </c>
      <c r="D207" s="19" t="s">
        <v>120</v>
      </c>
      <c r="E207" s="19">
        <v>85.32</v>
      </c>
      <c r="F207" s="20">
        <f t="shared" si="10"/>
        <v>5.119199999999999</v>
      </c>
      <c r="G207" s="20"/>
      <c r="H207" s="20">
        <f t="shared" si="11"/>
        <v>90.4392</v>
      </c>
      <c r="I207" s="41"/>
      <c r="J207" s="41"/>
      <c r="K207" s="42"/>
      <c r="L207" s="11"/>
      <c r="M207" s="12"/>
      <c r="N207" s="12"/>
      <c r="O207" s="12"/>
      <c r="P207" s="12"/>
      <c r="Q207" s="12"/>
      <c r="R207" s="12"/>
      <c r="S207" s="12"/>
      <c r="T207" s="12"/>
    </row>
    <row r="208" spans="1:20" ht="12.75">
      <c r="A208" s="34"/>
      <c r="B208" s="37" t="s">
        <v>96</v>
      </c>
      <c r="C208" s="59" t="s">
        <v>17</v>
      </c>
      <c r="D208" s="6" t="s">
        <v>8</v>
      </c>
      <c r="E208" s="6">
        <v>96.8</v>
      </c>
      <c r="F208" s="7">
        <f t="shared" si="10"/>
        <v>5.808</v>
      </c>
      <c r="G208" s="7"/>
      <c r="H208" s="7">
        <f t="shared" si="11"/>
        <v>102.608</v>
      </c>
      <c r="I208" s="38"/>
      <c r="J208" s="38"/>
      <c r="K208" s="39"/>
      <c r="L208" s="11"/>
      <c r="M208" s="12"/>
      <c r="N208" s="12"/>
      <c r="O208" s="12"/>
      <c r="P208" s="12"/>
      <c r="Q208" s="12"/>
      <c r="R208" s="12"/>
      <c r="S208" s="12"/>
      <c r="T208" s="12"/>
    </row>
    <row r="209" spans="1:20" ht="12.75">
      <c r="A209" s="34"/>
      <c r="B209" s="35" t="s">
        <v>96</v>
      </c>
      <c r="C209" s="59" t="s">
        <v>19</v>
      </c>
      <c r="D209" s="6" t="s">
        <v>85</v>
      </c>
      <c r="E209" s="6">
        <v>58.2</v>
      </c>
      <c r="F209" s="7">
        <f t="shared" si="10"/>
        <v>3.492</v>
      </c>
      <c r="G209" s="7"/>
      <c r="H209" s="7">
        <f t="shared" si="11"/>
        <v>61.692</v>
      </c>
      <c r="I209" s="38"/>
      <c r="J209" s="38"/>
      <c r="K209" s="39"/>
      <c r="L209" s="11"/>
      <c r="M209" s="12"/>
      <c r="N209" s="12"/>
      <c r="O209" s="12"/>
      <c r="P209" s="12"/>
      <c r="Q209" s="12"/>
      <c r="R209" s="12"/>
      <c r="S209" s="12"/>
      <c r="T209" s="12"/>
    </row>
    <row r="210" spans="1:20" ht="12.75">
      <c r="A210" s="34"/>
      <c r="B210" s="37" t="s">
        <v>96</v>
      </c>
      <c r="C210" s="59" t="s">
        <v>144</v>
      </c>
      <c r="D210" s="6" t="s">
        <v>156</v>
      </c>
      <c r="E210" s="7">
        <v>276</v>
      </c>
      <c r="F210" s="7">
        <f t="shared" si="10"/>
        <v>16.56</v>
      </c>
      <c r="G210" s="7"/>
      <c r="H210" s="7">
        <f t="shared" si="11"/>
        <v>292.56</v>
      </c>
      <c r="I210" s="38"/>
      <c r="J210" s="38"/>
      <c r="K210" s="39"/>
      <c r="L210" s="11"/>
      <c r="M210" s="12"/>
      <c r="N210" s="12"/>
      <c r="O210" s="12"/>
      <c r="P210" s="12"/>
      <c r="Q210" s="12"/>
      <c r="R210" s="12"/>
      <c r="S210" s="12"/>
      <c r="T210" s="12"/>
    </row>
    <row r="211" spans="1:20" ht="12.75">
      <c r="A211" s="34"/>
      <c r="B211" s="35" t="s">
        <v>96</v>
      </c>
      <c r="C211" s="61" t="s">
        <v>54</v>
      </c>
      <c r="D211" s="4" t="s">
        <v>164</v>
      </c>
      <c r="E211" s="14">
        <v>0</v>
      </c>
      <c r="F211" s="14">
        <f t="shared" si="10"/>
        <v>0</v>
      </c>
      <c r="G211" s="14"/>
      <c r="H211" s="14">
        <f t="shared" si="11"/>
        <v>0</v>
      </c>
      <c r="I211" s="36"/>
      <c r="J211" s="36"/>
      <c r="K211" s="34"/>
      <c r="L211" s="11"/>
      <c r="M211" s="12"/>
      <c r="N211" s="12"/>
      <c r="O211" s="12"/>
      <c r="P211" s="12"/>
      <c r="Q211" s="12"/>
      <c r="R211" s="12"/>
      <c r="S211" s="12"/>
      <c r="T211" s="12"/>
    </row>
    <row r="212" spans="1:20" ht="12.75">
      <c r="A212" s="34"/>
      <c r="B212" s="37" t="s">
        <v>96</v>
      </c>
      <c r="C212" s="59" t="s">
        <v>47</v>
      </c>
      <c r="D212" s="6" t="s">
        <v>0</v>
      </c>
      <c r="E212" s="7">
        <v>276</v>
      </c>
      <c r="F212" s="7">
        <f t="shared" si="10"/>
        <v>16.56</v>
      </c>
      <c r="G212" s="7"/>
      <c r="H212" s="7">
        <f t="shared" si="11"/>
        <v>292.56</v>
      </c>
      <c r="I212" s="38"/>
      <c r="J212" s="38"/>
      <c r="K212" s="39"/>
      <c r="L212" s="11"/>
      <c r="M212" s="12"/>
      <c r="N212" s="12"/>
      <c r="O212" s="12"/>
      <c r="P212" s="12"/>
      <c r="Q212" s="12"/>
      <c r="R212" s="12"/>
      <c r="S212" s="12"/>
      <c r="T212" s="12"/>
    </row>
    <row r="213" spans="1:20" ht="12.75">
      <c r="A213" s="34"/>
      <c r="B213" s="37" t="s">
        <v>96</v>
      </c>
      <c r="C213" s="59">
        <v>8055112767015</v>
      </c>
      <c r="D213" s="6" t="s">
        <v>7</v>
      </c>
      <c r="E213" s="7">
        <v>278.67</v>
      </c>
      <c r="F213" s="7">
        <f t="shared" si="10"/>
        <v>16.720200000000002</v>
      </c>
      <c r="G213" s="7"/>
      <c r="H213" s="7">
        <f t="shared" si="11"/>
        <v>295.3902</v>
      </c>
      <c r="I213" s="38"/>
      <c r="J213" s="38"/>
      <c r="K213" s="39"/>
      <c r="L213" s="11"/>
      <c r="M213" s="12"/>
      <c r="N213" s="12"/>
      <c r="O213" s="12"/>
      <c r="P213" s="12"/>
      <c r="Q213" s="12"/>
      <c r="R213" s="12"/>
      <c r="S213" s="12"/>
      <c r="T213" s="12"/>
    </row>
    <row r="214" spans="1:20" ht="12.75">
      <c r="A214" s="34"/>
      <c r="B214" s="35" t="s">
        <v>96</v>
      </c>
      <c r="C214" s="61" t="s">
        <v>106</v>
      </c>
      <c r="D214" s="4" t="s">
        <v>89</v>
      </c>
      <c r="E214" s="4">
        <v>0</v>
      </c>
      <c r="F214" s="14">
        <f t="shared" si="10"/>
        <v>0</v>
      </c>
      <c r="G214" s="14"/>
      <c r="H214" s="14">
        <f t="shared" si="11"/>
        <v>0</v>
      </c>
      <c r="I214" s="36"/>
      <c r="J214" s="36"/>
      <c r="K214" s="34"/>
      <c r="L214" s="11"/>
      <c r="M214" s="12"/>
      <c r="N214" s="12"/>
      <c r="O214" s="12"/>
      <c r="P214" s="12"/>
      <c r="Q214" s="12"/>
      <c r="R214" s="12"/>
      <c r="S214" s="12"/>
      <c r="T214" s="12"/>
    </row>
    <row r="215" spans="1:20" ht="12.75">
      <c r="A215" s="15"/>
      <c r="B215" s="44"/>
      <c r="C215" s="62"/>
      <c r="D215" s="15"/>
      <c r="E215" s="15"/>
      <c r="F215" s="15"/>
      <c r="G215" s="15"/>
      <c r="H215" s="17">
        <f>SUM(H206:H214)</f>
        <v>1135.2494000000002</v>
      </c>
      <c r="I215" s="17">
        <v>726</v>
      </c>
      <c r="J215" s="17">
        <f>I215-H215</f>
        <v>-409.24940000000015</v>
      </c>
      <c r="K215" s="15"/>
      <c r="L215" s="11"/>
      <c r="M215" s="12"/>
      <c r="N215" s="12"/>
      <c r="O215" s="12"/>
      <c r="P215" s="12"/>
      <c r="Q215" s="12"/>
      <c r="R215" s="12"/>
      <c r="S215" s="12"/>
      <c r="T215" s="12"/>
    </row>
    <row r="216" spans="1:20" ht="12.75">
      <c r="A216" s="34"/>
      <c r="B216" s="35" t="s">
        <v>178</v>
      </c>
      <c r="C216" s="61">
        <v>8055112767145</v>
      </c>
      <c r="D216" s="66" t="s">
        <v>5</v>
      </c>
      <c r="E216" s="73">
        <v>293.33</v>
      </c>
      <c r="F216" s="14">
        <f>E216*(6/100)</f>
        <v>17.5998</v>
      </c>
      <c r="G216" s="14"/>
      <c r="H216" s="14">
        <f>(E216+F216)+G216</f>
        <v>310.9298</v>
      </c>
      <c r="I216" s="36"/>
      <c r="J216" s="36"/>
      <c r="K216" s="34"/>
      <c r="L216" s="74" t="s">
        <v>188</v>
      </c>
      <c r="M216" s="12"/>
      <c r="N216" s="12"/>
      <c r="O216" s="12"/>
      <c r="P216" s="12"/>
      <c r="Q216" s="12"/>
      <c r="R216" s="12"/>
      <c r="S216" s="12"/>
      <c r="T216" s="12"/>
    </row>
    <row r="217" spans="1:20" ht="12.75">
      <c r="A217" s="34"/>
      <c r="B217" s="37" t="s">
        <v>178</v>
      </c>
      <c r="C217" s="59">
        <v>8055112767527</v>
      </c>
      <c r="D217" s="6" t="s">
        <v>138</v>
      </c>
      <c r="E217" s="6">
        <v>161.33</v>
      </c>
      <c r="F217" s="7">
        <f>E217*(6/100)</f>
        <v>9.6798</v>
      </c>
      <c r="G217" s="7"/>
      <c r="H217" s="7">
        <f>(E217+F217)+G217</f>
        <v>171.0098</v>
      </c>
      <c r="I217" s="38"/>
      <c r="J217" s="38"/>
      <c r="K217" s="39"/>
      <c r="L217" s="11"/>
      <c r="M217" s="12"/>
      <c r="N217" s="12"/>
      <c r="O217" s="12"/>
      <c r="P217" s="12"/>
      <c r="Q217" s="12"/>
      <c r="R217" s="12"/>
      <c r="S217" s="12"/>
      <c r="T217" s="12"/>
    </row>
    <row r="218" spans="1:20" ht="12.75">
      <c r="A218" s="34"/>
      <c r="B218" s="35" t="s">
        <v>178</v>
      </c>
      <c r="C218" s="61">
        <v>8055112767534</v>
      </c>
      <c r="D218" s="4" t="s">
        <v>76</v>
      </c>
      <c r="E218" s="4">
        <v>0</v>
      </c>
      <c r="F218" s="14">
        <f>E218*(6/100)</f>
        <v>0</v>
      </c>
      <c r="G218" s="14"/>
      <c r="H218" s="14">
        <f>(E218+F218)+G218</f>
        <v>0</v>
      </c>
      <c r="I218" s="36"/>
      <c r="J218" s="36"/>
      <c r="K218" s="34"/>
      <c r="L218" s="11"/>
      <c r="M218" s="12"/>
      <c r="N218" s="12"/>
      <c r="O218" s="12"/>
      <c r="P218" s="12"/>
      <c r="Q218" s="12"/>
      <c r="R218" s="12"/>
      <c r="S218" s="12"/>
      <c r="T218" s="12"/>
    </row>
    <row r="219" spans="1:20" ht="12.75">
      <c r="A219" s="34"/>
      <c r="B219" s="37" t="s">
        <v>178</v>
      </c>
      <c r="C219" s="59">
        <v>8055112767411</v>
      </c>
      <c r="D219" s="6" t="s">
        <v>38</v>
      </c>
      <c r="E219" s="6">
        <v>278.67</v>
      </c>
      <c r="F219" s="7">
        <f>E219*(6/100)</f>
        <v>16.720200000000002</v>
      </c>
      <c r="G219" s="7"/>
      <c r="H219" s="7">
        <f>(E219+F219)+G219</f>
        <v>295.3902</v>
      </c>
      <c r="I219" s="38"/>
      <c r="J219" s="38"/>
      <c r="K219" s="39"/>
      <c r="L219" s="11"/>
      <c r="M219" s="12"/>
      <c r="N219" s="12"/>
      <c r="O219" s="12"/>
      <c r="P219" s="12"/>
      <c r="Q219" s="12"/>
      <c r="R219" s="12"/>
      <c r="S219" s="12"/>
      <c r="T219" s="12"/>
    </row>
    <row r="220" spans="1:20" ht="12.75">
      <c r="A220" s="15"/>
      <c r="B220" s="44"/>
      <c r="C220" s="62"/>
      <c r="D220" s="15"/>
      <c r="E220" s="15"/>
      <c r="F220" s="15"/>
      <c r="G220" s="15"/>
      <c r="H220" s="17">
        <f>SUM(H216:H219)</f>
        <v>777.3298</v>
      </c>
      <c r="I220" s="17"/>
      <c r="J220" s="17">
        <f>I220-H220</f>
        <v>-777.3298</v>
      </c>
      <c r="K220" s="15"/>
      <c r="L220" s="11"/>
      <c r="M220" s="12"/>
      <c r="N220" s="12"/>
      <c r="O220" s="12"/>
      <c r="P220" s="12"/>
      <c r="Q220" s="12"/>
      <c r="R220" s="12"/>
      <c r="S220" s="12"/>
      <c r="T220" s="12"/>
    </row>
    <row r="221" spans="1:20" ht="12.75">
      <c r="A221" s="34"/>
      <c r="B221" s="46" t="s">
        <v>184</v>
      </c>
      <c r="C221" s="63">
        <v>8055112767510</v>
      </c>
      <c r="D221" s="19" t="s">
        <v>185</v>
      </c>
      <c r="E221" s="19">
        <v>161.33</v>
      </c>
      <c r="F221" s="20">
        <f>E221*(6/100)</f>
        <v>9.6798</v>
      </c>
      <c r="G221" s="20"/>
      <c r="H221" s="20">
        <f>(E221+F221)+G221</f>
        <v>171.0098</v>
      </c>
      <c r="I221" s="41"/>
      <c r="J221" s="41"/>
      <c r="K221" s="42"/>
      <c r="L221" s="11"/>
      <c r="M221" s="12"/>
      <c r="N221" s="12"/>
      <c r="O221" s="12"/>
      <c r="P221" s="12"/>
      <c r="Q221" s="12"/>
      <c r="R221" s="12"/>
      <c r="S221" s="12"/>
      <c r="T221" s="12"/>
    </row>
    <row r="222" spans="1:20" ht="12.75">
      <c r="A222" s="34"/>
      <c r="B222" s="35" t="s">
        <v>184</v>
      </c>
      <c r="C222" s="61">
        <v>8055112767497</v>
      </c>
      <c r="D222" s="4" t="s">
        <v>41</v>
      </c>
      <c r="E222" s="4">
        <v>0</v>
      </c>
      <c r="F222" s="14">
        <f>E222*(6/100)</f>
        <v>0</v>
      </c>
      <c r="G222" s="14"/>
      <c r="H222" s="14">
        <f>(E222+F222)+G222</f>
        <v>0</v>
      </c>
      <c r="I222" s="36"/>
      <c r="J222" s="36"/>
      <c r="K222" s="34"/>
      <c r="L222" s="11"/>
      <c r="M222" s="12"/>
      <c r="N222" s="12"/>
      <c r="O222" s="12"/>
      <c r="P222" s="12"/>
      <c r="Q222" s="12"/>
      <c r="R222" s="12"/>
      <c r="S222" s="12"/>
      <c r="T222" s="12"/>
    </row>
    <row r="223" spans="1:20" ht="12.75">
      <c r="A223" s="15"/>
      <c r="B223" s="44"/>
      <c r="C223" s="62"/>
      <c r="D223" s="15"/>
      <c r="E223" s="15"/>
      <c r="F223" s="15"/>
      <c r="G223" s="15"/>
      <c r="H223" s="17">
        <f>SUM(H221:H222)</f>
        <v>171.0098</v>
      </c>
      <c r="I223" s="17"/>
      <c r="J223" s="17">
        <f>I223-H223</f>
        <v>-171.0098</v>
      </c>
      <c r="K223" s="15"/>
      <c r="L223" s="11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34"/>
      <c r="B224" s="40" t="s">
        <v>30</v>
      </c>
      <c r="C224" s="59">
        <v>8055112767411</v>
      </c>
      <c r="D224" s="6" t="s">
        <v>38</v>
      </c>
      <c r="E224" s="6">
        <v>278.67</v>
      </c>
      <c r="F224" s="7">
        <f>E224*(6/100)</f>
        <v>16.720200000000002</v>
      </c>
      <c r="G224" s="7"/>
      <c r="H224" s="7">
        <f>(E224+F224)+G224</f>
        <v>295.3902</v>
      </c>
      <c r="I224" s="38"/>
      <c r="J224" s="38"/>
      <c r="K224" s="39" t="s">
        <v>172</v>
      </c>
      <c r="L224" s="11"/>
      <c r="M224" s="12"/>
      <c r="N224" s="12"/>
      <c r="O224" s="12"/>
      <c r="P224" s="12"/>
      <c r="Q224" s="12"/>
      <c r="R224" s="12"/>
      <c r="S224" s="12"/>
      <c r="T224" s="12"/>
    </row>
    <row r="225" spans="1:20" ht="12.75">
      <c r="A225" s="15"/>
      <c r="B225" s="45"/>
      <c r="C225" s="62"/>
      <c r="D225" s="15"/>
      <c r="E225" s="15"/>
      <c r="F225" s="15"/>
      <c r="G225" s="15"/>
      <c r="H225" s="17">
        <f>SUM(H224:H224)</f>
        <v>295.3902</v>
      </c>
      <c r="I225" s="17"/>
      <c r="J225" s="17">
        <f>I225-H225</f>
        <v>-295.3902</v>
      </c>
      <c r="K225" s="15"/>
      <c r="L225" s="11"/>
      <c r="M225" s="12"/>
      <c r="N225" s="12"/>
      <c r="O225" s="12"/>
      <c r="P225" s="12"/>
      <c r="Q225" s="12"/>
      <c r="R225" s="12"/>
      <c r="S225" s="12"/>
      <c r="T225" s="12"/>
    </row>
    <row r="226" spans="1:20" ht="12.75">
      <c r="A226" s="34"/>
      <c r="B226" s="35" t="s">
        <v>159</v>
      </c>
      <c r="C226" s="61">
        <v>8055112767299</v>
      </c>
      <c r="D226" s="4" t="s">
        <v>168</v>
      </c>
      <c r="E226" s="4">
        <v>0</v>
      </c>
      <c r="F226" s="14">
        <f>E226*(6/100)</f>
        <v>0</v>
      </c>
      <c r="G226" s="14"/>
      <c r="H226" s="14">
        <f>(E226+F226)+G226</f>
        <v>0</v>
      </c>
      <c r="I226" s="36"/>
      <c r="J226" s="36"/>
      <c r="K226" s="34"/>
      <c r="L226" s="11"/>
      <c r="M226" s="12"/>
      <c r="N226" s="12"/>
      <c r="O226" s="12"/>
      <c r="P226" s="12"/>
      <c r="Q226" s="12"/>
      <c r="R226" s="12"/>
      <c r="S226" s="12"/>
      <c r="T226" s="12"/>
    </row>
    <row r="227" spans="1:20" ht="12.75">
      <c r="A227" s="34"/>
      <c r="B227" s="35" t="s">
        <v>159</v>
      </c>
      <c r="C227" s="61">
        <v>8055112767534</v>
      </c>
      <c r="D227" s="4" t="s">
        <v>76</v>
      </c>
      <c r="E227" s="4">
        <v>0</v>
      </c>
      <c r="F227" s="14">
        <f>E227*(6/100)</f>
        <v>0</v>
      </c>
      <c r="G227" s="14"/>
      <c r="H227" s="14">
        <f>(E227+F227)+G227</f>
        <v>0</v>
      </c>
      <c r="I227" s="36"/>
      <c r="J227" s="36"/>
      <c r="K227" s="34"/>
      <c r="L227" s="11"/>
      <c r="M227" s="12"/>
      <c r="N227" s="12"/>
      <c r="O227" s="12"/>
      <c r="P227" s="12"/>
      <c r="Q227" s="12"/>
      <c r="R227" s="12"/>
      <c r="S227" s="12"/>
      <c r="T227" s="12"/>
    </row>
    <row r="228" spans="1:20" ht="12.75">
      <c r="A228" s="34"/>
      <c r="B228" s="35" t="s">
        <v>159</v>
      </c>
      <c r="C228" s="61" t="s">
        <v>17</v>
      </c>
      <c r="D228" s="4" t="s">
        <v>8</v>
      </c>
      <c r="E228" s="4">
        <v>0</v>
      </c>
      <c r="F228" s="14">
        <f>E228*(6/100)</f>
        <v>0</v>
      </c>
      <c r="G228" s="14"/>
      <c r="H228" s="14">
        <f>(E228+F228)+G228</f>
        <v>0</v>
      </c>
      <c r="I228" s="36"/>
      <c r="J228" s="36"/>
      <c r="K228" s="34"/>
      <c r="L228" s="11"/>
      <c r="M228" s="12"/>
      <c r="N228" s="12"/>
      <c r="O228" s="12"/>
      <c r="P228" s="12"/>
      <c r="Q228" s="12"/>
      <c r="R228" s="12"/>
      <c r="S228" s="12"/>
      <c r="T228" s="12"/>
    </row>
    <row r="229" spans="1:20" ht="12.75">
      <c r="A229" s="34"/>
      <c r="B229" s="37" t="s">
        <v>159</v>
      </c>
      <c r="C229" s="59" t="s">
        <v>35</v>
      </c>
      <c r="D229" s="6" t="s">
        <v>148</v>
      </c>
      <c r="E229" s="6">
        <v>96.91</v>
      </c>
      <c r="F229" s="7">
        <f>E229*(6/100)</f>
        <v>5.8145999999999995</v>
      </c>
      <c r="G229" s="7"/>
      <c r="H229" s="7">
        <f>(E229+F229)+G229</f>
        <v>102.7246</v>
      </c>
      <c r="I229" s="38"/>
      <c r="J229" s="38"/>
      <c r="K229" s="39"/>
      <c r="L229" s="11"/>
      <c r="M229" s="12"/>
      <c r="N229" s="12"/>
      <c r="O229" s="12"/>
      <c r="P229" s="12"/>
      <c r="Q229" s="12"/>
      <c r="R229" s="12"/>
      <c r="S229" s="12"/>
      <c r="T229" s="12"/>
    </row>
    <row r="230" spans="1:20" ht="12.75">
      <c r="A230" s="34"/>
      <c r="B230" s="49" t="s">
        <v>159</v>
      </c>
      <c r="C230" s="59">
        <v>8055112767022</v>
      </c>
      <c r="D230" s="6" t="s">
        <v>103</v>
      </c>
      <c r="E230" s="6">
        <v>278.67</v>
      </c>
      <c r="F230" s="7">
        <f>E230*(6/100)</f>
        <v>16.720200000000002</v>
      </c>
      <c r="G230" s="7"/>
      <c r="H230" s="7">
        <f>(E230+F230)+G230</f>
        <v>295.3902</v>
      </c>
      <c r="I230" s="38"/>
      <c r="J230" s="38"/>
      <c r="K230" s="39"/>
      <c r="L230" s="11"/>
      <c r="M230" s="12"/>
      <c r="N230" s="12"/>
      <c r="O230" s="12"/>
      <c r="P230" s="12"/>
      <c r="Q230" s="12"/>
      <c r="R230" s="12"/>
      <c r="S230" s="12"/>
      <c r="T230" s="12"/>
    </row>
    <row r="231" spans="1:20" ht="12.75">
      <c r="A231" s="34"/>
      <c r="B231" s="36" t="s">
        <v>159</v>
      </c>
      <c r="C231" s="61"/>
      <c r="D231" s="50" t="s">
        <v>55</v>
      </c>
      <c r="E231" s="4"/>
      <c r="F231" s="34"/>
      <c r="G231" s="34"/>
      <c r="H231" s="36">
        <v>125</v>
      </c>
      <c r="I231" s="36"/>
      <c r="J231" s="36"/>
      <c r="K231" s="34" t="s">
        <v>93</v>
      </c>
      <c r="L231" s="11"/>
      <c r="M231" s="12"/>
      <c r="N231" s="12"/>
      <c r="O231" s="12"/>
      <c r="P231" s="12"/>
      <c r="Q231" s="12"/>
      <c r="R231" s="12"/>
      <c r="S231" s="12"/>
      <c r="T231" s="12"/>
    </row>
    <row r="232" spans="1:20" ht="12.75">
      <c r="A232" s="15"/>
      <c r="B232" s="45"/>
      <c r="C232" s="62"/>
      <c r="D232" s="15"/>
      <c r="E232" s="15"/>
      <c r="F232" s="15"/>
      <c r="G232" s="15"/>
      <c r="H232" s="17">
        <f>SUM(H226:H231)</f>
        <v>523.1148000000001</v>
      </c>
      <c r="I232" s="17"/>
      <c r="J232" s="17">
        <f>I232-H232</f>
        <v>-523.1148000000001</v>
      </c>
      <c r="K232" s="15"/>
      <c r="L232" s="11"/>
      <c r="M232" s="12"/>
      <c r="N232" s="12"/>
      <c r="O232" s="12"/>
      <c r="P232" s="12"/>
      <c r="Q232" s="12"/>
      <c r="R232" s="12"/>
      <c r="S232" s="12"/>
      <c r="T232" s="12"/>
    </row>
    <row r="233" spans="1:20" ht="12.75">
      <c r="A233" s="34"/>
      <c r="B233" s="35" t="s">
        <v>154</v>
      </c>
      <c r="C233" s="61">
        <v>8055112767114</v>
      </c>
      <c r="D233" s="4" t="s">
        <v>79</v>
      </c>
      <c r="E233" s="4">
        <v>0</v>
      </c>
      <c r="F233" s="14">
        <f>E233*(6/100)</f>
        <v>0</v>
      </c>
      <c r="G233" s="14"/>
      <c r="H233" s="14">
        <f>(E233+F233)+G233</f>
        <v>0</v>
      </c>
      <c r="I233" s="36"/>
      <c r="J233" s="36"/>
      <c r="K233" s="34"/>
      <c r="L233" s="11"/>
      <c r="M233" s="12"/>
      <c r="N233" s="12"/>
      <c r="O233" s="12"/>
      <c r="P233" s="12"/>
      <c r="Q233" s="12"/>
      <c r="R233" s="12"/>
      <c r="S233" s="12"/>
      <c r="T233" s="12"/>
    </row>
    <row r="234" spans="1:20" ht="12.75">
      <c r="A234" s="34"/>
      <c r="B234" s="37" t="s">
        <v>154</v>
      </c>
      <c r="C234" s="59" t="s">
        <v>49</v>
      </c>
      <c r="D234" s="6" t="s">
        <v>183</v>
      </c>
      <c r="E234" s="6">
        <v>117.63</v>
      </c>
      <c r="F234" s="7">
        <f>E234*(6/100)</f>
        <v>7.057799999999999</v>
      </c>
      <c r="G234" s="7"/>
      <c r="H234" s="7">
        <f>(E234+F234)+G234</f>
        <v>124.6878</v>
      </c>
      <c r="I234" s="38"/>
      <c r="J234" s="38"/>
      <c r="K234" s="39"/>
      <c r="L234" s="11"/>
      <c r="M234" s="12"/>
      <c r="N234" s="12"/>
      <c r="O234" s="12"/>
      <c r="P234" s="12"/>
      <c r="Q234" s="12"/>
      <c r="R234" s="12"/>
      <c r="S234" s="12"/>
      <c r="T234" s="12"/>
    </row>
    <row r="235" spans="1:20" ht="12.75">
      <c r="A235" s="34"/>
      <c r="B235" s="37" t="s">
        <v>154</v>
      </c>
      <c r="C235" s="59" t="s">
        <v>153</v>
      </c>
      <c r="D235" s="6" t="s">
        <v>157</v>
      </c>
      <c r="E235" s="6">
        <v>98.44</v>
      </c>
      <c r="F235" s="7">
        <f>E235*(6/100)</f>
        <v>5.9064</v>
      </c>
      <c r="G235" s="7"/>
      <c r="H235" s="7">
        <f>(E235+F235)+G235</f>
        <v>104.3464</v>
      </c>
      <c r="I235" s="38"/>
      <c r="J235" s="38"/>
      <c r="K235" s="39"/>
      <c r="L235" s="11"/>
      <c r="M235" s="12"/>
      <c r="N235" s="12"/>
      <c r="O235" s="12"/>
      <c r="P235" s="12"/>
      <c r="Q235" s="12"/>
      <c r="R235" s="12"/>
      <c r="S235" s="12"/>
      <c r="T235" s="12"/>
    </row>
    <row r="236" spans="1:20" ht="12.75">
      <c r="A236" s="34"/>
      <c r="B236" s="35" t="s">
        <v>154</v>
      </c>
      <c r="C236" s="61"/>
      <c r="D236" s="50" t="s">
        <v>32</v>
      </c>
      <c r="E236" s="4"/>
      <c r="F236" s="34"/>
      <c r="G236" s="34"/>
      <c r="H236" s="36">
        <v>125</v>
      </c>
      <c r="I236" s="36"/>
      <c r="J236" s="36"/>
      <c r="K236" s="34" t="s">
        <v>93</v>
      </c>
      <c r="L236" s="11"/>
      <c r="M236" s="12"/>
      <c r="N236" s="12"/>
      <c r="O236" s="12"/>
      <c r="P236" s="12"/>
      <c r="Q236" s="12"/>
      <c r="R236" s="12"/>
      <c r="S236" s="12"/>
      <c r="T236" s="12"/>
    </row>
    <row r="237" spans="1:20" ht="12.75">
      <c r="A237" s="34"/>
      <c r="B237" s="35" t="s">
        <v>154</v>
      </c>
      <c r="C237" s="61"/>
      <c r="D237" s="50" t="s">
        <v>20</v>
      </c>
      <c r="E237" s="4"/>
      <c r="F237" s="34"/>
      <c r="G237" s="34"/>
      <c r="H237" s="36">
        <v>128</v>
      </c>
      <c r="I237" s="36"/>
      <c r="J237" s="36"/>
      <c r="K237" s="34" t="s">
        <v>93</v>
      </c>
      <c r="L237" s="11"/>
      <c r="M237" s="12"/>
      <c r="N237" s="12"/>
      <c r="O237" s="12"/>
      <c r="P237" s="12"/>
      <c r="Q237" s="12"/>
      <c r="R237" s="12"/>
      <c r="S237" s="12"/>
      <c r="T237" s="12"/>
    </row>
    <row r="238" spans="1:20" ht="12.75">
      <c r="A238" s="34"/>
      <c r="B238" s="40" t="s">
        <v>154</v>
      </c>
      <c r="C238" s="61"/>
      <c r="D238" s="50" t="s">
        <v>171</v>
      </c>
      <c r="E238" s="4"/>
      <c r="F238" s="34"/>
      <c r="G238" s="34"/>
      <c r="H238" s="36">
        <v>125</v>
      </c>
      <c r="I238" s="36"/>
      <c r="J238" s="36"/>
      <c r="K238" s="34" t="s">
        <v>93</v>
      </c>
      <c r="L238" s="11"/>
      <c r="M238" s="12"/>
      <c r="N238" s="12"/>
      <c r="O238" s="12"/>
      <c r="P238" s="12"/>
      <c r="Q238" s="12"/>
      <c r="R238" s="12"/>
      <c r="S238" s="12"/>
      <c r="T238" s="12"/>
    </row>
    <row r="239" spans="1:20" ht="12.75">
      <c r="A239" s="8"/>
      <c r="B239" s="33"/>
      <c r="C239" s="60"/>
      <c r="D239" s="8"/>
      <c r="E239" s="8"/>
      <c r="F239" s="8"/>
      <c r="G239" s="8"/>
      <c r="H239" s="10">
        <f>SUM(H233:H238)</f>
        <v>607.0342</v>
      </c>
      <c r="I239" s="51">
        <v>607</v>
      </c>
      <c r="J239" s="51">
        <f>I239-H239</f>
        <v>-0.0342000000000553</v>
      </c>
      <c r="K239" s="52"/>
      <c r="L239" s="11"/>
      <c r="M239" s="12"/>
      <c r="N239" s="12"/>
      <c r="O239" s="12"/>
      <c r="P239" s="12"/>
      <c r="Q239" s="12"/>
      <c r="R239" s="12"/>
      <c r="S239" s="12"/>
      <c r="T239" s="12"/>
    </row>
    <row r="240" spans="1:20" ht="12.75">
      <c r="A240" s="34"/>
      <c r="B240" s="46" t="s">
        <v>117</v>
      </c>
      <c r="C240" s="63" t="s">
        <v>101</v>
      </c>
      <c r="D240" s="19" t="s">
        <v>119</v>
      </c>
      <c r="E240" s="19">
        <v>130.61</v>
      </c>
      <c r="F240" s="20">
        <f>E240*(6/100)</f>
        <v>7.836600000000001</v>
      </c>
      <c r="G240" s="20"/>
      <c r="H240" s="20">
        <f>(E240+F240)+G240</f>
        <v>138.44660000000002</v>
      </c>
      <c r="I240" s="32"/>
      <c r="J240" s="32"/>
      <c r="K240" s="32" t="s">
        <v>45</v>
      </c>
      <c r="L240" s="11"/>
      <c r="M240" s="12"/>
      <c r="N240" s="12"/>
      <c r="O240" s="12"/>
      <c r="P240" s="12"/>
      <c r="Q240" s="12"/>
      <c r="R240" s="12"/>
      <c r="S240" s="12"/>
      <c r="T240" s="12"/>
    </row>
    <row r="241" spans="1:20" ht="12.75">
      <c r="A241" s="34"/>
      <c r="B241" s="46" t="s">
        <v>117</v>
      </c>
      <c r="C241" s="63" t="s">
        <v>49</v>
      </c>
      <c r="D241" s="19" t="s">
        <v>183</v>
      </c>
      <c r="E241" s="19">
        <v>117.63</v>
      </c>
      <c r="F241" s="20">
        <f>E241*(6/100)</f>
        <v>7.057799999999999</v>
      </c>
      <c r="G241" s="20"/>
      <c r="H241" s="20">
        <f>(E241+F241)+G241</f>
        <v>124.6878</v>
      </c>
      <c r="I241" s="32"/>
      <c r="J241" s="32"/>
      <c r="K241" s="32" t="s">
        <v>45</v>
      </c>
      <c r="L241" s="11"/>
      <c r="M241" s="12"/>
      <c r="N241" s="12"/>
      <c r="O241" s="12"/>
      <c r="P241" s="12"/>
      <c r="Q241" s="12"/>
      <c r="R241" s="12"/>
      <c r="S241" s="12"/>
      <c r="T241" s="12"/>
    </row>
    <row r="242" spans="1:20" ht="12.75">
      <c r="A242" s="34"/>
      <c r="B242" s="40" t="s">
        <v>117</v>
      </c>
      <c r="C242" s="61" t="s">
        <v>19</v>
      </c>
      <c r="D242" s="4" t="s">
        <v>85</v>
      </c>
      <c r="E242" s="4">
        <v>0</v>
      </c>
      <c r="F242" s="14">
        <f>E242*(6/100)</f>
        <v>0</v>
      </c>
      <c r="G242" s="14"/>
      <c r="H242" s="14">
        <f>(E242+F242)+G242</f>
        <v>0</v>
      </c>
      <c r="I242" s="23"/>
      <c r="J242" s="23"/>
      <c r="K242" s="23" t="s">
        <v>45</v>
      </c>
      <c r="L242" s="11"/>
      <c r="M242" s="12"/>
      <c r="N242" s="12"/>
      <c r="O242" s="12"/>
      <c r="P242" s="12"/>
      <c r="Q242" s="12"/>
      <c r="R242" s="12"/>
      <c r="S242" s="12"/>
      <c r="T242" s="12"/>
    </row>
    <row r="243" spans="1:20" ht="12.75">
      <c r="A243" s="15"/>
      <c r="B243" s="45"/>
      <c r="C243" s="62"/>
      <c r="D243" s="15"/>
      <c r="E243" s="15"/>
      <c r="F243" s="15"/>
      <c r="G243" s="15"/>
      <c r="H243" s="17">
        <f>SUM(H240:H242)</f>
        <v>263.1344</v>
      </c>
      <c r="I243" s="53"/>
      <c r="J243" s="53">
        <f>I243-H243</f>
        <v>-263.1344</v>
      </c>
      <c r="K243" s="54"/>
      <c r="L243" s="11"/>
      <c r="M243" s="12"/>
      <c r="N243" s="12"/>
      <c r="O243" s="12"/>
      <c r="P243" s="12"/>
      <c r="Q243" s="12"/>
      <c r="R243" s="12"/>
      <c r="S243" s="12"/>
      <c r="T243" s="12"/>
    </row>
    <row r="244" spans="1:20" ht="12.75">
      <c r="A244" s="34"/>
      <c r="B244" s="35" t="s">
        <v>75</v>
      </c>
      <c r="C244" s="61">
        <v>8055112767190</v>
      </c>
      <c r="D244" s="66" t="s">
        <v>180</v>
      </c>
      <c r="E244" s="4">
        <v>308</v>
      </c>
      <c r="F244" s="14">
        <f>E244*(6/100)</f>
        <v>18.48</v>
      </c>
      <c r="G244" s="14"/>
      <c r="H244" s="14">
        <f>(E244+F244)+G244</f>
        <v>326.48</v>
      </c>
      <c r="I244" s="23"/>
      <c r="J244" s="23"/>
      <c r="K244" s="24" t="s">
        <v>45</v>
      </c>
      <c r="L244" s="74" t="s">
        <v>188</v>
      </c>
      <c r="M244" s="12"/>
      <c r="N244" s="12"/>
      <c r="O244" s="12"/>
      <c r="P244" s="12"/>
      <c r="Q244" s="12"/>
      <c r="R244" s="12"/>
      <c r="S244" s="12"/>
      <c r="T244" s="12"/>
    </row>
    <row r="245" spans="1:20" ht="12.75">
      <c r="A245" s="34"/>
      <c r="B245" s="35" t="s">
        <v>75</v>
      </c>
      <c r="C245" s="61">
        <v>8055112767220</v>
      </c>
      <c r="D245" s="66" t="s">
        <v>9</v>
      </c>
      <c r="E245" s="4">
        <v>308</v>
      </c>
      <c r="F245" s="14">
        <f>E245*(6/100)</f>
        <v>18.48</v>
      </c>
      <c r="G245" s="14"/>
      <c r="H245" s="14">
        <f>(E245+F245)+G245</f>
        <v>326.48</v>
      </c>
      <c r="I245" s="4"/>
      <c r="J245" s="4"/>
      <c r="K245" s="24" t="s">
        <v>45</v>
      </c>
      <c r="L245" s="74" t="s">
        <v>188</v>
      </c>
      <c r="M245" s="12"/>
      <c r="N245" s="12"/>
      <c r="O245" s="12"/>
      <c r="P245" s="12"/>
      <c r="Q245" s="12"/>
      <c r="R245" s="12"/>
      <c r="S245" s="12"/>
      <c r="T245" s="12"/>
    </row>
    <row r="246" spans="1:20" ht="12.75">
      <c r="A246" s="34"/>
      <c r="B246" s="46" t="s">
        <v>75</v>
      </c>
      <c r="C246" s="63" t="s">
        <v>135</v>
      </c>
      <c r="D246" s="19" t="s">
        <v>1</v>
      </c>
      <c r="E246" s="19">
        <v>89.47</v>
      </c>
      <c r="F246" s="20">
        <f>E246*(6/100)</f>
        <v>5.3682</v>
      </c>
      <c r="G246" s="20"/>
      <c r="H246" s="20">
        <f>(E246+F246)+G246</f>
        <v>94.8382</v>
      </c>
      <c r="I246" s="19"/>
      <c r="J246" s="19"/>
      <c r="K246" s="32" t="s">
        <v>45</v>
      </c>
      <c r="L246" s="11"/>
      <c r="M246" s="12"/>
      <c r="N246" s="12"/>
      <c r="O246" s="12"/>
      <c r="P246" s="12"/>
      <c r="Q246" s="12"/>
      <c r="R246" s="12"/>
      <c r="S246" s="12"/>
      <c r="T246" s="12"/>
    </row>
    <row r="247" spans="1:20" ht="12.75">
      <c r="A247" s="34"/>
      <c r="B247" s="46" t="s">
        <v>75</v>
      </c>
      <c r="C247" s="63" t="s">
        <v>153</v>
      </c>
      <c r="D247" s="19" t="s">
        <v>157</v>
      </c>
      <c r="E247" s="19">
        <v>98.44</v>
      </c>
      <c r="F247" s="20">
        <f>E247*(6/100)</f>
        <v>5.9064</v>
      </c>
      <c r="G247" s="20"/>
      <c r="H247" s="20">
        <f>(E247+F247)+G247</f>
        <v>104.3464</v>
      </c>
      <c r="I247" s="19"/>
      <c r="J247" s="19"/>
      <c r="K247" s="32" t="s">
        <v>45</v>
      </c>
      <c r="L247" s="11"/>
      <c r="M247" s="12"/>
      <c r="N247" s="12"/>
      <c r="O247" s="12"/>
      <c r="P247" s="12"/>
      <c r="Q247" s="12"/>
      <c r="R247" s="12"/>
      <c r="S247" s="12"/>
      <c r="T247" s="12"/>
    </row>
    <row r="248" spans="1:20" ht="12.75">
      <c r="A248" s="34"/>
      <c r="B248" s="35" t="s">
        <v>75</v>
      </c>
      <c r="C248" s="61" t="s">
        <v>101</v>
      </c>
      <c r="D248" s="4" t="s">
        <v>119</v>
      </c>
      <c r="E248" s="4">
        <v>0</v>
      </c>
      <c r="F248" s="14">
        <f>E248*(6/100)</f>
        <v>0</v>
      </c>
      <c r="G248" s="14"/>
      <c r="H248" s="14">
        <f>(E248+F248)+G248</f>
        <v>0</v>
      </c>
      <c r="I248" s="4"/>
      <c r="J248" s="4"/>
      <c r="K248" s="24" t="s">
        <v>45</v>
      </c>
      <c r="L248" s="11"/>
      <c r="M248" s="12"/>
      <c r="N248" s="12"/>
      <c r="O248" s="12"/>
      <c r="P248" s="12"/>
      <c r="Q248" s="12"/>
      <c r="R248" s="12"/>
      <c r="S248" s="12"/>
      <c r="T248" s="12"/>
    </row>
    <row r="249" spans="1:20" ht="12.75">
      <c r="A249" s="34"/>
      <c r="B249" s="40" t="s">
        <v>75</v>
      </c>
      <c r="C249" s="61"/>
      <c r="D249" s="50" t="s">
        <v>114</v>
      </c>
      <c r="E249" s="4"/>
      <c r="F249" s="4"/>
      <c r="G249" s="4"/>
      <c r="H249" s="13">
        <v>134</v>
      </c>
      <c r="I249" s="4"/>
      <c r="J249" s="4"/>
      <c r="K249" s="55" t="s">
        <v>93</v>
      </c>
      <c r="L249" s="11"/>
      <c r="M249" s="12"/>
      <c r="N249" s="12"/>
      <c r="O249" s="12"/>
      <c r="P249" s="12"/>
      <c r="Q249" s="12"/>
      <c r="R249" s="12"/>
      <c r="S249" s="12"/>
      <c r="T249" s="12"/>
    </row>
    <row r="250" spans="1:20" ht="12.75">
      <c r="A250" s="15"/>
      <c r="B250" s="45"/>
      <c r="C250" s="62"/>
      <c r="D250" s="15"/>
      <c r="E250" s="15"/>
      <c r="F250" s="15"/>
      <c r="G250" s="15"/>
      <c r="H250" s="17">
        <f>SUM(H244:H249)</f>
        <v>986.1446000000001</v>
      </c>
      <c r="I250" s="17"/>
      <c r="J250" s="17">
        <f>I250-H250</f>
        <v>-986.1446000000001</v>
      </c>
      <c r="K250" s="54"/>
      <c r="L250" s="11"/>
      <c r="M250" s="12"/>
      <c r="N250" s="12"/>
      <c r="O250" s="12"/>
      <c r="P250" s="12"/>
      <c r="Q250" s="12"/>
      <c r="R250" s="12"/>
      <c r="S250" s="12"/>
      <c r="T250" s="12"/>
    </row>
    <row r="251" spans="1:20" ht="12.75">
      <c r="A251" s="34"/>
      <c r="B251" s="35" t="s">
        <v>110</v>
      </c>
      <c r="C251" s="61">
        <v>8055112767206</v>
      </c>
      <c r="D251" s="66" t="s">
        <v>84</v>
      </c>
      <c r="E251" s="4">
        <v>308</v>
      </c>
      <c r="F251" s="14">
        <f>E251*(6/100)</f>
        <v>18.48</v>
      </c>
      <c r="G251" s="14"/>
      <c r="H251" s="14">
        <f>(E251+F251)+G251</f>
        <v>326.48</v>
      </c>
      <c r="I251" s="4"/>
      <c r="J251" s="4"/>
      <c r="K251" s="24" t="s">
        <v>45</v>
      </c>
      <c r="L251" s="74" t="s">
        <v>188</v>
      </c>
      <c r="M251" s="12"/>
      <c r="N251" s="12"/>
      <c r="O251" s="12"/>
      <c r="P251" s="12"/>
      <c r="Q251" s="12"/>
      <c r="R251" s="12"/>
      <c r="S251" s="12"/>
      <c r="T251" s="12"/>
    </row>
    <row r="252" spans="1:20" ht="12.75">
      <c r="A252" s="34"/>
      <c r="B252" s="35" t="s">
        <v>110</v>
      </c>
      <c r="C252" s="61">
        <v>8055112767237</v>
      </c>
      <c r="D252" s="66" t="s">
        <v>73</v>
      </c>
      <c r="E252" s="4">
        <v>308</v>
      </c>
      <c r="F252" s="14">
        <f>E252*(6/100)</f>
        <v>18.48</v>
      </c>
      <c r="G252" s="14"/>
      <c r="H252" s="14">
        <f>(E252+F252)+G252</f>
        <v>326.48</v>
      </c>
      <c r="I252" s="4"/>
      <c r="J252" s="4"/>
      <c r="K252" s="24" t="s">
        <v>45</v>
      </c>
      <c r="L252" s="74" t="s">
        <v>188</v>
      </c>
      <c r="M252" s="12"/>
      <c r="N252" s="12"/>
      <c r="O252" s="12"/>
      <c r="P252" s="12"/>
      <c r="Q252" s="12"/>
      <c r="R252" s="12"/>
      <c r="S252" s="12"/>
      <c r="T252" s="12"/>
    </row>
    <row r="253" spans="1:20" ht="12.75">
      <c r="A253" s="34"/>
      <c r="B253" s="40" t="s">
        <v>110</v>
      </c>
      <c r="C253" s="61">
        <v>8055112767534</v>
      </c>
      <c r="D253" s="4" t="s">
        <v>76</v>
      </c>
      <c r="E253" s="4">
        <v>0</v>
      </c>
      <c r="F253" s="14">
        <f>E253*(6/100)</f>
        <v>0</v>
      </c>
      <c r="G253" s="14"/>
      <c r="H253" s="14">
        <f>(E253+F253)+G253</f>
        <v>0</v>
      </c>
      <c r="I253" s="4"/>
      <c r="J253" s="4"/>
      <c r="K253" s="23" t="s">
        <v>45</v>
      </c>
      <c r="L253" s="11"/>
      <c r="M253" s="12"/>
      <c r="N253" s="12"/>
      <c r="O253" s="12"/>
      <c r="P253" s="12"/>
      <c r="Q253" s="12"/>
      <c r="R253" s="12"/>
      <c r="S253" s="12"/>
      <c r="T253" s="12"/>
    </row>
    <row r="254" spans="1:20" ht="51">
      <c r="A254" s="8"/>
      <c r="B254" s="33"/>
      <c r="C254" s="60"/>
      <c r="D254" s="8"/>
      <c r="E254" s="8"/>
      <c r="F254" s="8"/>
      <c r="G254" s="8"/>
      <c r="H254" s="10">
        <f>SUM(H251:H253)</f>
        <v>652.96</v>
      </c>
      <c r="I254" s="10">
        <f>-451+905</f>
        <v>454</v>
      </c>
      <c r="J254" s="10">
        <f>I254-H254</f>
        <v>-198.96000000000004</v>
      </c>
      <c r="K254" s="8" t="s">
        <v>139</v>
      </c>
      <c r="L254" s="11"/>
      <c r="M254" s="12"/>
      <c r="N254" s="12"/>
      <c r="O254" s="12"/>
      <c r="P254" s="12"/>
      <c r="Q254" s="12"/>
      <c r="R254" s="12"/>
      <c r="S254" s="12"/>
      <c r="T254" s="12"/>
    </row>
    <row r="255" spans="1:20" ht="12.75">
      <c r="A255" s="34"/>
      <c r="B255" s="35"/>
      <c r="C255" s="59">
        <v>8055112767411</v>
      </c>
      <c r="D255" s="6" t="s">
        <v>38</v>
      </c>
      <c r="E255" s="6">
        <v>278.67</v>
      </c>
      <c r="F255" s="7">
        <f>E255*(6/100)</f>
        <v>16.720200000000002</v>
      </c>
      <c r="G255" s="7"/>
      <c r="H255" s="7">
        <f>(E255+F255)+G255</f>
        <v>295.3902</v>
      </c>
      <c r="I255" s="6"/>
      <c r="J255" s="6"/>
      <c r="K255" s="6" t="s">
        <v>170</v>
      </c>
      <c r="L255" s="11"/>
      <c r="M255" s="12"/>
      <c r="N255" s="12"/>
      <c r="O255" s="12"/>
      <c r="P255" s="12"/>
      <c r="Q255" s="12"/>
      <c r="R255" s="12"/>
      <c r="S255" s="12"/>
      <c r="T255" s="12"/>
    </row>
    <row r="256" spans="1:20" ht="12.75">
      <c r="A256" s="34"/>
      <c r="B256" s="35"/>
      <c r="C256" s="61"/>
      <c r="D256" s="4"/>
      <c r="E256" s="4"/>
      <c r="F256" s="34"/>
      <c r="G256" s="34"/>
      <c r="H256" s="36"/>
      <c r="I256" s="36"/>
      <c r="J256" s="36"/>
      <c r="K256" s="34"/>
      <c r="L256" s="11"/>
      <c r="M256" s="12"/>
      <c r="N256" s="12"/>
      <c r="O256" s="12"/>
      <c r="P256" s="12"/>
      <c r="Q256" s="12"/>
      <c r="R256" s="12"/>
      <c r="S256" s="12"/>
      <c r="T256" s="12"/>
    </row>
    <row r="257" spans="1:20" ht="12.75">
      <c r="A257" s="34"/>
      <c r="B257" s="35"/>
      <c r="C257" s="61"/>
      <c r="D257" s="4"/>
      <c r="E257" s="4"/>
      <c r="F257" s="34"/>
      <c r="G257" s="34"/>
      <c r="H257" s="36"/>
      <c r="I257" s="36"/>
      <c r="J257" s="36"/>
      <c r="K257" s="34"/>
      <c r="L257" s="11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34"/>
      <c r="B258" s="35"/>
      <c r="C258" s="61"/>
      <c r="D258" s="4"/>
      <c r="E258" s="4"/>
      <c r="F258" s="34"/>
      <c r="G258" s="34"/>
      <c r="H258" s="36"/>
      <c r="I258" s="36"/>
      <c r="J258" s="36"/>
      <c r="K258" s="34"/>
      <c r="L258" s="11"/>
      <c r="M258" s="12"/>
      <c r="N258" s="12"/>
      <c r="O258" s="12"/>
      <c r="P258" s="12"/>
      <c r="Q258" s="12"/>
      <c r="R258" s="12"/>
      <c r="S258" s="12"/>
      <c r="T258" s="12"/>
    </row>
    <row r="259" spans="1:20" ht="12.75">
      <c r="A259" s="34"/>
      <c r="B259" s="35"/>
      <c r="C259" s="61"/>
      <c r="D259" s="4"/>
      <c r="E259" s="4"/>
      <c r="F259" s="34"/>
      <c r="G259" s="34"/>
      <c r="H259" s="36"/>
      <c r="I259" s="36"/>
      <c r="J259" s="36"/>
      <c r="K259" s="34"/>
      <c r="L259" s="11"/>
      <c r="M259" s="12"/>
      <c r="N259" s="12"/>
      <c r="O259" s="12"/>
      <c r="P259" s="12"/>
      <c r="Q259" s="12"/>
      <c r="R259" s="12"/>
      <c r="S259" s="12"/>
      <c r="T259" s="12"/>
    </row>
    <row r="260" spans="1:20" ht="12.75">
      <c r="A260" s="34"/>
      <c r="B260" s="35"/>
      <c r="C260" s="61"/>
      <c r="D260" s="4"/>
      <c r="E260" s="4"/>
      <c r="F260" s="34"/>
      <c r="G260" s="34"/>
      <c r="H260" s="36"/>
      <c r="I260" s="36"/>
      <c r="J260" s="36"/>
      <c r="K260" s="34"/>
      <c r="L260" s="11"/>
      <c r="M260" s="12"/>
      <c r="N260" s="12"/>
      <c r="O260" s="12"/>
      <c r="P260" s="12"/>
      <c r="Q260" s="12"/>
      <c r="R260" s="12"/>
      <c r="S260" s="12"/>
      <c r="T260" s="12"/>
    </row>
    <row r="261" spans="1:20" ht="12.75">
      <c r="A261" s="34"/>
      <c r="B261" s="40"/>
      <c r="C261" s="61"/>
      <c r="D261" s="34"/>
      <c r="E261" s="36">
        <f>SUM(E1:E260)</f>
        <v>28963.769999999982</v>
      </c>
      <c r="F261" s="36">
        <f>SUM(F1:F260)</f>
        <v>1771.3462000000004</v>
      </c>
      <c r="G261" s="36">
        <f>SUM(G1:G186)</f>
        <v>0</v>
      </c>
      <c r="H261" s="36">
        <f>(E261+F261)+G261</f>
        <v>30735.116199999982</v>
      </c>
      <c r="I261" s="36">
        <f>SUM(I1:I260)</f>
        <v>11009.05</v>
      </c>
      <c r="J261" s="36">
        <f>SUM(J1:J260)</f>
        <v>-20768.336</v>
      </c>
      <c r="K261" s="56">
        <f>H261-I261</f>
        <v>19726.066199999983</v>
      </c>
      <c r="L261" s="11"/>
      <c r="M261" s="12"/>
      <c r="N261" s="12"/>
      <c r="O261" s="12"/>
      <c r="P261" s="12"/>
      <c r="Q261" s="12"/>
      <c r="R261" s="12"/>
      <c r="S261" s="12"/>
      <c r="T261" s="12"/>
    </row>
    <row r="262" spans="1:11" ht="12.75">
      <c r="A262" s="57"/>
      <c r="B262" s="57"/>
      <c r="C262" s="64"/>
      <c r="D262" s="57"/>
      <c r="E262" s="57"/>
      <c r="F262" s="57"/>
      <c r="G262" s="57"/>
      <c r="H262" s="57"/>
      <c r="I262" s="57"/>
      <c r="J262" s="57"/>
      <c r="K262" s="57"/>
    </row>
  </sheetData>
  <sheetProtection/>
  <autoFilter ref="A1:T255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1.28125" style="0" customWidth="1"/>
    <col min="2" max="2" width="53.421875" style="0" bestFit="1" customWidth="1"/>
    <col min="3" max="3" width="7.140625" style="0" bestFit="1" customWidth="1"/>
    <col min="4" max="4" width="4.7109375" style="0" bestFit="1" customWidth="1"/>
  </cols>
  <sheetData>
    <row r="3" spans="1:4" ht="12.75">
      <c r="A3" s="78" t="s">
        <v>215</v>
      </c>
      <c r="B3" s="76"/>
      <c r="C3" s="76"/>
      <c r="D3" s="82"/>
    </row>
    <row r="4" spans="1:4" ht="12.75">
      <c r="A4" s="78" t="s">
        <v>192</v>
      </c>
      <c r="B4" s="78" t="s">
        <v>193</v>
      </c>
      <c r="C4" s="78" t="s">
        <v>194</v>
      </c>
      <c r="D4" s="82" t="s">
        <v>216</v>
      </c>
    </row>
    <row r="5" spans="1:4" ht="12.75">
      <c r="A5" s="75">
        <v>8055112767084</v>
      </c>
      <c r="B5" s="75" t="s">
        <v>26</v>
      </c>
      <c r="C5" s="75">
        <v>293.33</v>
      </c>
      <c r="D5" s="83">
        <v>1</v>
      </c>
    </row>
    <row r="6" spans="1:4" ht="12.75">
      <c r="A6" s="77"/>
      <c r="B6" s="75" t="s">
        <v>206</v>
      </c>
      <c r="C6" s="76"/>
      <c r="D6" s="83">
        <v>1</v>
      </c>
    </row>
    <row r="7" spans="1:4" ht="12.75">
      <c r="A7" s="75" t="s">
        <v>197</v>
      </c>
      <c r="B7" s="76"/>
      <c r="C7" s="76"/>
      <c r="D7" s="83">
        <v>1</v>
      </c>
    </row>
    <row r="8" spans="1:4" ht="12.75">
      <c r="A8" s="75">
        <v>8055112767145</v>
      </c>
      <c r="B8" s="75" t="s">
        <v>5</v>
      </c>
      <c r="C8" s="75">
        <v>293.33</v>
      </c>
      <c r="D8" s="83">
        <v>3</v>
      </c>
    </row>
    <row r="9" spans="1:4" ht="12.75">
      <c r="A9" s="77"/>
      <c r="B9" s="75" t="s">
        <v>207</v>
      </c>
      <c r="C9" s="76"/>
      <c r="D9" s="83">
        <v>3</v>
      </c>
    </row>
    <row r="10" spans="1:4" ht="12.75">
      <c r="A10" s="75" t="s">
        <v>198</v>
      </c>
      <c r="B10" s="76"/>
      <c r="C10" s="76"/>
      <c r="D10" s="83">
        <v>3</v>
      </c>
    </row>
    <row r="11" spans="1:4" ht="12.75">
      <c r="A11" s="75">
        <v>8055112767152</v>
      </c>
      <c r="B11" s="75" t="s">
        <v>166</v>
      </c>
      <c r="C11" s="75">
        <v>0</v>
      </c>
      <c r="D11" s="83">
        <v>1</v>
      </c>
    </row>
    <row r="12" spans="1:4" ht="12.75">
      <c r="A12" s="77"/>
      <c r="B12" s="77"/>
      <c r="C12" s="79">
        <v>293.33</v>
      </c>
      <c r="D12" s="84">
        <v>1</v>
      </c>
    </row>
    <row r="13" spans="1:4" ht="12.75">
      <c r="A13" s="77"/>
      <c r="B13" s="75" t="s">
        <v>208</v>
      </c>
      <c r="C13" s="76"/>
      <c r="D13" s="83">
        <v>2</v>
      </c>
    </row>
    <row r="14" spans="1:4" ht="12.75">
      <c r="A14" s="75" t="s">
        <v>199</v>
      </c>
      <c r="B14" s="76"/>
      <c r="C14" s="76"/>
      <c r="D14" s="83">
        <v>2</v>
      </c>
    </row>
    <row r="15" spans="1:4" ht="12.75">
      <c r="A15" s="75">
        <v>8055112767190</v>
      </c>
      <c r="B15" s="75" t="s">
        <v>180</v>
      </c>
      <c r="C15" s="75">
        <v>0</v>
      </c>
      <c r="D15" s="83">
        <v>1</v>
      </c>
    </row>
    <row r="16" spans="1:4" ht="12.75">
      <c r="A16" s="77"/>
      <c r="B16" s="77"/>
      <c r="C16" s="79">
        <v>308</v>
      </c>
      <c r="D16" s="84">
        <v>4</v>
      </c>
    </row>
    <row r="17" spans="1:4" ht="12.75">
      <c r="A17" s="77"/>
      <c r="B17" s="75" t="s">
        <v>209</v>
      </c>
      <c r="C17" s="76"/>
      <c r="D17" s="83">
        <v>5</v>
      </c>
    </row>
    <row r="18" spans="1:4" ht="12.75">
      <c r="A18" s="75" t="s">
        <v>200</v>
      </c>
      <c r="B18" s="76"/>
      <c r="C18" s="76"/>
      <c r="D18" s="83">
        <v>5</v>
      </c>
    </row>
    <row r="19" spans="1:4" ht="12.75">
      <c r="A19" s="75">
        <v>8055112767206</v>
      </c>
      <c r="B19" s="75" t="s">
        <v>84</v>
      </c>
      <c r="C19" s="75">
        <v>308</v>
      </c>
      <c r="D19" s="83">
        <v>5</v>
      </c>
    </row>
    <row r="20" spans="1:4" ht="12.75">
      <c r="A20" s="77"/>
      <c r="B20" s="75" t="s">
        <v>210</v>
      </c>
      <c r="C20" s="76"/>
      <c r="D20" s="83">
        <v>5</v>
      </c>
    </row>
    <row r="21" spans="1:4" ht="12.75">
      <c r="A21" s="75" t="s">
        <v>201</v>
      </c>
      <c r="B21" s="76"/>
      <c r="C21" s="76"/>
      <c r="D21" s="83">
        <v>5</v>
      </c>
    </row>
    <row r="22" spans="1:4" ht="12.75">
      <c r="A22" s="75">
        <v>8055112767220</v>
      </c>
      <c r="B22" s="75" t="s">
        <v>9</v>
      </c>
      <c r="C22" s="75">
        <v>308</v>
      </c>
      <c r="D22" s="83">
        <v>6</v>
      </c>
    </row>
    <row r="23" spans="1:4" ht="12.75">
      <c r="A23" s="77"/>
      <c r="B23" s="75" t="s">
        <v>211</v>
      </c>
      <c r="C23" s="76"/>
      <c r="D23" s="83">
        <v>6</v>
      </c>
    </row>
    <row r="24" spans="1:4" ht="12.75">
      <c r="A24" s="75" t="s">
        <v>202</v>
      </c>
      <c r="B24" s="76"/>
      <c r="C24" s="76"/>
      <c r="D24" s="83">
        <v>6</v>
      </c>
    </row>
    <row r="25" spans="1:4" ht="12.75">
      <c r="A25" s="75">
        <v>8055112767237</v>
      </c>
      <c r="B25" s="75" t="s">
        <v>73</v>
      </c>
      <c r="C25" s="75">
        <v>0</v>
      </c>
      <c r="D25" s="83">
        <v>2</v>
      </c>
    </row>
    <row r="26" spans="1:4" ht="12.75">
      <c r="A26" s="77"/>
      <c r="B26" s="77"/>
      <c r="C26" s="79">
        <v>308</v>
      </c>
      <c r="D26" s="84">
        <v>3</v>
      </c>
    </row>
    <row r="27" spans="1:4" ht="12.75">
      <c r="A27" s="77"/>
      <c r="B27" s="75" t="s">
        <v>212</v>
      </c>
      <c r="C27" s="76"/>
      <c r="D27" s="83">
        <v>5</v>
      </c>
    </row>
    <row r="28" spans="1:4" ht="12.75">
      <c r="A28" s="75" t="s">
        <v>203</v>
      </c>
      <c r="B28" s="76"/>
      <c r="C28" s="76"/>
      <c r="D28" s="83">
        <v>5</v>
      </c>
    </row>
    <row r="29" spans="1:4" ht="12.75">
      <c r="A29" s="75">
        <v>8055112767534</v>
      </c>
      <c r="B29" s="75" t="s">
        <v>76</v>
      </c>
      <c r="C29" s="75">
        <v>322.67</v>
      </c>
      <c r="D29" s="83">
        <v>13</v>
      </c>
    </row>
    <row r="30" spans="1:4" ht="12.75">
      <c r="A30" s="77"/>
      <c r="B30" s="75" t="s">
        <v>213</v>
      </c>
      <c r="C30" s="76"/>
      <c r="D30" s="83">
        <v>13</v>
      </c>
    </row>
    <row r="31" spans="1:4" ht="12.75">
      <c r="A31" s="75" t="s">
        <v>204</v>
      </c>
      <c r="B31" s="76"/>
      <c r="C31" s="76"/>
      <c r="D31" s="83">
        <v>13</v>
      </c>
    </row>
    <row r="32" spans="1:4" ht="12.75">
      <c r="A32" s="75" t="s">
        <v>189</v>
      </c>
      <c r="B32" s="75" t="s">
        <v>190</v>
      </c>
      <c r="C32" s="75">
        <v>278.67</v>
      </c>
      <c r="D32" s="83">
        <v>1</v>
      </c>
    </row>
    <row r="33" spans="1:4" ht="12.75">
      <c r="A33" s="77"/>
      <c r="B33" s="75" t="s">
        <v>214</v>
      </c>
      <c r="C33" s="76"/>
      <c r="D33" s="83">
        <v>1</v>
      </c>
    </row>
    <row r="34" spans="1:4" ht="12.75">
      <c r="A34" s="75" t="s">
        <v>205</v>
      </c>
      <c r="B34" s="76"/>
      <c r="C34" s="76"/>
      <c r="D34" s="83">
        <v>1</v>
      </c>
    </row>
    <row r="35" spans="1:4" ht="12.75">
      <c r="A35" s="80" t="s">
        <v>196</v>
      </c>
      <c r="B35" s="81"/>
      <c r="C35" s="81"/>
      <c r="D35" s="85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59" sqref="A59"/>
    </sheetView>
  </sheetViews>
  <sheetFormatPr defaultColWidth="9.140625" defaultRowHeight="12.75"/>
  <cols>
    <col min="1" max="1" width="14.140625" style="0" bestFit="1" customWidth="1"/>
    <col min="2" max="2" width="53.421875" style="0" bestFit="1" customWidth="1"/>
  </cols>
  <sheetData>
    <row r="1" spans="1:4" ht="12.75">
      <c r="A1" t="s">
        <v>192</v>
      </c>
      <c r="B1" t="s">
        <v>193</v>
      </c>
      <c r="C1" t="s">
        <v>194</v>
      </c>
      <c r="D1" t="s">
        <v>195</v>
      </c>
    </row>
    <row r="2" spans="1:4" ht="12.75">
      <c r="A2" s="61">
        <v>8055112767084</v>
      </c>
      <c r="B2" s="66" t="s">
        <v>26</v>
      </c>
      <c r="C2" s="73">
        <v>293.33</v>
      </c>
      <c r="D2">
        <v>1</v>
      </c>
    </row>
    <row r="3" spans="1:4" ht="13.5" thickBot="1">
      <c r="A3" s="61">
        <v>8055112767534</v>
      </c>
      <c r="B3" s="66" t="s">
        <v>76</v>
      </c>
      <c r="C3" s="72">
        <v>322.67</v>
      </c>
      <c r="D3">
        <v>1</v>
      </c>
    </row>
    <row r="4" spans="1:4" ht="13.5" thickBot="1">
      <c r="A4" s="61">
        <v>8055112767534</v>
      </c>
      <c r="B4" s="66" t="s">
        <v>76</v>
      </c>
      <c r="C4" s="72">
        <v>322.67</v>
      </c>
      <c r="D4">
        <v>1</v>
      </c>
    </row>
    <row r="5" spans="1:4" ht="13.5" thickBot="1">
      <c r="A5" s="61">
        <v>8055112767534</v>
      </c>
      <c r="B5" s="66" t="s">
        <v>76</v>
      </c>
      <c r="C5" s="72">
        <v>322.67</v>
      </c>
      <c r="D5">
        <v>1</v>
      </c>
    </row>
    <row r="6" spans="1:4" ht="12.75">
      <c r="A6" s="61">
        <v>8055112767206</v>
      </c>
      <c r="B6" s="66" t="s">
        <v>84</v>
      </c>
      <c r="C6" s="70">
        <v>308</v>
      </c>
      <c r="D6">
        <v>1</v>
      </c>
    </row>
    <row r="7" spans="1:4" ht="12.75">
      <c r="A7" s="61">
        <v>8055112767190</v>
      </c>
      <c r="B7" s="66" t="s">
        <v>180</v>
      </c>
      <c r="C7" s="4">
        <v>0</v>
      </c>
      <c r="D7">
        <v>1</v>
      </c>
    </row>
    <row r="8" spans="1:4" ht="13.5" thickBot="1">
      <c r="A8" s="61">
        <v>8055112767534</v>
      </c>
      <c r="B8" s="66" t="s">
        <v>76</v>
      </c>
      <c r="C8" s="72">
        <v>322.67</v>
      </c>
      <c r="D8">
        <v>1</v>
      </c>
    </row>
    <row r="9" spans="1:4" ht="12.75">
      <c r="A9" s="61">
        <v>8055112767220</v>
      </c>
      <c r="B9" s="66" t="s">
        <v>9</v>
      </c>
      <c r="C9" s="4">
        <v>308</v>
      </c>
      <c r="D9">
        <v>1</v>
      </c>
    </row>
    <row r="10" spans="1:4" ht="12.75">
      <c r="A10" s="61">
        <v>8055112767190</v>
      </c>
      <c r="B10" s="66" t="s">
        <v>180</v>
      </c>
      <c r="C10" s="4">
        <v>308</v>
      </c>
      <c r="D10">
        <v>1</v>
      </c>
    </row>
    <row r="11" spans="1:4" ht="13.5" thickBot="1">
      <c r="A11" s="61">
        <v>8055112767534</v>
      </c>
      <c r="B11" s="66" t="s">
        <v>76</v>
      </c>
      <c r="C11" s="72">
        <v>322.67</v>
      </c>
      <c r="D11">
        <v>1</v>
      </c>
    </row>
    <row r="12" spans="1:4" ht="12.75">
      <c r="A12" s="61">
        <v>8055112767237</v>
      </c>
      <c r="B12" s="66" t="s">
        <v>73</v>
      </c>
      <c r="C12" s="4">
        <v>0</v>
      </c>
      <c r="D12">
        <v>1</v>
      </c>
    </row>
    <row r="13" spans="1:4" ht="12.75">
      <c r="A13" s="61">
        <v>8055112767206</v>
      </c>
      <c r="B13" s="66" t="s">
        <v>84</v>
      </c>
      <c r="C13" s="70">
        <v>308</v>
      </c>
      <c r="D13">
        <v>1</v>
      </c>
    </row>
    <row r="14" spans="1:4" ht="12.75">
      <c r="A14" s="61">
        <v>8055112767152</v>
      </c>
      <c r="B14" s="66" t="s">
        <v>166</v>
      </c>
      <c r="C14" s="73">
        <v>293.33</v>
      </c>
      <c r="D14">
        <v>1</v>
      </c>
    </row>
    <row r="15" spans="1:4" ht="13.5" thickBot="1">
      <c r="A15" s="61">
        <v>8055112767534</v>
      </c>
      <c r="B15" s="66" t="s">
        <v>76</v>
      </c>
      <c r="C15" s="72">
        <v>322.67</v>
      </c>
      <c r="D15">
        <v>1</v>
      </c>
    </row>
    <row r="16" spans="1:4" ht="13.5" thickBot="1">
      <c r="A16" s="61">
        <v>8055112767534</v>
      </c>
      <c r="B16" s="66" t="s">
        <v>76</v>
      </c>
      <c r="C16" s="72">
        <v>322.67</v>
      </c>
      <c r="D16">
        <v>1</v>
      </c>
    </row>
    <row r="17" spans="1:4" ht="13.5" thickBot="1">
      <c r="A17" s="61">
        <v>8055112767534</v>
      </c>
      <c r="B17" s="66" t="s">
        <v>76</v>
      </c>
      <c r="C17" s="72">
        <v>322.67</v>
      </c>
      <c r="D17">
        <v>1</v>
      </c>
    </row>
    <row r="18" spans="1:4" ht="12.75">
      <c r="A18" s="61">
        <v>8055112767145</v>
      </c>
      <c r="B18" s="66" t="s">
        <v>5</v>
      </c>
      <c r="C18" s="73">
        <v>293.33</v>
      </c>
      <c r="D18">
        <v>1</v>
      </c>
    </row>
    <row r="19" spans="1:4" ht="12.75">
      <c r="A19" s="61">
        <v>8055112767220</v>
      </c>
      <c r="B19" s="66" t="s">
        <v>9</v>
      </c>
      <c r="C19" s="73">
        <v>308</v>
      </c>
      <c r="D19">
        <v>1</v>
      </c>
    </row>
    <row r="20" spans="1:4" ht="13.5" thickBot="1">
      <c r="A20" s="61">
        <v>8055112767534</v>
      </c>
      <c r="B20" s="66" t="s">
        <v>76</v>
      </c>
      <c r="C20" s="72">
        <v>322.67</v>
      </c>
      <c r="D20">
        <v>1</v>
      </c>
    </row>
    <row r="21" spans="1:4" ht="13.5" thickBot="1">
      <c r="A21" s="61">
        <v>8055112767534</v>
      </c>
      <c r="B21" s="66" t="s">
        <v>76</v>
      </c>
      <c r="C21" s="72">
        <v>322.67</v>
      </c>
      <c r="D21">
        <v>1</v>
      </c>
    </row>
    <row r="22" spans="1:4" ht="13.5" thickBot="1">
      <c r="A22" s="61">
        <v>8055112767534</v>
      </c>
      <c r="B22" s="66" t="s">
        <v>76</v>
      </c>
      <c r="C22" s="72">
        <v>322.67</v>
      </c>
      <c r="D22">
        <v>1</v>
      </c>
    </row>
    <row r="23" spans="1:4" ht="12.75">
      <c r="A23" s="61">
        <v>8055112767206</v>
      </c>
      <c r="B23" s="66" t="s">
        <v>84</v>
      </c>
      <c r="C23" s="73">
        <v>308</v>
      </c>
      <c r="D23">
        <v>1</v>
      </c>
    </row>
    <row r="24" spans="1:4" ht="12.75">
      <c r="A24" s="61">
        <v>8055112767220</v>
      </c>
      <c r="B24" s="66" t="s">
        <v>9</v>
      </c>
      <c r="C24" s="73">
        <v>308</v>
      </c>
      <c r="D24">
        <v>1</v>
      </c>
    </row>
    <row r="25" spans="1:4" ht="12.75">
      <c r="A25" s="61">
        <v>8055112767145</v>
      </c>
      <c r="B25" s="66" t="s">
        <v>5</v>
      </c>
      <c r="C25" s="73">
        <v>293.33</v>
      </c>
      <c r="D25">
        <v>1</v>
      </c>
    </row>
    <row r="26" spans="1:4" ht="13.5" thickBot="1">
      <c r="A26" s="61">
        <v>8055112767534</v>
      </c>
      <c r="B26" s="66" t="s">
        <v>76</v>
      </c>
      <c r="C26" s="72">
        <v>322.67</v>
      </c>
      <c r="D26">
        <v>1</v>
      </c>
    </row>
    <row r="27" spans="1:4" ht="13.5" thickBot="1">
      <c r="A27" s="61">
        <v>8055112767534</v>
      </c>
      <c r="B27" s="66" t="s">
        <v>76</v>
      </c>
      <c r="C27" s="72">
        <v>322.67</v>
      </c>
      <c r="D27">
        <v>1</v>
      </c>
    </row>
    <row r="28" spans="1:4" ht="12.75">
      <c r="A28" s="61">
        <v>8055112767237</v>
      </c>
      <c r="B28" s="66" t="s">
        <v>73</v>
      </c>
      <c r="C28" s="4">
        <v>308</v>
      </c>
      <c r="D28">
        <v>1</v>
      </c>
    </row>
    <row r="29" spans="1:4" ht="12.75">
      <c r="A29" s="61">
        <v>8055112767206</v>
      </c>
      <c r="B29" s="66" t="s">
        <v>84</v>
      </c>
      <c r="C29" s="4">
        <v>308</v>
      </c>
      <c r="D29">
        <v>1</v>
      </c>
    </row>
    <row r="30" spans="1:4" ht="12.75">
      <c r="A30" s="61">
        <v>8055112767152</v>
      </c>
      <c r="B30" s="66" t="s">
        <v>166</v>
      </c>
      <c r="C30" s="4">
        <v>0</v>
      </c>
      <c r="D30">
        <v>1</v>
      </c>
    </row>
    <row r="31" spans="1:4" ht="12.75">
      <c r="A31" s="61">
        <v>8055112767237</v>
      </c>
      <c r="B31" s="66" t="s">
        <v>73</v>
      </c>
      <c r="C31" s="4">
        <v>0</v>
      </c>
      <c r="D31">
        <v>1</v>
      </c>
    </row>
    <row r="32" spans="1:4" ht="12.75">
      <c r="A32" s="61">
        <v>8055112767220</v>
      </c>
      <c r="B32" s="66" t="s">
        <v>9</v>
      </c>
      <c r="C32" s="70">
        <v>308</v>
      </c>
      <c r="D32">
        <v>1</v>
      </c>
    </row>
    <row r="33" spans="1:4" ht="12.75">
      <c r="A33" s="69" t="s">
        <v>189</v>
      </c>
      <c r="B33" s="71" t="s">
        <v>190</v>
      </c>
      <c r="C33" s="70">
        <v>278.67</v>
      </c>
      <c r="D33">
        <v>1</v>
      </c>
    </row>
    <row r="34" spans="1:4" ht="12.75">
      <c r="A34" s="61">
        <v>8055112767190</v>
      </c>
      <c r="B34" s="66" t="s">
        <v>180</v>
      </c>
      <c r="C34" s="4">
        <v>308</v>
      </c>
      <c r="D34">
        <v>1</v>
      </c>
    </row>
    <row r="35" spans="1:4" ht="12.75">
      <c r="A35" s="61">
        <v>8055112767190</v>
      </c>
      <c r="B35" s="66" t="s">
        <v>180</v>
      </c>
      <c r="C35" s="4">
        <v>308</v>
      </c>
      <c r="D35">
        <v>1</v>
      </c>
    </row>
    <row r="36" spans="1:4" ht="12.75">
      <c r="A36" s="61">
        <v>8055112767237</v>
      </c>
      <c r="B36" s="66" t="s">
        <v>73</v>
      </c>
      <c r="C36" s="4">
        <v>308</v>
      </c>
      <c r="D36">
        <v>1</v>
      </c>
    </row>
    <row r="37" spans="1:4" ht="12.75">
      <c r="A37" s="61">
        <v>8055112767220</v>
      </c>
      <c r="B37" s="66" t="s">
        <v>9</v>
      </c>
      <c r="C37" s="4">
        <v>308</v>
      </c>
      <c r="D37">
        <v>1</v>
      </c>
    </row>
    <row r="38" spans="1:4" ht="12.75">
      <c r="A38" s="61">
        <v>8055112767145</v>
      </c>
      <c r="B38" s="66" t="s">
        <v>5</v>
      </c>
      <c r="C38" s="73">
        <v>293.33</v>
      </c>
      <c r="D38">
        <v>1</v>
      </c>
    </row>
    <row r="39" spans="1:4" ht="12.75">
      <c r="A39" s="61">
        <v>8055112767190</v>
      </c>
      <c r="B39" s="66" t="s">
        <v>180</v>
      </c>
      <c r="C39" s="4">
        <v>308</v>
      </c>
      <c r="D39">
        <v>1</v>
      </c>
    </row>
    <row r="40" spans="1:4" ht="12.75">
      <c r="A40" s="61">
        <v>8055112767220</v>
      </c>
      <c r="B40" s="66" t="s">
        <v>9</v>
      </c>
      <c r="C40" s="4">
        <v>308</v>
      </c>
      <c r="D40">
        <v>1</v>
      </c>
    </row>
    <row r="41" spans="1:4" ht="12.75">
      <c r="A41" s="61">
        <v>8055112767206</v>
      </c>
      <c r="B41" s="66" t="s">
        <v>84</v>
      </c>
      <c r="C41" s="4">
        <v>308</v>
      </c>
      <c r="D41">
        <v>1</v>
      </c>
    </row>
    <row r="42" spans="1:4" ht="12.75">
      <c r="A42" s="61">
        <v>8055112767237</v>
      </c>
      <c r="B42" s="66" t="s">
        <v>73</v>
      </c>
      <c r="C42" s="4">
        <v>308</v>
      </c>
      <c r="D4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1"/>
  <sheetViews>
    <sheetView tabSelected="1" zoomScalePageLayoutView="0" workbookViewId="0" topLeftCell="A121">
      <selection activeCell="A138" sqref="A138:IV138"/>
    </sheetView>
  </sheetViews>
  <sheetFormatPr defaultColWidth="17.140625" defaultRowHeight="12.75"/>
  <cols>
    <col min="1" max="1" width="10.00390625" style="0" customWidth="1"/>
    <col min="2" max="2" width="19.57421875" style="0" customWidth="1"/>
    <col min="3" max="3" width="17.140625" style="65" customWidth="1"/>
    <col min="4" max="4" width="54.57421875" style="0" customWidth="1"/>
    <col min="5" max="5" width="11.57421875" style="0" customWidth="1"/>
    <col min="6" max="6" width="11.421875" style="0" customWidth="1"/>
    <col min="7" max="7" width="13.7109375" style="0" customWidth="1"/>
    <col min="8" max="8" width="12.57421875" style="0" customWidth="1"/>
    <col min="9" max="9" width="11.8515625" style="0" customWidth="1"/>
    <col min="10" max="19" width="17.140625" style="0" customWidth="1"/>
  </cols>
  <sheetData>
    <row r="1" spans="1:11" ht="25.5">
      <c r="A1" s="1" t="s">
        <v>143</v>
      </c>
      <c r="B1" s="2" t="s">
        <v>137</v>
      </c>
      <c r="C1" s="58" t="s">
        <v>127</v>
      </c>
      <c r="D1" s="1" t="s">
        <v>69</v>
      </c>
      <c r="E1" s="1" t="s">
        <v>15</v>
      </c>
      <c r="F1" s="1" t="s">
        <v>56</v>
      </c>
      <c r="G1" s="1" t="s">
        <v>51</v>
      </c>
      <c r="H1" s="1" t="s">
        <v>147</v>
      </c>
      <c r="I1" s="1" t="s">
        <v>27</v>
      </c>
      <c r="J1" s="1" t="s">
        <v>95</v>
      </c>
      <c r="K1" s="1"/>
    </row>
    <row r="2" spans="1:11" s="90" customFormat="1" ht="12.75" customHeight="1">
      <c r="A2" s="68"/>
      <c r="B2" s="87" t="s">
        <v>29</v>
      </c>
      <c r="C2" s="88">
        <v>8055112767534</v>
      </c>
      <c r="D2" s="68" t="s">
        <v>76</v>
      </c>
      <c r="E2" s="68">
        <v>316.22</v>
      </c>
      <c r="F2" s="89">
        <f>E2*(6/100)</f>
        <v>18.973200000000002</v>
      </c>
      <c r="G2" s="89"/>
      <c r="H2" s="89">
        <f>(E2+F2)+G2</f>
        <v>335.19320000000005</v>
      </c>
      <c r="I2" s="68"/>
      <c r="J2" s="68"/>
      <c r="K2" s="68"/>
    </row>
    <row r="3" spans="1:19" ht="12.75" customHeight="1">
      <c r="A3" s="8"/>
      <c r="B3" s="9"/>
      <c r="C3" s="60"/>
      <c r="D3" s="8"/>
      <c r="E3" s="8"/>
      <c r="F3" s="8"/>
      <c r="G3" s="8"/>
      <c r="H3" s="10">
        <f>SUM(H2:H2)</f>
        <v>335.19320000000005</v>
      </c>
      <c r="I3" s="10">
        <v>355</v>
      </c>
      <c r="J3" s="10">
        <f>I3-H3</f>
        <v>19.806799999999953</v>
      </c>
      <c r="K3" s="8"/>
      <c r="L3" s="12"/>
      <c r="M3" s="12"/>
      <c r="N3" s="12"/>
      <c r="O3" s="12"/>
      <c r="P3" s="12"/>
      <c r="Q3" s="12"/>
      <c r="R3" s="12"/>
      <c r="S3" s="12"/>
    </row>
    <row r="4" spans="1:11" s="90" customFormat="1" ht="12.75" customHeight="1">
      <c r="A4" s="68"/>
      <c r="B4" s="87" t="s">
        <v>173</v>
      </c>
      <c r="C4" s="88">
        <v>8055112767107</v>
      </c>
      <c r="D4" s="68" t="s">
        <v>13</v>
      </c>
      <c r="E4" s="68">
        <v>287.46</v>
      </c>
      <c r="F4" s="89">
        <f>E4*(6/100)</f>
        <v>17.2476</v>
      </c>
      <c r="G4" s="89"/>
      <c r="H4" s="89">
        <f>(E4+F4)+G4</f>
        <v>304.70759999999996</v>
      </c>
      <c r="I4" s="68"/>
      <c r="J4" s="68"/>
      <c r="K4" s="68"/>
    </row>
    <row r="5" spans="1:19" ht="25.5" customHeight="1">
      <c r="A5" s="15"/>
      <c r="B5" s="16"/>
      <c r="C5" s="62"/>
      <c r="D5" s="15"/>
      <c r="E5" s="15"/>
      <c r="F5" s="15"/>
      <c r="G5" s="15"/>
      <c r="H5" s="17">
        <f>SUM(H4:H4)</f>
        <v>304.70759999999996</v>
      </c>
      <c r="I5" s="17">
        <f>16</f>
        <v>16</v>
      </c>
      <c r="J5" s="17">
        <f>I5-H5</f>
        <v>-288.70759999999996</v>
      </c>
      <c r="K5" s="15" t="s">
        <v>104</v>
      </c>
      <c r="L5" s="12"/>
      <c r="M5" s="12"/>
      <c r="N5" s="12"/>
      <c r="O5" s="12"/>
      <c r="P5" s="12"/>
      <c r="Q5" s="12"/>
      <c r="R5" s="12"/>
      <c r="S5" s="12"/>
    </row>
    <row r="6" spans="1:11" s="90" customFormat="1" ht="12.75" customHeight="1">
      <c r="A6" s="68"/>
      <c r="B6" s="87" t="s">
        <v>66</v>
      </c>
      <c r="C6" s="88">
        <v>8055112767534</v>
      </c>
      <c r="D6" s="68" t="s">
        <v>76</v>
      </c>
      <c r="E6" s="68">
        <v>316.22</v>
      </c>
      <c r="F6" s="89">
        <f>E6*(6/100)</f>
        <v>18.973200000000002</v>
      </c>
      <c r="G6" s="89"/>
      <c r="H6" s="89">
        <f>(E6+F6)+G6</f>
        <v>335.19320000000005</v>
      </c>
      <c r="I6" s="68"/>
      <c r="J6" s="68"/>
      <c r="K6" s="68"/>
    </row>
    <row r="7" spans="1:19" ht="25.5" customHeight="1">
      <c r="A7" s="8"/>
      <c r="B7" s="9"/>
      <c r="C7" s="60"/>
      <c r="D7" s="8"/>
      <c r="E7" s="8"/>
      <c r="F7" s="8"/>
      <c r="G7" s="8"/>
      <c r="H7" s="10">
        <f>SUM(H6:H6)</f>
        <v>335.19320000000005</v>
      </c>
      <c r="I7" s="10">
        <v>323</v>
      </c>
      <c r="J7" s="10">
        <f>I7-H7</f>
        <v>-12.193200000000047</v>
      </c>
      <c r="K7" s="8" t="s">
        <v>116</v>
      </c>
      <c r="L7" s="12"/>
      <c r="M7" s="12"/>
      <c r="N7" s="12"/>
      <c r="O7" s="12"/>
      <c r="P7" s="12"/>
      <c r="Q7" s="12"/>
      <c r="R7" s="12"/>
      <c r="S7" s="12"/>
    </row>
    <row r="8" spans="1:11" s="90" customFormat="1" ht="12.75" customHeight="1">
      <c r="A8" s="68"/>
      <c r="B8" s="87" t="s">
        <v>158</v>
      </c>
      <c r="C8" s="88">
        <v>8055112767480</v>
      </c>
      <c r="D8" s="68" t="s">
        <v>128</v>
      </c>
      <c r="E8" s="68">
        <v>273.1</v>
      </c>
      <c r="F8" s="89">
        <f>E8*(6/100)</f>
        <v>16.386</v>
      </c>
      <c r="G8" s="89"/>
      <c r="H8" s="89">
        <f>(E8+F8)+G8</f>
        <v>289.48600000000005</v>
      </c>
      <c r="I8" s="68"/>
      <c r="J8" s="68"/>
      <c r="K8" s="68"/>
    </row>
    <row r="9" spans="1:19" ht="12.75" customHeight="1">
      <c r="A9" s="8"/>
      <c r="B9" s="9"/>
      <c r="C9" s="60"/>
      <c r="D9" s="8"/>
      <c r="E9" s="8"/>
      <c r="F9" s="8"/>
      <c r="G9" s="8"/>
      <c r="H9" s="10">
        <f>SUM(H8:H8)</f>
        <v>289.48600000000005</v>
      </c>
      <c r="I9" s="10">
        <v>269</v>
      </c>
      <c r="J9" s="10">
        <f>I9-H9</f>
        <v>-20.486000000000047</v>
      </c>
      <c r="K9" s="8"/>
      <c r="L9" s="12"/>
      <c r="M9" s="12"/>
      <c r="N9" s="12"/>
      <c r="O9" s="12"/>
      <c r="P9" s="12"/>
      <c r="Q9" s="12"/>
      <c r="R9" s="12"/>
      <c r="S9" s="12"/>
    </row>
    <row r="10" spans="1:11" s="90" customFormat="1" ht="12.75" customHeight="1">
      <c r="A10" s="68"/>
      <c r="B10" s="87" t="s">
        <v>16</v>
      </c>
      <c r="C10" s="88">
        <v>8055112767510</v>
      </c>
      <c r="D10" s="68" t="s">
        <v>185</v>
      </c>
      <c r="E10" s="68">
        <v>158.1</v>
      </c>
      <c r="F10" s="89">
        <f>E10*(6/100)</f>
        <v>9.485999999999999</v>
      </c>
      <c r="G10" s="89"/>
      <c r="H10" s="89">
        <f>(E10+F10)+G10</f>
        <v>167.58599999999998</v>
      </c>
      <c r="I10" s="68"/>
      <c r="J10" s="68"/>
      <c r="K10" s="68"/>
    </row>
    <row r="11" spans="1:11" s="90" customFormat="1" ht="12.75" customHeight="1">
      <c r="A11" s="68"/>
      <c r="B11" s="87" t="s">
        <v>16</v>
      </c>
      <c r="C11" s="88">
        <v>8055112767152</v>
      </c>
      <c r="D11" s="68" t="s">
        <v>166</v>
      </c>
      <c r="E11" s="68">
        <v>287.46</v>
      </c>
      <c r="F11" s="89">
        <f>E11*(6/100)</f>
        <v>17.2476</v>
      </c>
      <c r="G11" s="89"/>
      <c r="H11" s="89">
        <f>(E11+F11)+G11</f>
        <v>304.70759999999996</v>
      </c>
      <c r="I11" s="68"/>
      <c r="J11" s="68"/>
      <c r="K11" s="68"/>
    </row>
    <row r="12" spans="1:11" s="90" customFormat="1" ht="12.75" customHeight="1">
      <c r="A12" s="68"/>
      <c r="B12" s="87" t="s">
        <v>16</v>
      </c>
      <c r="C12" s="88">
        <v>8055112767411</v>
      </c>
      <c r="D12" s="68" t="s">
        <v>38</v>
      </c>
      <c r="E12" s="68">
        <v>273.1</v>
      </c>
      <c r="F12" s="89">
        <f>E12*(6/100)</f>
        <v>16.386</v>
      </c>
      <c r="G12" s="89"/>
      <c r="H12" s="89">
        <f>(E12+F12)+G12</f>
        <v>289.48600000000005</v>
      </c>
      <c r="I12" s="68"/>
      <c r="J12" s="68"/>
      <c r="K12" s="68"/>
    </row>
    <row r="13" spans="1:11" s="90" customFormat="1" ht="12.75" customHeight="1">
      <c r="A13" s="68"/>
      <c r="B13" s="87" t="s">
        <v>16</v>
      </c>
      <c r="C13" s="88">
        <v>8055112767510</v>
      </c>
      <c r="D13" s="68" t="s">
        <v>185</v>
      </c>
      <c r="E13" s="68">
        <v>158.1</v>
      </c>
      <c r="F13" s="89">
        <f>E13*(6/100)</f>
        <v>9.485999999999999</v>
      </c>
      <c r="G13" s="89"/>
      <c r="H13" s="89">
        <f>(E13+F13)+G13</f>
        <v>167.58599999999998</v>
      </c>
      <c r="I13" s="68"/>
      <c r="J13" s="68"/>
      <c r="K13" s="68"/>
    </row>
    <row r="14" spans="1:11" s="90" customFormat="1" ht="12.75" customHeight="1">
      <c r="A14" s="68"/>
      <c r="B14" s="87" t="s">
        <v>16</v>
      </c>
      <c r="C14" s="88">
        <v>8055112767084</v>
      </c>
      <c r="D14" s="68" t="s">
        <v>26</v>
      </c>
      <c r="E14" s="91">
        <v>287.46</v>
      </c>
      <c r="F14" s="68">
        <v>16</v>
      </c>
      <c r="G14" s="68"/>
      <c r="H14" s="68">
        <v>282.67</v>
      </c>
      <c r="I14" s="68"/>
      <c r="J14" s="68"/>
      <c r="K14" s="68"/>
    </row>
    <row r="15" spans="1:11" s="90" customFormat="1" ht="12.75" customHeight="1">
      <c r="A15" s="68"/>
      <c r="B15" s="87" t="s">
        <v>16</v>
      </c>
      <c r="C15" s="88">
        <v>8055112767091</v>
      </c>
      <c r="D15" s="68" t="s">
        <v>57</v>
      </c>
      <c r="E15" s="68">
        <v>287.46</v>
      </c>
      <c r="F15" s="68">
        <v>16</v>
      </c>
      <c r="G15" s="68"/>
      <c r="H15" s="68">
        <v>282.67</v>
      </c>
      <c r="I15" s="68"/>
      <c r="J15" s="68"/>
      <c r="K15" s="68"/>
    </row>
    <row r="16" spans="1:11" s="90" customFormat="1" ht="12.75" customHeight="1">
      <c r="A16" s="68"/>
      <c r="B16" s="87" t="s">
        <v>16</v>
      </c>
      <c r="C16" s="88">
        <v>8055112767459</v>
      </c>
      <c r="D16" s="68" t="s">
        <v>43</v>
      </c>
      <c r="E16" s="68">
        <v>273.1</v>
      </c>
      <c r="F16" s="68">
        <v>15.2</v>
      </c>
      <c r="G16" s="68"/>
      <c r="H16" s="68">
        <v>268.53</v>
      </c>
      <c r="I16" s="68"/>
      <c r="J16" s="68"/>
      <c r="K16" s="68"/>
    </row>
    <row r="17" spans="1:11" s="90" customFormat="1" ht="12.75" customHeight="1">
      <c r="A17" s="68"/>
      <c r="B17" s="87" t="s">
        <v>16</v>
      </c>
      <c r="C17" s="88">
        <v>8055112767534</v>
      </c>
      <c r="D17" s="68" t="s">
        <v>76</v>
      </c>
      <c r="E17" s="68">
        <v>316.22</v>
      </c>
      <c r="F17" s="68">
        <v>17.6</v>
      </c>
      <c r="G17" s="68"/>
      <c r="H17" s="68">
        <v>310.93</v>
      </c>
      <c r="I17" s="68"/>
      <c r="J17" s="68"/>
      <c r="K17" s="68"/>
    </row>
    <row r="18" spans="1:19" ht="25.5" customHeight="1">
      <c r="A18" s="15"/>
      <c r="B18" s="16"/>
      <c r="C18" s="62"/>
      <c r="D18" s="15"/>
      <c r="E18" s="15"/>
      <c r="F18" s="15"/>
      <c r="G18" s="15"/>
      <c r="H18" s="17">
        <f>SUM(H10:H17)</f>
        <v>2074.1656000000003</v>
      </c>
      <c r="I18" s="17">
        <f>177</f>
        <v>177</v>
      </c>
      <c r="J18" s="17">
        <f>I18-H18</f>
        <v>-1897.1656000000003</v>
      </c>
      <c r="K18" s="15" t="s">
        <v>104</v>
      </c>
      <c r="L18" s="12"/>
      <c r="M18" s="12"/>
      <c r="N18" s="12"/>
      <c r="O18" s="12"/>
      <c r="P18" s="12"/>
      <c r="Q18" s="12"/>
      <c r="R18" s="12"/>
      <c r="S18" s="12"/>
    </row>
    <row r="19" spans="1:11" s="90" customFormat="1" ht="13.5" customHeight="1">
      <c r="A19" s="68"/>
      <c r="B19" s="87" t="s">
        <v>100</v>
      </c>
      <c r="C19" s="88">
        <v>8055112767534</v>
      </c>
      <c r="D19" s="68" t="s">
        <v>76</v>
      </c>
      <c r="E19" s="68">
        <v>316.22</v>
      </c>
      <c r="F19" s="89">
        <f>E19*(6/100)</f>
        <v>18.973200000000002</v>
      </c>
      <c r="G19" s="89"/>
      <c r="H19" s="89">
        <f>(E19+F19)+G19</f>
        <v>335.19320000000005</v>
      </c>
      <c r="I19" s="68"/>
      <c r="J19" s="68"/>
      <c r="K19" s="68"/>
    </row>
    <row r="20" spans="1:19" ht="12.75" customHeight="1">
      <c r="A20" s="15"/>
      <c r="B20" s="16"/>
      <c r="C20" s="62"/>
      <c r="D20" s="15"/>
      <c r="E20" s="15"/>
      <c r="F20" s="15"/>
      <c r="G20" s="15"/>
      <c r="H20" s="17">
        <f>SUM(H19:H19)</f>
        <v>335.19320000000005</v>
      </c>
      <c r="I20" s="17"/>
      <c r="J20" s="17">
        <f>I20-H20</f>
        <v>-335.19320000000005</v>
      </c>
      <c r="K20" s="15"/>
      <c r="L20" s="12"/>
      <c r="M20" s="12"/>
      <c r="N20" s="12"/>
      <c r="O20" s="12"/>
      <c r="P20" s="12"/>
      <c r="Q20" s="12"/>
      <c r="R20" s="12"/>
      <c r="S20" s="12"/>
    </row>
    <row r="21" spans="1:11" s="90" customFormat="1" ht="13.5" customHeight="1">
      <c r="A21" s="68"/>
      <c r="B21" s="87" t="s">
        <v>68</v>
      </c>
      <c r="C21" s="88">
        <v>8055112767534</v>
      </c>
      <c r="D21" s="68" t="s">
        <v>76</v>
      </c>
      <c r="E21" s="68">
        <v>316.22</v>
      </c>
      <c r="F21" s="89">
        <f>E21*(6/100)</f>
        <v>18.973200000000002</v>
      </c>
      <c r="G21" s="89"/>
      <c r="H21" s="89">
        <f>(E21+F21)+G21</f>
        <v>335.19320000000005</v>
      </c>
      <c r="I21" s="68"/>
      <c r="J21" s="68"/>
      <c r="K21" s="68"/>
    </row>
    <row r="22" spans="1:11" s="90" customFormat="1" ht="12.75" customHeight="1">
      <c r="A22" s="68"/>
      <c r="B22" s="87" t="s">
        <v>68</v>
      </c>
      <c r="C22" s="88">
        <v>8055112767510</v>
      </c>
      <c r="D22" s="68" t="s">
        <v>185</v>
      </c>
      <c r="E22" s="68">
        <v>158.1</v>
      </c>
      <c r="F22" s="89">
        <f>E22*(6/100)</f>
        <v>9.485999999999999</v>
      </c>
      <c r="G22" s="89"/>
      <c r="H22" s="89">
        <f>(E22+F22)+G22</f>
        <v>167.58599999999998</v>
      </c>
      <c r="I22" s="68"/>
      <c r="J22" s="68"/>
      <c r="K22" s="68"/>
    </row>
    <row r="23" spans="1:11" s="90" customFormat="1" ht="12.75" customHeight="1">
      <c r="A23" s="68"/>
      <c r="B23" s="87" t="s">
        <v>68</v>
      </c>
      <c r="C23" s="88">
        <v>8055112767077</v>
      </c>
      <c r="D23" s="68" t="s">
        <v>167</v>
      </c>
      <c r="E23" s="68">
        <v>273.1</v>
      </c>
      <c r="F23" s="89">
        <f>E23*(6/100)</f>
        <v>16.386</v>
      </c>
      <c r="G23" s="89"/>
      <c r="H23" s="89">
        <f>(E23+F23)+G23</f>
        <v>289.48600000000005</v>
      </c>
      <c r="I23" s="68"/>
      <c r="J23" s="68"/>
      <c r="K23" s="68"/>
    </row>
    <row r="24" spans="1:11" s="90" customFormat="1" ht="12.75" customHeight="1">
      <c r="A24" s="68"/>
      <c r="B24" s="87" t="s">
        <v>68</v>
      </c>
      <c r="C24" s="88">
        <v>8055112767008</v>
      </c>
      <c r="D24" s="68" t="s">
        <v>72</v>
      </c>
      <c r="E24" s="68">
        <v>273.1</v>
      </c>
      <c r="F24" s="89">
        <f>E24*(6/100)</f>
        <v>16.386</v>
      </c>
      <c r="G24" s="89"/>
      <c r="H24" s="89">
        <f>(E24+F24)+G24</f>
        <v>289.48600000000005</v>
      </c>
      <c r="I24" s="68"/>
      <c r="J24" s="68"/>
      <c r="K24" s="68"/>
    </row>
    <row r="25" spans="1:19" ht="12.75" customHeight="1">
      <c r="A25" s="15"/>
      <c r="B25" s="16"/>
      <c r="C25" s="62"/>
      <c r="D25" s="15"/>
      <c r="E25" s="15"/>
      <c r="F25" s="15"/>
      <c r="G25" s="15"/>
      <c r="H25" s="17">
        <f>SUM(H21:H24)</f>
        <v>1081.7512000000002</v>
      </c>
      <c r="I25" s="17"/>
      <c r="J25" s="17">
        <f>I25-H25</f>
        <v>-1081.7512000000002</v>
      </c>
      <c r="K25" s="15"/>
      <c r="L25" s="12"/>
      <c r="M25" s="12"/>
      <c r="N25" s="12"/>
      <c r="O25" s="12"/>
      <c r="P25" s="12"/>
      <c r="Q25" s="12"/>
      <c r="R25" s="12"/>
      <c r="S25" s="12"/>
    </row>
    <row r="26" spans="1:11" s="90" customFormat="1" ht="12.75" customHeight="1">
      <c r="A26" s="92"/>
      <c r="B26" s="87" t="s">
        <v>14</v>
      </c>
      <c r="C26" s="88">
        <v>8055112767404</v>
      </c>
      <c r="D26" s="68" t="s">
        <v>152</v>
      </c>
      <c r="E26" s="68">
        <v>273.1</v>
      </c>
      <c r="F26" s="89">
        <f>E26*(6/100)</f>
        <v>16.386</v>
      </c>
      <c r="G26" s="89"/>
      <c r="H26" s="89">
        <f>(E26+F26)+G26</f>
        <v>289.48600000000005</v>
      </c>
      <c r="I26" s="92"/>
      <c r="J26" s="92"/>
      <c r="K26" s="92"/>
    </row>
    <row r="27" spans="1:11" s="90" customFormat="1" ht="13.5" customHeight="1">
      <c r="A27" s="93"/>
      <c r="B27" s="87" t="s">
        <v>14</v>
      </c>
      <c r="C27" s="88">
        <v>8055112767534</v>
      </c>
      <c r="D27" s="68" t="s">
        <v>76</v>
      </c>
      <c r="E27" s="68">
        <v>316.22</v>
      </c>
      <c r="F27" s="89">
        <f>E27*(6/100)</f>
        <v>18.973200000000002</v>
      </c>
      <c r="G27" s="89"/>
      <c r="H27" s="89">
        <f>(E27+F27)+G27</f>
        <v>335.19320000000005</v>
      </c>
      <c r="I27" s="93"/>
      <c r="J27" s="93"/>
      <c r="K27" s="93"/>
    </row>
    <row r="28" spans="1:19" ht="12.75" customHeight="1">
      <c r="A28" s="15"/>
      <c r="B28" s="16"/>
      <c r="C28" s="62"/>
      <c r="D28" s="15"/>
      <c r="E28" s="15"/>
      <c r="F28" s="15"/>
      <c r="G28" s="15"/>
      <c r="H28" s="17">
        <f>SUM(H26:H27)</f>
        <v>624.6792</v>
      </c>
      <c r="I28" s="17"/>
      <c r="J28" s="17">
        <f>I28-H28</f>
        <v>-624.6792</v>
      </c>
      <c r="K28" s="15"/>
      <c r="L28" s="12"/>
      <c r="M28" s="12"/>
      <c r="N28" s="12"/>
      <c r="O28" s="12"/>
      <c r="P28" s="12"/>
      <c r="Q28" s="12"/>
      <c r="R28" s="12"/>
      <c r="S28" s="12"/>
    </row>
    <row r="29" spans="1:11" s="90" customFormat="1" ht="12.75" customHeight="1">
      <c r="A29" s="92"/>
      <c r="B29" s="87" t="s">
        <v>124</v>
      </c>
      <c r="C29" s="88">
        <v>8055112767206</v>
      </c>
      <c r="D29" s="68" t="s">
        <v>84</v>
      </c>
      <c r="E29" s="108">
        <v>301.84</v>
      </c>
      <c r="F29" s="89">
        <f>E29*(6/100)</f>
        <v>18.1104</v>
      </c>
      <c r="G29" s="89"/>
      <c r="H29" s="89">
        <f>(E29+F29)+G29</f>
        <v>319.95039999999995</v>
      </c>
      <c r="I29" s="92"/>
      <c r="J29" s="92"/>
      <c r="K29" s="92"/>
    </row>
    <row r="30" spans="1:11" s="90" customFormat="1" ht="12.75" customHeight="1">
      <c r="A30" s="94"/>
      <c r="B30" s="87" t="s">
        <v>124</v>
      </c>
      <c r="C30" s="88">
        <v>8055112767008</v>
      </c>
      <c r="D30" s="68" t="s">
        <v>72</v>
      </c>
      <c r="E30" s="68">
        <v>273.1</v>
      </c>
      <c r="F30" s="89">
        <f>E30*(6/100)</f>
        <v>16.386</v>
      </c>
      <c r="G30" s="89"/>
      <c r="H30" s="89">
        <f>(E30+F30)+G30</f>
        <v>289.48600000000005</v>
      </c>
      <c r="I30" s="94"/>
      <c r="J30" s="94"/>
      <c r="K30" s="94"/>
    </row>
    <row r="31" spans="1:11" s="90" customFormat="1" ht="12.75" customHeight="1">
      <c r="A31" s="94"/>
      <c r="B31" s="87" t="s">
        <v>124</v>
      </c>
      <c r="C31" s="88" t="s">
        <v>163</v>
      </c>
      <c r="D31" s="68" t="s">
        <v>121</v>
      </c>
      <c r="E31" s="68">
        <v>113.75</v>
      </c>
      <c r="F31" s="89">
        <f>E31*(6/100)</f>
        <v>6.825</v>
      </c>
      <c r="G31" s="89"/>
      <c r="H31" s="89">
        <f>(E31+F31)+G31</f>
        <v>120.575</v>
      </c>
      <c r="I31" s="94"/>
      <c r="J31" s="94"/>
      <c r="K31" s="94"/>
    </row>
    <row r="32" spans="1:19" ht="12.75" customHeight="1">
      <c r="A32" s="15"/>
      <c r="B32" s="27"/>
      <c r="C32" s="62"/>
      <c r="D32" s="15"/>
      <c r="E32" s="15"/>
      <c r="F32" s="15"/>
      <c r="G32" s="15"/>
      <c r="H32" s="17">
        <f>SUM(H29:H31)</f>
        <v>730.0114000000001</v>
      </c>
      <c r="I32" s="17"/>
      <c r="J32" s="17">
        <f>I32-H32</f>
        <v>-730.0114000000001</v>
      </c>
      <c r="K32" s="15"/>
      <c r="L32" s="12"/>
      <c r="M32" s="12"/>
      <c r="N32" s="12"/>
      <c r="O32" s="12"/>
      <c r="P32" s="12"/>
      <c r="Q32" s="12"/>
      <c r="R32" s="12"/>
      <c r="S32" s="12"/>
    </row>
    <row r="33" spans="1:11" s="90" customFormat="1" ht="12.75" customHeight="1">
      <c r="A33" s="92"/>
      <c r="B33" s="87" t="s">
        <v>179</v>
      </c>
      <c r="C33" s="88">
        <v>8055112767152</v>
      </c>
      <c r="D33" s="68" t="s">
        <v>166</v>
      </c>
      <c r="E33" s="68">
        <v>287.46</v>
      </c>
      <c r="F33" s="89">
        <f>E33*(6/100)</f>
        <v>17.2476</v>
      </c>
      <c r="G33" s="89"/>
      <c r="H33" s="89">
        <f>(E33+F33)+G33</f>
        <v>304.70759999999996</v>
      </c>
      <c r="I33" s="92"/>
      <c r="J33" s="92"/>
      <c r="K33" s="92"/>
    </row>
    <row r="34" spans="1:11" s="90" customFormat="1" ht="12.75" customHeight="1">
      <c r="A34" s="94"/>
      <c r="B34" s="87" t="s">
        <v>179</v>
      </c>
      <c r="C34" s="88">
        <v>8055112767190</v>
      </c>
      <c r="D34" s="68" t="s">
        <v>180</v>
      </c>
      <c r="E34" s="68">
        <v>301.84</v>
      </c>
      <c r="F34" s="89">
        <f>E34*(6/100)</f>
        <v>18.1104</v>
      </c>
      <c r="G34" s="89"/>
      <c r="H34" s="89">
        <f>(E34+F34)+G34</f>
        <v>319.95039999999995</v>
      </c>
      <c r="I34" s="94"/>
      <c r="J34" s="94"/>
      <c r="K34" s="94"/>
    </row>
    <row r="35" spans="1:11" s="90" customFormat="1" ht="13.5" customHeight="1">
      <c r="A35" s="94"/>
      <c r="B35" s="87" t="s">
        <v>179</v>
      </c>
      <c r="C35" s="88">
        <v>8055112767534</v>
      </c>
      <c r="D35" s="68" t="s">
        <v>76</v>
      </c>
      <c r="E35" s="68">
        <v>316.22</v>
      </c>
      <c r="F35" s="89">
        <f>E35*(6/100)</f>
        <v>18.973200000000002</v>
      </c>
      <c r="G35" s="89"/>
      <c r="H35" s="89">
        <f>(E35+F35)+G35</f>
        <v>335.19320000000005</v>
      </c>
      <c r="I35" s="94"/>
      <c r="J35" s="94"/>
      <c r="K35" s="94"/>
    </row>
    <row r="36" spans="1:11" s="90" customFormat="1" ht="12.75" customHeight="1">
      <c r="A36" s="93"/>
      <c r="B36" s="87" t="s">
        <v>179</v>
      </c>
      <c r="C36" s="88">
        <v>8055112767398</v>
      </c>
      <c r="D36" s="68" t="s">
        <v>81</v>
      </c>
      <c r="E36" s="68">
        <v>273.1</v>
      </c>
      <c r="F36" s="89">
        <f>E36*(6/100)</f>
        <v>16.386</v>
      </c>
      <c r="G36" s="89"/>
      <c r="H36" s="89">
        <f>(E36+F36)+G36</f>
        <v>289.48600000000005</v>
      </c>
      <c r="I36" s="93"/>
      <c r="J36" s="93"/>
      <c r="K36" s="93"/>
    </row>
    <row r="37" spans="1:19" ht="12.75" customHeight="1">
      <c r="A37" s="8"/>
      <c r="B37" s="9"/>
      <c r="C37" s="60"/>
      <c r="D37" s="8"/>
      <c r="E37" s="8"/>
      <c r="F37" s="8"/>
      <c r="G37" s="8"/>
      <c r="H37" s="10">
        <f>SUM(H33:H36)</f>
        <v>1249.3372</v>
      </c>
      <c r="I37" s="10">
        <v>848</v>
      </c>
      <c r="J37" s="10">
        <f>I37-H37</f>
        <v>-401.33719999999994</v>
      </c>
      <c r="K37" s="8"/>
      <c r="L37" s="12"/>
      <c r="M37" s="12"/>
      <c r="N37" s="12"/>
      <c r="O37" s="12"/>
      <c r="P37" s="12"/>
      <c r="Q37" s="12"/>
      <c r="R37" s="12"/>
      <c r="S37" s="12"/>
    </row>
    <row r="38" spans="1:11" s="90" customFormat="1" ht="12.75" customHeight="1">
      <c r="A38" s="92"/>
      <c r="B38" s="87" t="s">
        <v>186</v>
      </c>
      <c r="C38" s="88">
        <v>8055112767220</v>
      </c>
      <c r="D38" s="68" t="s">
        <v>9</v>
      </c>
      <c r="E38" s="68">
        <v>301.84</v>
      </c>
      <c r="F38" s="89">
        <f>E38*(6/100)</f>
        <v>18.1104</v>
      </c>
      <c r="G38" s="89"/>
      <c r="H38" s="89">
        <f>(E38+F38)+G38</f>
        <v>319.95039999999995</v>
      </c>
      <c r="I38" s="92"/>
      <c r="J38" s="92"/>
      <c r="K38" s="92"/>
    </row>
    <row r="39" spans="1:11" s="90" customFormat="1" ht="12.75" customHeight="1">
      <c r="A39" s="94"/>
      <c r="B39" s="87" t="s">
        <v>186</v>
      </c>
      <c r="C39" s="88">
        <v>8055112767190</v>
      </c>
      <c r="D39" s="68" t="s">
        <v>180</v>
      </c>
      <c r="E39" s="68">
        <v>301.84</v>
      </c>
      <c r="F39" s="89">
        <f>E39*(6/100)</f>
        <v>18.1104</v>
      </c>
      <c r="G39" s="89"/>
      <c r="H39" s="89">
        <f>(E39+F39)+G39</f>
        <v>319.95039999999995</v>
      </c>
      <c r="I39" s="94"/>
      <c r="J39" s="94"/>
      <c r="K39" s="94"/>
    </row>
    <row r="40" spans="1:11" s="90" customFormat="1" ht="12.75" customHeight="1">
      <c r="A40" s="94"/>
      <c r="B40" s="87" t="s">
        <v>186</v>
      </c>
      <c r="C40" s="88">
        <v>8055112767459</v>
      </c>
      <c r="D40" s="68" t="s">
        <v>43</v>
      </c>
      <c r="E40" s="68">
        <v>273.1</v>
      </c>
      <c r="F40" s="89">
        <f>E40*(6/100)</f>
        <v>16.386</v>
      </c>
      <c r="G40" s="89"/>
      <c r="H40" s="89">
        <f>(E40+F40)+G40</f>
        <v>289.48600000000005</v>
      </c>
      <c r="I40" s="94"/>
      <c r="J40" s="94"/>
      <c r="K40" s="94"/>
    </row>
    <row r="41" spans="1:11" s="90" customFormat="1" ht="12.75" customHeight="1">
      <c r="A41" s="94"/>
      <c r="B41" s="87" t="s">
        <v>186</v>
      </c>
      <c r="C41" s="88">
        <v>8055112767480</v>
      </c>
      <c r="D41" s="68" t="s">
        <v>128</v>
      </c>
      <c r="E41" s="68">
        <v>273.1</v>
      </c>
      <c r="F41" s="89">
        <f>E41*(6/100)</f>
        <v>16.386</v>
      </c>
      <c r="G41" s="89"/>
      <c r="H41" s="89">
        <f>(E41+F41)+G41</f>
        <v>289.48600000000005</v>
      </c>
      <c r="I41" s="94"/>
      <c r="J41" s="94"/>
      <c r="K41" s="94"/>
    </row>
    <row r="42" spans="1:11" s="90" customFormat="1" ht="12.75" customHeight="1">
      <c r="A42" s="93"/>
      <c r="B42" s="95" t="s">
        <v>186</v>
      </c>
      <c r="C42" s="88" t="s">
        <v>126</v>
      </c>
      <c r="D42" s="68" t="s">
        <v>118</v>
      </c>
      <c r="E42" s="68">
        <v>87.53</v>
      </c>
      <c r="F42" s="89">
        <f>E42*(6/100)</f>
        <v>5.2518</v>
      </c>
      <c r="G42" s="89"/>
      <c r="H42" s="89">
        <f>(E42+F42)+G42</f>
        <v>92.7818</v>
      </c>
      <c r="I42" s="93"/>
      <c r="J42" s="93"/>
      <c r="K42" s="93"/>
    </row>
    <row r="43" spans="1:19" ht="12.75" customHeight="1">
      <c r="A43" s="15"/>
      <c r="B43" s="27"/>
      <c r="C43" s="62"/>
      <c r="D43" s="15"/>
      <c r="E43" s="15"/>
      <c r="F43" s="15"/>
      <c r="G43" s="15"/>
      <c r="H43" s="17">
        <f>SUM(H38:H42)</f>
        <v>1311.6546</v>
      </c>
      <c r="I43" s="17"/>
      <c r="J43" s="17">
        <f>I43-H43</f>
        <v>-1311.6546</v>
      </c>
      <c r="K43" s="15"/>
      <c r="L43" s="12"/>
      <c r="M43" s="12"/>
      <c r="N43" s="12"/>
      <c r="O43" s="12"/>
      <c r="P43" s="12"/>
      <c r="Q43" s="12"/>
      <c r="R43" s="12"/>
      <c r="S43" s="12"/>
    </row>
    <row r="44" spans="1:11" s="90" customFormat="1" ht="13.5" customHeight="1">
      <c r="A44" s="92"/>
      <c r="B44" s="95" t="s">
        <v>24</v>
      </c>
      <c r="C44" s="88">
        <v>8055112767534</v>
      </c>
      <c r="D44" s="68" t="s">
        <v>76</v>
      </c>
      <c r="E44" s="68">
        <v>316.22</v>
      </c>
      <c r="F44" s="89">
        <f>E44*(6/100)</f>
        <v>18.973200000000002</v>
      </c>
      <c r="G44" s="89"/>
      <c r="H44" s="89">
        <f>(E44+F44)+G44</f>
        <v>335.19320000000005</v>
      </c>
      <c r="I44" s="92"/>
      <c r="J44" s="92"/>
      <c r="K44" s="92"/>
    </row>
    <row r="45" spans="1:11" s="90" customFormat="1" ht="12.75" customHeight="1">
      <c r="A45" s="93"/>
      <c r="B45" s="96" t="s">
        <v>24</v>
      </c>
      <c r="C45" s="88">
        <v>8055112767237</v>
      </c>
      <c r="D45" s="68" t="s">
        <v>73</v>
      </c>
      <c r="E45" s="68">
        <v>301.84</v>
      </c>
      <c r="F45" s="89">
        <f>E45*(6/100)</f>
        <v>18.1104</v>
      </c>
      <c r="G45" s="89"/>
      <c r="H45" s="89">
        <f>(E45+F45)+G45</f>
        <v>319.95039999999995</v>
      </c>
      <c r="I45" s="93"/>
      <c r="J45" s="93"/>
      <c r="K45" s="93"/>
    </row>
    <row r="46" spans="1:19" ht="12.75" customHeight="1">
      <c r="A46" s="8"/>
      <c r="B46" s="9"/>
      <c r="C46" s="60"/>
      <c r="D46" s="8"/>
      <c r="E46" s="8"/>
      <c r="F46" s="8"/>
      <c r="G46" s="8"/>
      <c r="H46" s="10">
        <f>SUM(H44:H45)</f>
        <v>655.1436</v>
      </c>
      <c r="I46" s="10">
        <v>608</v>
      </c>
      <c r="J46" s="10">
        <f>I46-H46</f>
        <v>-47.14359999999999</v>
      </c>
      <c r="K46" s="8"/>
      <c r="L46" s="12"/>
      <c r="M46" s="12"/>
      <c r="N46" s="12"/>
      <c r="O46" s="12"/>
      <c r="P46" s="12"/>
      <c r="Q46" s="12"/>
      <c r="R46" s="12"/>
      <c r="S46" s="12"/>
    </row>
    <row r="47" spans="1:11" s="90" customFormat="1" ht="12.75" customHeight="1">
      <c r="A47" s="68"/>
      <c r="B47" s="87" t="s">
        <v>108</v>
      </c>
      <c r="C47" s="88">
        <v>8055112767206</v>
      </c>
      <c r="D47" s="68" t="s">
        <v>84</v>
      </c>
      <c r="E47" s="108">
        <v>301.84</v>
      </c>
      <c r="F47" s="89">
        <f>E47*(6/100)</f>
        <v>18.1104</v>
      </c>
      <c r="G47" s="89"/>
      <c r="H47" s="89">
        <f>(E47+F47)+G47</f>
        <v>319.95039999999995</v>
      </c>
      <c r="I47" s="68"/>
      <c r="J47" s="68"/>
      <c r="K47" s="68"/>
    </row>
    <row r="48" spans="1:19" ht="12.75" customHeight="1">
      <c r="A48" s="15"/>
      <c r="B48" s="16"/>
      <c r="C48" s="62"/>
      <c r="D48" s="15"/>
      <c r="E48" s="15"/>
      <c r="F48" s="15"/>
      <c r="G48" s="15"/>
      <c r="H48" s="17">
        <f>SUM(H47)</f>
        <v>319.95039999999995</v>
      </c>
      <c r="I48" s="17"/>
      <c r="J48" s="17">
        <f>I48-H48</f>
        <v>-319.95039999999995</v>
      </c>
      <c r="K48" s="15"/>
      <c r="L48" s="12"/>
      <c r="M48" s="12"/>
      <c r="N48" s="12"/>
      <c r="O48" s="12"/>
      <c r="P48" s="12"/>
      <c r="Q48" s="12"/>
      <c r="R48" s="12"/>
      <c r="S48" s="12"/>
    </row>
    <row r="49" spans="1:11" s="90" customFormat="1" ht="12.75" customHeight="1">
      <c r="A49" s="92"/>
      <c r="B49" s="87" t="s">
        <v>140</v>
      </c>
      <c r="C49" s="88">
        <v>8055112767473</v>
      </c>
      <c r="D49" s="68" t="s">
        <v>109</v>
      </c>
      <c r="E49" s="68">
        <v>273.1</v>
      </c>
      <c r="F49" s="89">
        <f>E49*(6/100)</f>
        <v>16.386</v>
      </c>
      <c r="G49" s="89"/>
      <c r="H49" s="89">
        <f>(E49+F49)+G49</f>
        <v>289.48600000000005</v>
      </c>
      <c r="I49" s="92"/>
      <c r="J49" s="92"/>
      <c r="K49" s="92"/>
    </row>
    <row r="50" spans="1:11" s="90" customFormat="1" ht="12.75" customHeight="1">
      <c r="A50" s="94"/>
      <c r="B50" s="87" t="s">
        <v>140</v>
      </c>
      <c r="C50" s="88">
        <v>8055112767206</v>
      </c>
      <c r="D50" s="97" t="s">
        <v>84</v>
      </c>
      <c r="E50" s="68">
        <v>301.84</v>
      </c>
      <c r="F50" s="89">
        <f>E50*(6/100)</f>
        <v>18.1104</v>
      </c>
      <c r="G50" s="89"/>
      <c r="H50" s="89">
        <f>(E50+F50)+G50</f>
        <v>319.95039999999995</v>
      </c>
      <c r="I50" s="94"/>
      <c r="J50" s="94"/>
      <c r="K50" s="94"/>
    </row>
    <row r="51" spans="1:11" s="90" customFormat="1" ht="25.5" customHeight="1">
      <c r="A51" s="94"/>
      <c r="B51" s="87" t="s">
        <v>140</v>
      </c>
      <c r="C51" s="88" t="s">
        <v>162</v>
      </c>
      <c r="D51" s="68" t="s">
        <v>82</v>
      </c>
      <c r="E51" s="68">
        <v>132.38</v>
      </c>
      <c r="F51" s="89">
        <f>E51*(6/100)</f>
        <v>7.942799999999999</v>
      </c>
      <c r="G51" s="89"/>
      <c r="H51" s="89">
        <f>(E51+F51)+G51</f>
        <v>140.3228</v>
      </c>
      <c r="I51" s="94"/>
      <c r="J51" s="94"/>
      <c r="K51" s="94"/>
    </row>
    <row r="52" spans="1:11" s="90" customFormat="1" ht="25.5" customHeight="1">
      <c r="A52" s="93"/>
      <c r="B52" s="87" t="s">
        <v>140</v>
      </c>
      <c r="C52" s="88" t="s">
        <v>52</v>
      </c>
      <c r="D52" s="68" t="s">
        <v>94</v>
      </c>
      <c r="E52" s="68">
        <v>132.38</v>
      </c>
      <c r="F52" s="89">
        <f>E52*(6/100)</f>
        <v>7.942799999999999</v>
      </c>
      <c r="G52" s="89"/>
      <c r="H52" s="89">
        <f>(E52+F52)+G52</f>
        <v>140.3228</v>
      </c>
      <c r="I52" s="93"/>
      <c r="J52" s="93"/>
      <c r="K52" s="93"/>
    </row>
    <row r="53" spans="1:19" ht="12.75" customHeight="1">
      <c r="A53" s="8"/>
      <c r="B53" s="9"/>
      <c r="C53" s="60"/>
      <c r="D53" s="8"/>
      <c r="E53" s="8"/>
      <c r="F53" s="8"/>
      <c r="G53" s="8"/>
      <c r="H53" s="10">
        <f>SUM(H49:H52)</f>
        <v>890.0820000000001</v>
      </c>
      <c r="I53" s="10">
        <v>855</v>
      </c>
      <c r="J53" s="10">
        <f>I53-H53</f>
        <v>-35.08200000000011</v>
      </c>
      <c r="K53" s="8"/>
      <c r="L53" s="12"/>
      <c r="M53" s="12"/>
      <c r="N53" s="12"/>
      <c r="O53" s="12"/>
      <c r="P53" s="12"/>
      <c r="Q53" s="12"/>
      <c r="R53" s="12"/>
      <c r="S53" s="12"/>
    </row>
    <row r="54" spans="1:11" s="90" customFormat="1" ht="12.75" customHeight="1">
      <c r="A54" s="92"/>
      <c r="B54" s="87" t="s">
        <v>58</v>
      </c>
      <c r="C54" s="88">
        <v>8055112767091</v>
      </c>
      <c r="D54" s="68" t="s">
        <v>57</v>
      </c>
      <c r="E54" s="68">
        <v>287.46</v>
      </c>
      <c r="F54" s="89">
        <f>E54*(6/100)</f>
        <v>17.2476</v>
      </c>
      <c r="G54" s="89"/>
      <c r="H54" s="89">
        <f>(E54+F54)+G54</f>
        <v>304.70759999999996</v>
      </c>
      <c r="I54" s="92"/>
      <c r="J54" s="92"/>
      <c r="K54" s="92"/>
    </row>
    <row r="55" spans="1:11" s="90" customFormat="1" ht="12.75" customHeight="1">
      <c r="A55" s="94"/>
      <c r="B55" s="87" t="s">
        <v>58</v>
      </c>
      <c r="C55" s="88">
        <v>8055112767152</v>
      </c>
      <c r="D55" s="68" t="s">
        <v>166</v>
      </c>
      <c r="E55" s="68">
        <v>287.46</v>
      </c>
      <c r="F55" s="89">
        <f>E55*(6/100)</f>
        <v>17.2476</v>
      </c>
      <c r="G55" s="89"/>
      <c r="H55" s="89">
        <f>(E55+F55)+G55</f>
        <v>304.70759999999996</v>
      </c>
      <c r="I55" s="94"/>
      <c r="J55" s="94"/>
      <c r="K55" s="94" t="s">
        <v>45</v>
      </c>
    </row>
    <row r="56" spans="1:19" ht="12.75" customHeight="1">
      <c r="A56" s="8"/>
      <c r="B56" s="9"/>
      <c r="C56" s="60"/>
      <c r="D56" s="8"/>
      <c r="E56" s="8"/>
      <c r="F56" s="8"/>
      <c r="G56" s="8"/>
      <c r="H56" s="10">
        <f>SUM(H54:H55)</f>
        <v>609.4151999999999</v>
      </c>
      <c r="I56" s="10">
        <f>81.38+282.67</f>
        <v>364.05</v>
      </c>
      <c r="J56" s="10">
        <f>I56-H56</f>
        <v>-245.3651999999999</v>
      </c>
      <c r="K56" s="8" t="s">
        <v>63</v>
      </c>
      <c r="L56" s="12"/>
      <c r="M56" s="12"/>
      <c r="N56" s="12"/>
      <c r="O56" s="12"/>
      <c r="P56" s="12"/>
      <c r="Q56" s="12"/>
      <c r="R56" s="12"/>
      <c r="S56" s="12"/>
    </row>
    <row r="57" spans="1:11" s="90" customFormat="1" ht="13.5" customHeight="1">
      <c r="A57" s="68"/>
      <c r="B57" s="87" t="s">
        <v>149</v>
      </c>
      <c r="C57" s="88">
        <v>8055112767534</v>
      </c>
      <c r="D57" s="68" t="s">
        <v>76</v>
      </c>
      <c r="E57" s="68">
        <v>316.22</v>
      </c>
      <c r="F57" s="89">
        <f>E57*(6/100)</f>
        <v>18.973200000000002</v>
      </c>
      <c r="G57" s="89"/>
      <c r="H57" s="89">
        <f>(E57+F57)+G57</f>
        <v>335.19320000000005</v>
      </c>
      <c r="I57" s="68"/>
      <c r="J57" s="68"/>
      <c r="K57" s="68"/>
    </row>
    <row r="58" spans="1:19" ht="12.75" customHeight="1">
      <c r="A58" s="15"/>
      <c r="B58" s="16"/>
      <c r="C58" s="62"/>
      <c r="D58" s="15"/>
      <c r="E58" s="15"/>
      <c r="F58" s="15"/>
      <c r="G58" s="15"/>
      <c r="H58" s="17">
        <f>SUM(H57)</f>
        <v>335.19320000000005</v>
      </c>
      <c r="I58" s="17"/>
      <c r="J58" s="17">
        <f>I58-H58</f>
        <v>-335.19320000000005</v>
      </c>
      <c r="K58" s="15"/>
      <c r="L58" s="12"/>
      <c r="M58" s="12"/>
      <c r="N58" s="12"/>
      <c r="O58" s="12"/>
      <c r="P58" s="12"/>
      <c r="Q58" s="12"/>
      <c r="R58" s="12"/>
      <c r="S58" s="12"/>
    </row>
    <row r="59" spans="1:11" s="90" customFormat="1" ht="12.75" customHeight="1">
      <c r="A59" s="94"/>
      <c r="B59" s="87" t="s">
        <v>44</v>
      </c>
      <c r="C59" s="88">
        <v>8055112767145</v>
      </c>
      <c r="D59" s="68" t="s">
        <v>5</v>
      </c>
      <c r="E59" s="68">
        <v>287.46</v>
      </c>
      <c r="F59" s="89">
        <f>E59*(6/100)</f>
        <v>17.2476</v>
      </c>
      <c r="G59" s="89"/>
      <c r="H59" s="89">
        <f>(E59+F59)+G59</f>
        <v>304.70759999999996</v>
      </c>
      <c r="I59" s="94"/>
      <c r="J59" s="94"/>
      <c r="K59" s="94"/>
    </row>
    <row r="60" spans="1:11" s="90" customFormat="1" ht="12.75" customHeight="1">
      <c r="A60" s="94"/>
      <c r="B60" s="87" t="s">
        <v>44</v>
      </c>
      <c r="C60" s="88">
        <v>8055112767220</v>
      </c>
      <c r="D60" s="68" t="s">
        <v>9</v>
      </c>
      <c r="E60" s="68">
        <v>301.84</v>
      </c>
      <c r="F60" s="89">
        <f>E60*(6/100)</f>
        <v>18.1104</v>
      </c>
      <c r="G60" s="89"/>
      <c r="H60" s="89">
        <f>(E60+F60)+G60</f>
        <v>319.95039999999995</v>
      </c>
      <c r="I60" s="94"/>
      <c r="J60" s="94"/>
      <c r="K60" s="94"/>
    </row>
    <row r="61" spans="1:11" s="90" customFormat="1" ht="13.5" customHeight="1">
      <c r="A61" s="93"/>
      <c r="B61" s="87" t="s">
        <v>44</v>
      </c>
      <c r="C61" s="88">
        <v>8055112767534</v>
      </c>
      <c r="D61" s="68" t="s">
        <v>76</v>
      </c>
      <c r="E61" s="68">
        <v>316.22</v>
      </c>
      <c r="F61" s="89">
        <f>E61*(6/100)</f>
        <v>18.973200000000002</v>
      </c>
      <c r="G61" s="89"/>
      <c r="H61" s="89">
        <f>(E61+F61)+G61</f>
        <v>335.19320000000005</v>
      </c>
      <c r="I61" s="93"/>
      <c r="J61" s="93"/>
      <c r="K61" s="93"/>
    </row>
    <row r="62" spans="1:19" ht="12.75" customHeight="1">
      <c r="A62" s="8"/>
      <c r="B62" s="9"/>
      <c r="C62" s="60"/>
      <c r="D62" s="8"/>
      <c r="E62" s="8"/>
      <c r="F62" s="8"/>
      <c r="G62" s="8"/>
      <c r="H62" s="10">
        <f>SUM(H59:H61)</f>
        <v>959.8512</v>
      </c>
      <c r="I62" s="10">
        <v>668</v>
      </c>
      <c r="J62" s="10">
        <f>I62-H62</f>
        <v>-291.85119999999995</v>
      </c>
      <c r="K62" s="8"/>
      <c r="L62" s="12"/>
      <c r="M62" s="12"/>
      <c r="N62" s="12"/>
      <c r="O62" s="12"/>
      <c r="P62" s="12"/>
      <c r="Q62" s="12"/>
      <c r="R62" s="12"/>
      <c r="S62" s="12"/>
    </row>
    <row r="63" spans="1:11" s="90" customFormat="1" ht="26.25" customHeight="1">
      <c r="A63" s="92"/>
      <c r="B63" s="87" t="s">
        <v>160</v>
      </c>
      <c r="C63" s="88">
        <v>8055112767534</v>
      </c>
      <c r="D63" s="68" t="s">
        <v>76</v>
      </c>
      <c r="E63" s="68">
        <v>316.22</v>
      </c>
      <c r="F63" s="89">
        <f>E63*(6/100)</f>
        <v>18.973200000000002</v>
      </c>
      <c r="G63" s="89"/>
      <c r="H63" s="89">
        <f>(E63+F63)+G63</f>
        <v>335.19320000000005</v>
      </c>
      <c r="I63" s="92"/>
      <c r="J63" s="92"/>
      <c r="K63" s="92"/>
    </row>
    <row r="64" spans="1:11" s="90" customFormat="1" ht="25.5" customHeight="1">
      <c r="A64" s="94"/>
      <c r="B64" s="87" t="s">
        <v>160</v>
      </c>
      <c r="C64" s="88" t="s">
        <v>123</v>
      </c>
      <c r="D64" s="68" t="s">
        <v>40</v>
      </c>
      <c r="E64" s="68">
        <v>110.69</v>
      </c>
      <c r="F64" s="89">
        <f>E64*(6/100)</f>
        <v>6.6414</v>
      </c>
      <c r="G64" s="89"/>
      <c r="H64" s="89">
        <f>(E64+F64)+G64</f>
        <v>117.3314</v>
      </c>
      <c r="I64" s="94"/>
      <c r="J64" s="94"/>
      <c r="K64" s="94"/>
    </row>
    <row r="65" spans="1:11" s="90" customFormat="1" ht="25.5" customHeight="1">
      <c r="A65" s="93"/>
      <c r="B65" s="87" t="s">
        <v>160</v>
      </c>
      <c r="C65" s="88" t="s">
        <v>122</v>
      </c>
      <c r="D65" s="68" t="s">
        <v>87</v>
      </c>
      <c r="E65" s="68">
        <v>114.1</v>
      </c>
      <c r="F65" s="89">
        <f>E65*(6/100)</f>
        <v>6.845999999999999</v>
      </c>
      <c r="G65" s="89"/>
      <c r="H65" s="89">
        <f>(E65+F65)+G65</f>
        <v>120.946</v>
      </c>
      <c r="I65" s="93"/>
      <c r="J65" s="93"/>
      <c r="K65" s="93"/>
    </row>
    <row r="66" spans="1:19" ht="12.75" customHeight="1">
      <c r="A66" s="15"/>
      <c r="B66" s="16"/>
      <c r="C66" s="62"/>
      <c r="D66" s="15"/>
      <c r="E66" s="15"/>
      <c r="F66" s="15"/>
      <c r="G66" s="15"/>
      <c r="H66" s="17">
        <f>SUM(H63:H65)</f>
        <v>573.4706000000001</v>
      </c>
      <c r="I66" s="17"/>
      <c r="J66" s="17">
        <f>I66-H66</f>
        <v>-573.4706000000001</v>
      </c>
      <c r="K66" s="15"/>
      <c r="L66" s="12"/>
      <c r="M66" s="12"/>
      <c r="N66" s="12"/>
      <c r="O66" s="12"/>
      <c r="P66" s="12"/>
      <c r="Q66" s="12"/>
      <c r="R66" s="12"/>
      <c r="S66" s="12"/>
    </row>
    <row r="67" spans="1:11" s="90" customFormat="1" ht="12.75" customHeight="1">
      <c r="A67" s="94"/>
      <c r="B67" s="87" t="s">
        <v>86</v>
      </c>
      <c r="C67" s="88">
        <v>8055112767145</v>
      </c>
      <c r="D67" s="68" t="s">
        <v>5</v>
      </c>
      <c r="E67" s="68">
        <v>287.46</v>
      </c>
      <c r="F67" s="89">
        <f>E67*(6/100)</f>
        <v>17.2476</v>
      </c>
      <c r="G67" s="89"/>
      <c r="H67" s="89">
        <f>(E67+F67)+G67</f>
        <v>304.70759999999996</v>
      </c>
      <c r="I67" s="94"/>
      <c r="J67" s="94"/>
      <c r="K67" s="94"/>
    </row>
    <row r="68" spans="1:11" s="90" customFormat="1" ht="12.75" customHeight="1">
      <c r="A68" s="93"/>
      <c r="B68" s="87" t="s">
        <v>86</v>
      </c>
      <c r="C68" s="88">
        <v>8055112767398</v>
      </c>
      <c r="D68" s="68" t="s">
        <v>81</v>
      </c>
      <c r="E68" s="68">
        <v>273.1</v>
      </c>
      <c r="F68" s="89">
        <f>E68*(6/100)</f>
        <v>16.386</v>
      </c>
      <c r="G68" s="89"/>
      <c r="H68" s="89">
        <f>(E68+F68)+G68</f>
        <v>289.48600000000005</v>
      </c>
      <c r="I68" s="93"/>
      <c r="J68" s="93"/>
      <c r="K68" s="93"/>
    </row>
    <row r="69" spans="1:19" ht="25.5" customHeight="1">
      <c r="A69" s="15"/>
      <c r="B69" s="16"/>
      <c r="C69" s="62"/>
      <c r="D69" s="15"/>
      <c r="E69" s="15"/>
      <c r="F69" s="15"/>
      <c r="G69" s="15"/>
      <c r="H69" s="17">
        <f>SUM(H67:H68)</f>
        <v>594.1936000000001</v>
      </c>
      <c r="I69" s="17">
        <v>21</v>
      </c>
      <c r="J69" s="17">
        <f>I69-H69</f>
        <v>-573.1936000000001</v>
      </c>
      <c r="K69" s="15" t="s">
        <v>133</v>
      </c>
      <c r="L69" s="12"/>
      <c r="M69" s="12"/>
      <c r="N69" s="12"/>
      <c r="O69" s="12"/>
      <c r="P69" s="12"/>
      <c r="Q69" s="12"/>
      <c r="R69" s="12"/>
      <c r="S69" s="12"/>
    </row>
    <row r="70" spans="1:11" s="90" customFormat="1" ht="12.75" customHeight="1">
      <c r="A70" s="92"/>
      <c r="B70" s="87" t="s">
        <v>165</v>
      </c>
      <c r="C70" s="88">
        <v>8055112767503</v>
      </c>
      <c r="D70" s="68" t="s">
        <v>60</v>
      </c>
      <c r="E70" s="68">
        <v>273.1</v>
      </c>
      <c r="F70" s="89">
        <f>E70*(6/100)</f>
        <v>16.386</v>
      </c>
      <c r="G70" s="89"/>
      <c r="H70" s="89">
        <f>(E70+F70)+G70</f>
        <v>289.48600000000005</v>
      </c>
      <c r="I70" s="92"/>
      <c r="J70" s="92"/>
      <c r="K70" s="92"/>
    </row>
    <row r="71" spans="1:11" s="90" customFormat="1" ht="12.75" customHeight="1">
      <c r="A71" s="93"/>
      <c r="B71" s="87" t="s">
        <v>165</v>
      </c>
      <c r="C71" s="88">
        <v>8055112767220</v>
      </c>
      <c r="D71" s="68" t="s">
        <v>9</v>
      </c>
      <c r="E71" s="68">
        <v>301.84</v>
      </c>
      <c r="F71" s="89">
        <f>E71*(6/100)</f>
        <v>18.1104</v>
      </c>
      <c r="G71" s="89"/>
      <c r="H71" s="89">
        <f>(E71+F71)+G71</f>
        <v>319.95039999999995</v>
      </c>
      <c r="I71" s="93"/>
      <c r="J71" s="93"/>
      <c r="K71" s="93"/>
    </row>
    <row r="72" spans="1:19" ht="12.75" customHeight="1">
      <c r="A72" s="8"/>
      <c r="B72" s="9"/>
      <c r="C72" s="60"/>
      <c r="D72" s="8"/>
      <c r="E72" s="8"/>
      <c r="F72" s="8"/>
      <c r="G72" s="8"/>
      <c r="H72" s="10">
        <f>SUM(H70:H71)</f>
        <v>609.4364</v>
      </c>
      <c r="I72" s="10">
        <v>565</v>
      </c>
      <c r="J72" s="10">
        <f>I72-H72</f>
        <v>-44.43640000000005</v>
      </c>
      <c r="K72" s="8"/>
      <c r="L72" s="12"/>
      <c r="M72" s="12"/>
      <c r="N72" s="12"/>
      <c r="O72" s="12"/>
      <c r="P72" s="12"/>
      <c r="Q72" s="12"/>
      <c r="R72" s="12"/>
      <c r="S72" s="12"/>
    </row>
    <row r="73" spans="1:11" s="90" customFormat="1" ht="12.75" customHeight="1">
      <c r="A73" s="92"/>
      <c r="B73" s="87" t="s">
        <v>150</v>
      </c>
      <c r="C73" s="88">
        <v>8055112767152</v>
      </c>
      <c r="D73" s="68" t="s">
        <v>166</v>
      </c>
      <c r="E73" s="68">
        <v>287.46</v>
      </c>
      <c r="F73" s="89">
        <f>E73*(6/100)</f>
        <v>17.2476</v>
      </c>
      <c r="G73" s="89"/>
      <c r="H73" s="89">
        <f>(E73+F73)+G73</f>
        <v>304.70759999999996</v>
      </c>
      <c r="I73" s="92"/>
      <c r="J73" s="92"/>
      <c r="K73" s="92"/>
    </row>
    <row r="74" spans="1:11" s="90" customFormat="1" ht="13.5" customHeight="1">
      <c r="A74" s="93"/>
      <c r="B74" s="95" t="s">
        <v>150</v>
      </c>
      <c r="C74" s="88">
        <v>8055112767534</v>
      </c>
      <c r="D74" s="68" t="s">
        <v>76</v>
      </c>
      <c r="E74" s="68">
        <v>316.22</v>
      </c>
      <c r="F74" s="89">
        <f>E74*(6/100)</f>
        <v>18.973200000000002</v>
      </c>
      <c r="G74" s="89"/>
      <c r="H74" s="89">
        <f>(E74+F74)+G74</f>
        <v>335.19320000000005</v>
      </c>
      <c r="I74" s="93"/>
      <c r="J74" s="93"/>
      <c r="K74" s="93"/>
    </row>
    <row r="75" spans="1:19" ht="12.75" customHeight="1">
      <c r="A75" s="15"/>
      <c r="B75" s="27"/>
      <c r="C75" s="62"/>
      <c r="D75" s="15"/>
      <c r="E75" s="15"/>
      <c r="F75" s="15"/>
      <c r="G75" s="15"/>
      <c r="H75" s="17">
        <f>SUM(H73:H74)</f>
        <v>639.9008</v>
      </c>
      <c r="I75" s="17"/>
      <c r="J75" s="17">
        <f>I75-H75</f>
        <v>-639.9008</v>
      </c>
      <c r="K75" s="15"/>
      <c r="L75" s="12"/>
      <c r="M75" s="12"/>
      <c r="N75" s="12"/>
      <c r="O75" s="12"/>
      <c r="P75" s="12"/>
      <c r="Q75" s="12"/>
      <c r="R75" s="12"/>
      <c r="S75" s="12"/>
    </row>
    <row r="76" spans="1:11" s="90" customFormat="1" ht="12.75" customHeight="1">
      <c r="A76" s="94"/>
      <c r="B76" s="87" t="s">
        <v>187</v>
      </c>
      <c r="C76" s="88">
        <v>8055112767510</v>
      </c>
      <c r="D76" s="68" t="s">
        <v>185</v>
      </c>
      <c r="E76" s="68">
        <v>158.1</v>
      </c>
      <c r="F76" s="89">
        <f>E76*(6/100)</f>
        <v>9.485999999999999</v>
      </c>
      <c r="G76" s="89"/>
      <c r="H76" s="89">
        <f>(E76+F76)+G76</f>
        <v>167.58599999999998</v>
      </c>
      <c r="I76" s="94"/>
      <c r="J76" s="94"/>
      <c r="K76" s="94"/>
    </row>
    <row r="77" spans="1:11" s="90" customFormat="1" ht="13.5" customHeight="1">
      <c r="A77" s="93"/>
      <c r="B77" s="87" t="s">
        <v>187</v>
      </c>
      <c r="C77" s="88">
        <v>8055112767534</v>
      </c>
      <c r="D77" s="68" t="s">
        <v>76</v>
      </c>
      <c r="E77" s="68">
        <v>316.22</v>
      </c>
      <c r="F77" s="89">
        <f>E77*(6/100)</f>
        <v>18.973200000000002</v>
      </c>
      <c r="G77" s="89"/>
      <c r="H77" s="89">
        <f>(E77+F77)+G77</f>
        <v>335.19320000000005</v>
      </c>
      <c r="I77" s="93"/>
      <c r="J77" s="93"/>
      <c r="K77" s="93"/>
    </row>
    <row r="78" spans="1:19" ht="12.75" customHeight="1">
      <c r="A78" s="8"/>
      <c r="B78" s="9"/>
      <c r="C78" s="60"/>
      <c r="D78" s="8"/>
      <c r="E78" s="8"/>
      <c r="F78" s="8"/>
      <c r="G78" s="8"/>
      <c r="H78" s="10">
        <f>SUM(H76:H77)</f>
        <v>502.77920000000006</v>
      </c>
      <c r="I78" s="10">
        <v>1046</v>
      </c>
      <c r="J78" s="10">
        <f>I78-H78</f>
        <v>543.2207999999999</v>
      </c>
      <c r="K78" s="8"/>
      <c r="L78" s="12"/>
      <c r="M78" s="12"/>
      <c r="N78" s="12"/>
      <c r="O78" s="12"/>
      <c r="P78" s="12"/>
      <c r="Q78" s="12"/>
      <c r="R78" s="12"/>
      <c r="S78" s="12"/>
    </row>
    <row r="79" spans="1:11" s="90" customFormat="1" ht="13.5" customHeight="1">
      <c r="A79" s="92"/>
      <c r="B79" s="87" t="s">
        <v>71</v>
      </c>
      <c r="C79" s="88">
        <v>8055112767534</v>
      </c>
      <c r="D79" s="68" t="s">
        <v>76</v>
      </c>
      <c r="E79" s="68">
        <v>316.22</v>
      </c>
      <c r="F79" s="89">
        <f>E79*(6/100)</f>
        <v>18.973200000000002</v>
      </c>
      <c r="G79" s="89"/>
      <c r="H79" s="89">
        <f>(E79+F79)+G79</f>
        <v>335.19320000000005</v>
      </c>
      <c r="I79" s="92"/>
      <c r="J79" s="92"/>
      <c r="K79" s="92"/>
    </row>
    <row r="80" spans="1:11" s="90" customFormat="1" ht="12.75" customHeight="1">
      <c r="A80" s="93"/>
      <c r="B80" s="95" t="s">
        <v>71</v>
      </c>
      <c r="C80" s="88">
        <v>8055112767206</v>
      </c>
      <c r="D80" s="68" t="s">
        <v>84</v>
      </c>
      <c r="E80" s="68">
        <v>301.84</v>
      </c>
      <c r="F80" s="89">
        <f>E80*(6/100)</f>
        <v>18.1104</v>
      </c>
      <c r="G80" s="89"/>
      <c r="H80" s="89">
        <f>(E80+F80)+G80</f>
        <v>319.95039999999995</v>
      </c>
      <c r="I80" s="93"/>
      <c r="J80" s="93"/>
      <c r="K80" s="93"/>
    </row>
    <row r="81" spans="1:19" ht="12.75" customHeight="1">
      <c r="A81" s="15"/>
      <c r="B81" s="27"/>
      <c r="C81" s="62"/>
      <c r="D81" s="15"/>
      <c r="E81" s="15"/>
      <c r="F81" s="15"/>
      <c r="G81" s="15"/>
      <c r="H81" s="17">
        <f>SUM(H79:H80)</f>
        <v>655.1436</v>
      </c>
      <c r="I81" s="17"/>
      <c r="J81" s="17">
        <f>I81-H81</f>
        <v>-655.1436</v>
      </c>
      <c r="K81" s="15"/>
      <c r="L81" s="12"/>
      <c r="M81" s="12"/>
      <c r="N81" s="12"/>
      <c r="O81" s="12"/>
      <c r="P81" s="12"/>
      <c r="Q81" s="12"/>
      <c r="R81" s="12"/>
      <c r="S81" s="12"/>
    </row>
    <row r="82" spans="1:11" s="90" customFormat="1" ht="12.75" customHeight="1">
      <c r="A82" s="92"/>
      <c r="B82" s="87" t="s">
        <v>46</v>
      </c>
      <c r="C82" s="88" t="s">
        <v>181</v>
      </c>
      <c r="D82" s="68" t="s">
        <v>102</v>
      </c>
      <c r="E82" s="68">
        <v>79.58</v>
      </c>
      <c r="F82" s="89">
        <f aca="true" t="shared" si="0" ref="F82:F87">E82*(6/100)</f>
        <v>4.7748</v>
      </c>
      <c r="G82" s="89"/>
      <c r="H82" s="89">
        <f aca="true" t="shared" si="1" ref="H82:H87">(E82+F82)+G82</f>
        <v>84.3548</v>
      </c>
      <c r="I82" s="92"/>
      <c r="J82" s="92"/>
      <c r="K82" s="92"/>
    </row>
    <row r="83" spans="1:11" s="90" customFormat="1" ht="12.75" customHeight="1">
      <c r="A83" s="94"/>
      <c r="B83" s="87" t="s">
        <v>46</v>
      </c>
      <c r="C83" s="88" t="s">
        <v>42</v>
      </c>
      <c r="D83" s="68" t="s">
        <v>62</v>
      </c>
      <c r="E83" s="68">
        <v>297.47</v>
      </c>
      <c r="F83" s="89">
        <f t="shared" si="0"/>
        <v>17.848200000000002</v>
      </c>
      <c r="G83" s="89"/>
      <c r="H83" s="89">
        <f t="shared" si="1"/>
        <v>315.31820000000005</v>
      </c>
      <c r="I83" s="94"/>
      <c r="J83" s="94"/>
      <c r="K83" s="94" t="s">
        <v>105</v>
      </c>
    </row>
    <row r="84" spans="1:11" s="90" customFormat="1" ht="12.75" customHeight="1">
      <c r="A84" s="94"/>
      <c r="B84" s="87" t="s">
        <v>46</v>
      </c>
      <c r="C84" s="88" t="s">
        <v>47</v>
      </c>
      <c r="D84" s="68" t="s">
        <v>0</v>
      </c>
      <c r="E84" s="68">
        <v>267.72</v>
      </c>
      <c r="F84" s="89">
        <f t="shared" si="0"/>
        <v>16.063200000000002</v>
      </c>
      <c r="G84" s="89"/>
      <c r="H84" s="89">
        <f t="shared" si="1"/>
        <v>283.7832</v>
      </c>
      <c r="I84" s="94"/>
      <c r="J84" s="94"/>
      <c r="K84" s="94"/>
    </row>
    <row r="85" spans="1:11" s="90" customFormat="1" ht="12.75" customHeight="1">
      <c r="A85" s="94"/>
      <c r="B85" s="87" t="s">
        <v>46</v>
      </c>
      <c r="C85" s="88" t="s">
        <v>17</v>
      </c>
      <c r="D85" s="68" t="s">
        <v>8</v>
      </c>
      <c r="E85" s="68">
        <v>93.9</v>
      </c>
      <c r="F85" s="89">
        <f t="shared" si="0"/>
        <v>5.634</v>
      </c>
      <c r="G85" s="89"/>
      <c r="H85" s="89">
        <f t="shared" si="1"/>
        <v>99.534</v>
      </c>
      <c r="I85" s="94"/>
      <c r="J85" s="94"/>
      <c r="K85" s="94"/>
    </row>
    <row r="86" spans="1:11" s="90" customFormat="1" ht="12.75" customHeight="1">
      <c r="A86" s="94"/>
      <c r="B86" s="87" t="s">
        <v>46</v>
      </c>
      <c r="C86" s="88" t="s">
        <v>153</v>
      </c>
      <c r="D86" s="68" t="s">
        <v>157</v>
      </c>
      <c r="E86" s="68">
        <v>95.49</v>
      </c>
      <c r="F86" s="89">
        <f t="shared" si="0"/>
        <v>5.729399999999999</v>
      </c>
      <c r="G86" s="89"/>
      <c r="H86" s="89">
        <f t="shared" si="1"/>
        <v>101.2194</v>
      </c>
      <c r="I86" s="94"/>
      <c r="J86" s="94"/>
      <c r="K86" s="94"/>
    </row>
    <row r="87" spans="1:11" s="90" customFormat="1" ht="12.75" customHeight="1">
      <c r="A87" s="94"/>
      <c r="B87" s="87" t="s">
        <v>46</v>
      </c>
      <c r="C87" s="88" t="s">
        <v>111</v>
      </c>
      <c r="D87" s="68" t="s">
        <v>107</v>
      </c>
      <c r="E87" s="68">
        <v>110.69</v>
      </c>
      <c r="F87" s="89">
        <f t="shared" si="0"/>
        <v>6.6414</v>
      </c>
      <c r="G87" s="89"/>
      <c r="H87" s="89">
        <f t="shared" si="1"/>
        <v>117.3314</v>
      </c>
      <c r="I87" s="94"/>
      <c r="J87" s="94"/>
      <c r="K87" s="94"/>
    </row>
    <row r="88" spans="1:19" ht="12.75" customHeight="1">
      <c r="A88" s="8"/>
      <c r="B88" s="9"/>
      <c r="C88" s="60"/>
      <c r="D88" s="8"/>
      <c r="E88" s="8"/>
      <c r="F88" s="8"/>
      <c r="G88" s="8"/>
      <c r="H88" s="10">
        <f>SUM(H82:H87)</f>
        <v>1001.541</v>
      </c>
      <c r="I88" s="10">
        <v>1033</v>
      </c>
      <c r="J88" s="10">
        <f>I88-H88</f>
        <v>31.458999999999946</v>
      </c>
      <c r="K88" s="8"/>
      <c r="L88" s="12"/>
      <c r="M88" s="12"/>
      <c r="N88" s="12"/>
      <c r="O88" s="12"/>
      <c r="P88" s="12"/>
      <c r="Q88" s="12"/>
      <c r="R88" s="12"/>
      <c r="S88" s="12"/>
    </row>
    <row r="89" spans="1:11" s="90" customFormat="1" ht="12.75" customHeight="1">
      <c r="A89" s="92"/>
      <c r="B89" s="87" t="s">
        <v>6</v>
      </c>
      <c r="C89" s="88">
        <v>8055112767220</v>
      </c>
      <c r="D89" s="68" t="s">
        <v>9</v>
      </c>
      <c r="E89" s="68">
        <v>301.84</v>
      </c>
      <c r="F89" s="89">
        <f>E89*(6/100)</f>
        <v>18.1104</v>
      </c>
      <c r="G89" s="89"/>
      <c r="H89" s="89">
        <f>(E89+F89)+G89</f>
        <v>319.95039999999995</v>
      </c>
      <c r="I89" s="92"/>
      <c r="J89" s="92"/>
      <c r="K89" s="92"/>
    </row>
    <row r="90" spans="1:19" ht="12.75" customHeight="1">
      <c r="A90" s="15"/>
      <c r="B90" s="16"/>
      <c r="C90" s="62"/>
      <c r="D90" s="15"/>
      <c r="E90" s="15"/>
      <c r="F90" s="15"/>
      <c r="G90" s="15"/>
      <c r="H90" s="17">
        <f>SUM(H89:H89)</f>
        <v>319.95039999999995</v>
      </c>
      <c r="I90" s="17"/>
      <c r="J90" s="17">
        <f>I90-H90</f>
        <v>-319.95039999999995</v>
      </c>
      <c r="K90" s="15"/>
      <c r="L90" s="12"/>
      <c r="M90" s="12"/>
      <c r="N90" s="12"/>
      <c r="O90" s="12"/>
      <c r="P90" s="12"/>
      <c r="Q90" s="12"/>
      <c r="R90" s="12"/>
      <c r="S90" s="12"/>
    </row>
    <row r="91" spans="1:11" s="90" customFormat="1" ht="12.75" customHeight="1">
      <c r="A91" s="92"/>
      <c r="B91" s="87" t="s">
        <v>91</v>
      </c>
      <c r="C91" s="88">
        <v>8055112767145</v>
      </c>
      <c r="D91" s="68" t="s">
        <v>5</v>
      </c>
      <c r="E91" s="68">
        <v>287.46</v>
      </c>
      <c r="F91" s="89">
        <f>E91*(6/100)</f>
        <v>17.2476</v>
      </c>
      <c r="G91" s="89"/>
      <c r="H91" s="89">
        <f>(E91+F91)+G91</f>
        <v>304.70759999999996</v>
      </c>
      <c r="I91" s="92"/>
      <c r="J91" s="92"/>
      <c r="K91" s="92"/>
    </row>
    <row r="92" spans="1:19" ht="12.75" customHeight="1">
      <c r="A92" s="15"/>
      <c r="B92" s="16"/>
      <c r="C92" s="62"/>
      <c r="D92" s="15"/>
      <c r="E92" s="15"/>
      <c r="F92" s="15"/>
      <c r="G92" s="15"/>
      <c r="H92" s="17">
        <f>SUM(H91:H91)</f>
        <v>304.70759999999996</v>
      </c>
      <c r="I92" s="17"/>
      <c r="J92" s="17">
        <f>I92-H92</f>
        <v>-304.70759999999996</v>
      </c>
      <c r="K92" s="15"/>
      <c r="L92" s="12"/>
      <c r="M92" s="12"/>
      <c r="N92" s="12"/>
      <c r="O92" s="12"/>
      <c r="P92" s="12"/>
      <c r="Q92" s="12"/>
      <c r="R92" s="12"/>
      <c r="S92" s="12"/>
    </row>
    <row r="93" spans="1:11" s="90" customFormat="1" ht="13.5" customHeight="1">
      <c r="A93" s="68"/>
      <c r="B93" s="87" t="s">
        <v>22</v>
      </c>
      <c r="C93" s="88">
        <v>8055112767534</v>
      </c>
      <c r="D93" s="68" t="s">
        <v>76</v>
      </c>
      <c r="E93" s="68">
        <v>316.22</v>
      </c>
      <c r="F93" s="89">
        <f>E93*(6/100)</f>
        <v>18.973200000000002</v>
      </c>
      <c r="G93" s="89"/>
      <c r="H93" s="89">
        <f>(E93+F93)+G93</f>
        <v>335.19320000000005</v>
      </c>
      <c r="I93" s="68"/>
      <c r="J93" s="68"/>
      <c r="K93" s="68"/>
    </row>
    <row r="94" spans="1:19" ht="12.75" customHeight="1">
      <c r="A94" s="8"/>
      <c r="B94" s="33"/>
      <c r="C94" s="60"/>
      <c r="D94" s="8"/>
      <c r="E94" s="8"/>
      <c r="F94" s="8"/>
      <c r="G94" s="8"/>
      <c r="H94" s="10">
        <f>SUM(H93:H93)</f>
        <v>335.19320000000005</v>
      </c>
      <c r="I94" s="10">
        <v>311</v>
      </c>
      <c r="J94" s="10">
        <f>I94-H94</f>
        <v>-24.193200000000047</v>
      </c>
      <c r="K94" s="8"/>
      <c r="L94" s="12"/>
      <c r="M94" s="12"/>
      <c r="N94" s="12"/>
      <c r="O94" s="12"/>
      <c r="P94" s="12"/>
      <c r="Q94" s="12"/>
      <c r="R94" s="12"/>
      <c r="S94" s="12"/>
    </row>
    <row r="95" spans="1:19" s="90" customFormat="1" ht="12.75" customHeight="1">
      <c r="A95" s="98"/>
      <c r="B95" s="99" t="s">
        <v>83</v>
      </c>
      <c r="C95" s="88">
        <v>8055112767527</v>
      </c>
      <c r="D95" s="68" t="s">
        <v>138</v>
      </c>
      <c r="E95" s="68">
        <v>158.1</v>
      </c>
      <c r="F95" s="89">
        <f>E95*(6/100)</f>
        <v>9.485999999999999</v>
      </c>
      <c r="G95" s="89"/>
      <c r="H95" s="89">
        <f>(E95+F95)+G95</f>
        <v>167.58599999999998</v>
      </c>
      <c r="I95" s="100"/>
      <c r="J95" s="100"/>
      <c r="K95" s="98"/>
      <c r="L95" s="101"/>
      <c r="M95" s="101"/>
      <c r="N95" s="101"/>
      <c r="O95" s="101"/>
      <c r="P95" s="101"/>
      <c r="Q95" s="101"/>
      <c r="R95" s="101"/>
      <c r="S95" s="101"/>
    </row>
    <row r="96" spans="1:19" ht="12.75" customHeight="1">
      <c r="A96" s="15"/>
      <c r="B96" s="16"/>
      <c r="C96" s="62"/>
      <c r="D96" s="15"/>
      <c r="E96" s="15"/>
      <c r="F96" s="15"/>
      <c r="G96" s="15"/>
      <c r="H96" s="17">
        <f>SUM(H95:H95)</f>
        <v>167.58599999999998</v>
      </c>
      <c r="I96" s="17"/>
      <c r="J96" s="17">
        <f>I96-H96</f>
        <v>-167.58599999999998</v>
      </c>
      <c r="K96" s="15"/>
      <c r="L96" s="12"/>
      <c r="M96" s="12"/>
      <c r="N96" s="12"/>
      <c r="O96" s="12"/>
      <c r="P96" s="12"/>
      <c r="Q96" s="12"/>
      <c r="R96" s="12"/>
      <c r="S96" s="12"/>
    </row>
    <row r="97" spans="1:19" s="90" customFormat="1" ht="12.75" customHeight="1">
      <c r="A97" s="98"/>
      <c r="B97" s="100" t="s">
        <v>92</v>
      </c>
      <c r="C97" s="88">
        <v>8055112767077</v>
      </c>
      <c r="D97" s="68" t="s">
        <v>167</v>
      </c>
      <c r="E97" s="68">
        <v>273.1</v>
      </c>
      <c r="F97" s="89">
        <f>E97*(6/100)</f>
        <v>16.386</v>
      </c>
      <c r="G97" s="89"/>
      <c r="H97" s="89">
        <f>(E97+F97)+G97</f>
        <v>289.48600000000005</v>
      </c>
      <c r="I97" s="100"/>
      <c r="J97" s="100"/>
      <c r="K97" s="98"/>
      <c r="L97" s="101"/>
      <c r="M97" s="101"/>
      <c r="N97" s="101"/>
      <c r="O97" s="101"/>
      <c r="P97" s="101"/>
      <c r="Q97" s="101"/>
      <c r="R97" s="101"/>
      <c r="S97" s="101"/>
    </row>
    <row r="98" spans="1:19" s="90" customFormat="1" ht="12.75" customHeight="1">
      <c r="A98" s="98"/>
      <c r="B98" s="100" t="s">
        <v>92</v>
      </c>
      <c r="C98" s="88" t="s">
        <v>99</v>
      </c>
      <c r="D98" s="68" t="s">
        <v>67</v>
      </c>
      <c r="E98" s="68">
        <v>114.1</v>
      </c>
      <c r="F98" s="89">
        <f>E98*(6/100)</f>
        <v>6.845999999999999</v>
      </c>
      <c r="G98" s="89"/>
      <c r="H98" s="89">
        <f>(E98+F98)+G98</f>
        <v>120.946</v>
      </c>
      <c r="I98" s="100"/>
      <c r="J98" s="100"/>
      <c r="K98" s="98"/>
      <c r="L98" s="101"/>
      <c r="M98" s="101"/>
      <c r="N98" s="101"/>
      <c r="O98" s="101"/>
      <c r="P98" s="101"/>
      <c r="Q98" s="101"/>
      <c r="R98" s="101"/>
      <c r="S98" s="101"/>
    </row>
    <row r="99" spans="1:19" s="90" customFormat="1" ht="12.75" customHeight="1">
      <c r="A99" s="98"/>
      <c r="B99" s="100" t="s">
        <v>92</v>
      </c>
      <c r="C99" s="88" t="s">
        <v>19</v>
      </c>
      <c r="D99" s="68" t="s">
        <v>85</v>
      </c>
      <c r="E99" s="68">
        <v>56.45</v>
      </c>
      <c r="F99" s="89">
        <f>E99*(6/100)</f>
        <v>3.387</v>
      </c>
      <c r="G99" s="89"/>
      <c r="H99" s="89">
        <f>(E99+F99)+G99</f>
        <v>59.837</v>
      </c>
      <c r="I99" s="100"/>
      <c r="J99" s="100"/>
      <c r="K99" s="98"/>
      <c r="L99" s="101"/>
      <c r="M99" s="101"/>
      <c r="N99" s="101"/>
      <c r="O99" s="101"/>
      <c r="P99" s="101"/>
      <c r="Q99" s="101"/>
      <c r="R99" s="101"/>
      <c r="S99" s="101"/>
    </row>
    <row r="100" spans="1:19" ht="12.75" customHeight="1">
      <c r="A100" s="15"/>
      <c r="B100" s="16"/>
      <c r="C100" s="62"/>
      <c r="D100" s="15"/>
      <c r="E100" s="15"/>
      <c r="F100" s="15"/>
      <c r="G100" s="15"/>
      <c r="H100" s="17">
        <f>SUM(H97:H99)</f>
        <v>470.269</v>
      </c>
      <c r="I100" s="17"/>
      <c r="J100" s="17">
        <f>I100-H100</f>
        <v>-470.269</v>
      </c>
      <c r="K100" s="15"/>
      <c r="L100" s="12"/>
      <c r="M100" s="12"/>
      <c r="N100" s="12"/>
      <c r="O100" s="12"/>
      <c r="P100" s="12"/>
      <c r="Q100" s="12"/>
      <c r="R100" s="12"/>
      <c r="S100" s="12"/>
    </row>
    <row r="101" spans="1:19" s="90" customFormat="1" ht="12.75" customHeight="1">
      <c r="A101" s="98"/>
      <c r="B101" s="100" t="s">
        <v>146</v>
      </c>
      <c r="C101" s="88">
        <v>8055112767398</v>
      </c>
      <c r="D101" s="68" t="s">
        <v>81</v>
      </c>
      <c r="E101" s="68">
        <v>273.1</v>
      </c>
      <c r="F101" s="89">
        <f>E101*(6/100)</f>
        <v>16.386</v>
      </c>
      <c r="G101" s="89"/>
      <c r="H101" s="89">
        <f>(E101+F101)+G101</f>
        <v>289.48600000000005</v>
      </c>
      <c r="I101" s="100"/>
      <c r="J101" s="100"/>
      <c r="K101" s="98"/>
      <c r="L101" s="101"/>
      <c r="M101" s="101"/>
      <c r="N101" s="101"/>
      <c r="O101" s="101"/>
      <c r="P101" s="101"/>
      <c r="Q101" s="101"/>
      <c r="R101" s="101"/>
      <c r="S101" s="101"/>
    </row>
    <row r="102" spans="1:19" ht="12.75" customHeight="1">
      <c r="A102" s="8"/>
      <c r="B102" s="33"/>
      <c r="C102" s="60"/>
      <c r="D102" s="8"/>
      <c r="E102" s="8"/>
      <c r="F102" s="8"/>
      <c r="G102" s="8"/>
      <c r="H102" s="10">
        <f>SUM(H101:H101)</f>
        <v>289.48600000000005</v>
      </c>
      <c r="I102" s="10">
        <v>551</v>
      </c>
      <c r="J102" s="10">
        <f>I102-H102</f>
        <v>261.51399999999995</v>
      </c>
      <c r="K102" s="8"/>
      <c r="L102" s="12"/>
      <c r="M102" s="12"/>
      <c r="N102" s="12"/>
      <c r="O102" s="12"/>
      <c r="P102" s="12"/>
      <c r="Q102" s="12"/>
      <c r="R102" s="12"/>
      <c r="S102" s="12"/>
    </row>
    <row r="103" spans="1:19" s="90" customFormat="1" ht="12.75" customHeight="1">
      <c r="A103" s="98"/>
      <c r="B103" s="99" t="s">
        <v>10</v>
      </c>
      <c r="C103" s="88">
        <v>8055112767435</v>
      </c>
      <c r="D103" s="68" t="s">
        <v>129</v>
      </c>
      <c r="E103" s="68">
        <v>273.1</v>
      </c>
      <c r="F103" s="89">
        <f>E103*(6/100)</f>
        <v>16.386</v>
      </c>
      <c r="G103" s="89"/>
      <c r="H103" s="89">
        <f>(E103+F103)+G103</f>
        <v>289.48600000000005</v>
      </c>
      <c r="I103" s="100"/>
      <c r="J103" s="100"/>
      <c r="K103" s="98"/>
      <c r="L103" s="101"/>
      <c r="M103" s="101"/>
      <c r="N103" s="101"/>
      <c r="O103" s="101"/>
      <c r="P103" s="101"/>
      <c r="Q103" s="101"/>
      <c r="R103" s="101"/>
      <c r="S103" s="101"/>
    </row>
    <row r="104" spans="1:19" ht="12.75" customHeight="1">
      <c r="A104" s="8"/>
      <c r="B104" s="43"/>
      <c r="C104" s="60"/>
      <c r="D104" s="8"/>
      <c r="E104" s="8"/>
      <c r="F104" s="8"/>
      <c r="G104" s="8"/>
      <c r="H104" s="10">
        <f>SUM(H103:H103)</f>
        <v>289.48600000000005</v>
      </c>
      <c r="I104" s="10">
        <v>579</v>
      </c>
      <c r="J104" s="10">
        <f>I104-H104</f>
        <v>289.51399999999995</v>
      </c>
      <c r="K104" s="8"/>
      <c r="L104" s="12"/>
      <c r="M104" s="12"/>
      <c r="N104" s="12"/>
      <c r="O104" s="12"/>
      <c r="P104" s="12"/>
      <c r="Q104" s="12"/>
      <c r="R104" s="12"/>
      <c r="S104" s="12"/>
    </row>
    <row r="105" spans="1:19" s="90" customFormat="1" ht="12.75" customHeight="1">
      <c r="A105" s="98"/>
      <c r="B105" s="99" t="s">
        <v>65</v>
      </c>
      <c r="C105" s="88">
        <v>8055112767411</v>
      </c>
      <c r="D105" s="68" t="s">
        <v>38</v>
      </c>
      <c r="E105" s="68">
        <v>273.1</v>
      </c>
      <c r="F105" s="89">
        <f>E105*(6/100)</f>
        <v>16.386</v>
      </c>
      <c r="G105" s="89"/>
      <c r="H105" s="89">
        <f>(E105+F105)+G105</f>
        <v>289.48600000000005</v>
      </c>
      <c r="I105" s="100"/>
      <c r="J105" s="100"/>
      <c r="K105" s="98"/>
      <c r="L105" s="101"/>
      <c r="M105" s="101"/>
      <c r="N105" s="101"/>
      <c r="O105" s="101"/>
      <c r="P105" s="101"/>
      <c r="Q105" s="101"/>
      <c r="R105" s="101"/>
      <c r="S105" s="101"/>
    </row>
    <row r="106" spans="1:19" s="90" customFormat="1" ht="13.5" customHeight="1">
      <c r="A106" s="98"/>
      <c r="B106" s="99" t="s">
        <v>65</v>
      </c>
      <c r="C106" s="88">
        <v>8055112767534</v>
      </c>
      <c r="D106" s="68" t="s">
        <v>76</v>
      </c>
      <c r="E106" s="68">
        <v>316.22</v>
      </c>
      <c r="F106" s="89">
        <f>E106*(6/100)</f>
        <v>18.973200000000002</v>
      </c>
      <c r="G106" s="89"/>
      <c r="H106" s="89">
        <f>(E106+F106)+G106</f>
        <v>335.19320000000005</v>
      </c>
      <c r="I106" s="100"/>
      <c r="J106" s="100"/>
      <c r="K106" s="98"/>
      <c r="L106" s="101"/>
      <c r="M106" s="101"/>
      <c r="N106" s="101"/>
      <c r="O106" s="101"/>
      <c r="P106" s="101"/>
      <c r="Q106" s="101"/>
      <c r="R106" s="101"/>
      <c r="S106" s="101"/>
    </row>
    <row r="107" spans="1:19" s="90" customFormat="1" ht="12.75" customHeight="1">
      <c r="A107" s="98"/>
      <c r="B107" s="99" t="s">
        <v>65</v>
      </c>
      <c r="C107" s="88" t="s">
        <v>35</v>
      </c>
      <c r="D107" s="68" t="s">
        <v>148</v>
      </c>
      <c r="E107" s="68">
        <v>94</v>
      </c>
      <c r="F107" s="89">
        <f>E107*(6/100)</f>
        <v>5.64</v>
      </c>
      <c r="G107" s="89"/>
      <c r="H107" s="89">
        <f>(E107+F107)+G107</f>
        <v>99.64</v>
      </c>
      <c r="I107" s="100"/>
      <c r="J107" s="100"/>
      <c r="K107" s="98"/>
      <c r="L107" s="101"/>
      <c r="M107" s="101"/>
      <c r="N107" s="101"/>
      <c r="O107" s="101"/>
      <c r="P107" s="101"/>
      <c r="Q107" s="101"/>
      <c r="R107" s="101"/>
      <c r="S107" s="101"/>
    </row>
    <row r="108" spans="1:19" ht="12.75" customHeight="1">
      <c r="A108" s="15"/>
      <c r="B108" s="44"/>
      <c r="C108" s="62"/>
      <c r="D108" s="15"/>
      <c r="E108" s="15"/>
      <c r="F108" s="15"/>
      <c r="G108" s="15"/>
      <c r="H108" s="17">
        <f>SUM(H105:H107)</f>
        <v>724.3192</v>
      </c>
      <c r="I108" s="17"/>
      <c r="J108" s="17">
        <f>I108-H108</f>
        <v>-724.3192</v>
      </c>
      <c r="K108" s="15" t="s">
        <v>115</v>
      </c>
      <c r="L108" s="12"/>
      <c r="M108" s="12"/>
      <c r="N108" s="12"/>
      <c r="O108" s="12"/>
      <c r="P108" s="12"/>
      <c r="Q108" s="12"/>
      <c r="R108" s="12"/>
      <c r="S108" s="12"/>
    </row>
    <row r="109" spans="1:19" s="90" customFormat="1" ht="12.75" customHeight="1">
      <c r="A109" s="98"/>
      <c r="B109" s="99" t="s">
        <v>4</v>
      </c>
      <c r="C109" s="88">
        <v>8055112767237</v>
      </c>
      <c r="D109" s="68" t="s">
        <v>73</v>
      </c>
      <c r="E109" s="68">
        <v>301.84</v>
      </c>
      <c r="F109" s="89">
        <f>E109*(6/100)</f>
        <v>18.1104</v>
      </c>
      <c r="G109" s="89"/>
      <c r="H109" s="89">
        <f>(E109+F109)+G109</f>
        <v>319.95039999999995</v>
      </c>
      <c r="I109" s="100"/>
      <c r="J109" s="100"/>
      <c r="K109" s="98"/>
      <c r="L109" s="101"/>
      <c r="M109" s="101"/>
      <c r="N109" s="101"/>
      <c r="O109" s="101"/>
      <c r="P109" s="101"/>
      <c r="Q109" s="101"/>
      <c r="R109" s="101"/>
      <c r="S109" s="101"/>
    </row>
    <row r="110" spans="1:19" ht="12.75" customHeight="1">
      <c r="A110" s="15"/>
      <c r="B110" s="44"/>
      <c r="C110" s="62"/>
      <c r="D110" s="15"/>
      <c r="E110" s="15"/>
      <c r="F110" s="15"/>
      <c r="G110" s="15"/>
      <c r="H110" s="17">
        <f>SUM(H109:H109)</f>
        <v>319.95039999999995</v>
      </c>
      <c r="I110" s="17"/>
      <c r="J110" s="17">
        <f>I110-H110</f>
        <v>-319.95039999999995</v>
      </c>
      <c r="K110" s="15"/>
      <c r="L110" s="12"/>
      <c r="M110" s="12"/>
      <c r="N110" s="12"/>
      <c r="O110" s="12"/>
      <c r="P110" s="12"/>
      <c r="Q110" s="12"/>
      <c r="R110" s="12"/>
      <c r="S110" s="12"/>
    </row>
    <row r="111" spans="1:19" s="90" customFormat="1" ht="12.75" customHeight="1">
      <c r="A111" s="98"/>
      <c r="B111" s="99" t="s">
        <v>3</v>
      </c>
      <c r="C111" s="88" t="s">
        <v>181</v>
      </c>
      <c r="D111" s="68" t="s">
        <v>102</v>
      </c>
      <c r="E111" s="68">
        <v>79.58</v>
      </c>
      <c r="F111" s="89">
        <f aca="true" t="shared" si="2" ref="F111:F117">E111*(6/100)</f>
        <v>4.7748</v>
      </c>
      <c r="G111" s="89"/>
      <c r="H111" s="89">
        <f aca="true" t="shared" si="3" ref="H111:H117">(E111+F111)+G111</f>
        <v>84.3548</v>
      </c>
      <c r="I111" s="100"/>
      <c r="J111" s="100"/>
      <c r="K111" s="98"/>
      <c r="L111" s="101"/>
      <c r="M111" s="101"/>
      <c r="N111" s="101"/>
      <c r="O111" s="101"/>
      <c r="P111" s="101"/>
      <c r="Q111" s="101"/>
      <c r="R111" s="101"/>
      <c r="S111" s="101"/>
    </row>
    <row r="112" spans="1:19" s="90" customFormat="1" ht="12.75" customHeight="1">
      <c r="A112" s="98"/>
      <c r="B112" s="99" t="s">
        <v>3</v>
      </c>
      <c r="C112" s="88" t="s">
        <v>17</v>
      </c>
      <c r="D112" s="98" t="s">
        <v>8</v>
      </c>
      <c r="E112" s="68">
        <v>93.9</v>
      </c>
      <c r="F112" s="89">
        <f t="shared" si="2"/>
        <v>5.634</v>
      </c>
      <c r="G112" s="89"/>
      <c r="H112" s="89">
        <f t="shared" si="3"/>
        <v>99.534</v>
      </c>
      <c r="I112" s="100"/>
      <c r="J112" s="100"/>
      <c r="K112" s="98"/>
      <c r="L112" s="101"/>
      <c r="M112" s="101"/>
      <c r="N112" s="101"/>
      <c r="O112" s="101"/>
      <c r="P112" s="101"/>
      <c r="Q112" s="101"/>
      <c r="R112" s="101"/>
      <c r="S112" s="101"/>
    </row>
    <row r="113" spans="1:19" s="90" customFormat="1" ht="12.75" customHeight="1">
      <c r="A113" s="98"/>
      <c r="B113" s="99" t="s">
        <v>3</v>
      </c>
      <c r="C113" s="88" t="s">
        <v>153</v>
      </c>
      <c r="D113" s="98" t="s">
        <v>157</v>
      </c>
      <c r="E113" s="68">
        <v>95.49</v>
      </c>
      <c r="F113" s="89">
        <f t="shared" si="2"/>
        <v>5.729399999999999</v>
      </c>
      <c r="G113" s="89"/>
      <c r="H113" s="89">
        <f t="shared" si="3"/>
        <v>101.2194</v>
      </c>
      <c r="I113" s="100"/>
      <c r="J113" s="100"/>
      <c r="K113" s="98"/>
      <c r="L113" s="101"/>
      <c r="M113" s="101"/>
      <c r="N113" s="101"/>
      <c r="O113" s="101"/>
      <c r="P113" s="101"/>
      <c r="Q113" s="101"/>
      <c r="R113" s="101"/>
      <c r="S113" s="101"/>
    </row>
    <row r="114" spans="1:19" s="90" customFormat="1" ht="12.75" customHeight="1">
      <c r="A114" s="98"/>
      <c r="B114" s="99" t="s">
        <v>3</v>
      </c>
      <c r="C114" s="88" t="s">
        <v>145</v>
      </c>
      <c r="D114" s="68" t="s">
        <v>77</v>
      </c>
      <c r="E114" s="89">
        <v>95.49</v>
      </c>
      <c r="F114" s="89">
        <f t="shared" si="2"/>
        <v>5.729399999999999</v>
      </c>
      <c r="G114" s="89"/>
      <c r="H114" s="89">
        <f t="shared" si="3"/>
        <v>101.2194</v>
      </c>
      <c r="I114" s="100"/>
      <c r="J114" s="100"/>
      <c r="K114" s="98"/>
      <c r="L114" s="101"/>
      <c r="M114" s="101"/>
      <c r="N114" s="101"/>
      <c r="O114" s="101"/>
      <c r="P114" s="101"/>
      <c r="Q114" s="101"/>
      <c r="R114" s="101"/>
      <c r="S114" s="101"/>
    </row>
    <row r="115" spans="1:19" s="90" customFormat="1" ht="12.75" customHeight="1">
      <c r="A115" s="98"/>
      <c r="B115" s="99" t="s">
        <v>3</v>
      </c>
      <c r="C115" s="88" t="s">
        <v>163</v>
      </c>
      <c r="D115" s="68" t="s">
        <v>121</v>
      </c>
      <c r="E115" s="68">
        <v>113.75</v>
      </c>
      <c r="F115" s="89">
        <f t="shared" si="2"/>
        <v>6.825</v>
      </c>
      <c r="G115" s="89"/>
      <c r="H115" s="89">
        <f t="shared" si="3"/>
        <v>120.575</v>
      </c>
      <c r="I115" s="100"/>
      <c r="J115" s="100"/>
      <c r="K115" s="98"/>
      <c r="L115" s="101"/>
      <c r="M115" s="101"/>
      <c r="N115" s="101"/>
      <c r="O115" s="101"/>
      <c r="P115" s="101"/>
      <c r="Q115" s="101"/>
      <c r="R115" s="101"/>
      <c r="S115" s="101"/>
    </row>
    <row r="116" spans="1:19" s="90" customFormat="1" ht="12.75" customHeight="1">
      <c r="A116" s="98"/>
      <c r="B116" s="99" t="s">
        <v>3</v>
      </c>
      <c r="C116" s="88" t="s">
        <v>151</v>
      </c>
      <c r="D116" s="68" t="s">
        <v>78</v>
      </c>
      <c r="E116" s="68">
        <v>89.66</v>
      </c>
      <c r="F116" s="89">
        <f t="shared" si="2"/>
        <v>5.3796</v>
      </c>
      <c r="G116" s="89"/>
      <c r="H116" s="89">
        <f t="shared" si="3"/>
        <v>95.0396</v>
      </c>
      <c r="I116" s="100"/>
      <c r="J116" s="100"/>
      <c r="K116" s="98"/>
      <c r="L116" s="101"/>
      <c r="M116" s="101"/>
      <c r="N116" s="101"/>
      <c r="O116" s="101"/>
      <c r="P116" s="101"/>
      <c r="Q116" s="101"/>
      <c r="R116" s="101"/>
      <c r="S116" s="101"/>
    </row>
    <row r="117" spans="1:19" s="90" customFormat="1" ht="12.75" customHeight="1">
      <c r="A117" s="98"/>
      <c r="B117" s="99" t="s">
        <v>3</v>
      </c>
      <c r="C117" s="88" t="s">
        <v>131</v>
      </c>
      <c r="D117" s="68" t="s">
        <v>25</v>
      </c>
      <c r="E117" s="68">
        <v>208.23</v>
      </c>
      <c r="F117" s="89">
        <f t="shared" si="2"/>
        <v>12.493799999999998</v>
      </c>
      <c r="G117" s="89"/>
      <c r="H117" s="89">
        <f t="shared" si="3"/>
        <v>220.72379999999998</v>
      </c>
      <c r="I117" s="100"/>
      <c r="J117" s="100"/>
      <c r="K117" s="98"/>
      <c r="L117" s="101"/>
      <c r="M117" s="101"/>
      <c r="N117" s="101"/>
      <c r="O117" s="101"/>
      <c r="P117" s="101"/>
      <c r="Q117" s="101"/>
      <c r="R117" s="101"/>
      <c r="S117" s="101"/>
    </row>
    <row r="118" spans="1:19" ht="12.75" customHeight="1">
      <c r="A118" s="15"/>
      <c r="B118" s="44"/>
      <c r="C118" s="62"/>
      <c r="D118" s="15"/>
      <c r="E118" s="15"/>
      <c r="F118" s="15"/>
      <c r="G118" s="15"/>
      <c r="H118" s="17">
        <f>SUM(H111:H117)</f>
        <v>822.6659999999999</v>
      </c>
      <c r="I118" s="17"/>
      <c r="J118" s="17">
        <f>I118-H118</f>
        <v>-822.6659999999999</v>
      </c>
      <c r="K118" s="15"/>
      <c r="L118" s="12"/>
      <c r="M118" s="12"/>
      <c r="N118" s="12"/>
      <c r="O118" s="12"/>
      <c r="P118" s="12"/>
      <c r="Q118" s="12"/>
      <c r="R118" s="12"/>
      <c r="S118" s="12"/>
    </row>
    <row r="119" spans="1:19" s="90" customFormat="1" ht="12.75" customHeight="1">
      <c r="A119" s="98"/>
      <c r="B119" s="99" t="s">
        <v>11</v>
      </c>
      <c r="C119" s="88">
        <v>8055112767510</v>
      </c>
      <c r="D119" s="97" t="s">
        <v>185</v>
      </c>
      <c r="E119" s="68">
        <v>158.1</v>
      </c>
      <c r="F119" s="89">
        <f>E119*(6/100)</f>
        <v>9.485999999999999</v>
      </c>
      <c r="G119" s="89"/>
      <c r="H119" s="89">
        <f>(E119+F119)+G119</f>
        <v>167.58599999999998</v>
      </c>
      <c r="I119" s="100"/>
      <c r="J119" s="100"/>
      <c r="K119" s="98"/>
      <c r="L119" s="101"/>
      <c r="M119" s="101"/>
      <c r="N119" s="101"/>
      <c r="O119" s="101"/>
      <c r="P119" s="101"/>
      <c r="Q119" s="101"/>
      <c r="R119" s="101"/>
      <c r="S119" s="101"/>
    </row>
    <row r="120" spans="1:19" s="90" customFormat="1" ht="12.75" customHeight="1">
      <c r="A120" s="98"/>
      <c r="B120" s="99" t="s">
        <v>11</v>
      </c>
      <c r="C120" s="88">
        <v>8055112767206</v>
      </c>
      <c r="D120" s="68" t="s">
        <v>84</v>
      </c>
      <c r="E120" s="68">
        <v>301.84</v>
      </c>
      <c r="F120" s="89">
        <f>E120*(6/100)</f>
        <v>18.1104</v>
      </c>
      <c r="G120" s="89"/>
      <c r="H120" s="89">
        <f>(E120+F120)+G120</f>
        <v>319.95039999999995</v>
      </c>
      <c r="I120" s="100"/>
      <c r="J120" s="100"/>
      <c r="K120" s="98"/>
      <c r="L120" s="101"/>
      <c r="M120" s="101"/>
      <c r="N120" s="101"/>
      <c r="O120" s="101"/>
      <c r="P120" s="101"/>
      <c r="Q120" s="101"/>
      <c r="R120" s="101"/>
      <c r="S120" s="101"/>
    </row>
    <row r="121" spans="1:19" s="90" customFormat="1" ht="12.75" customHeight="1">
      <c r="A121" s="98"/>
      <c r="B121" s="99" t="s">
        <v>11</v>
      </c>
      <c r="C121" s="88">
        <v>8055112767442</v>
      </c>
      <c r="D121" s="68" t="s">
        <v>33</v>
      </c>
      <c r="E121" s="68">
        <v>273.1</v>
      </c>
      <c r="F121" s="89">
        <f>E121*(6/100)</f>
        <v>16.386</v>
      </c>
      <c r="G121" s="89"/>
      <c r="H121" s="89">
        <f>(E121+F121)+G121</f>
        <v>289.48600000000005</v>
      </c>
      <c r="I121" s="100"/>
      <c r="J121" s="100"/>
      <c r="K121" s="98"/>
      <c r="L121" s="101"/>
      <c r="M121" s="101"/>
      <c r="N121" s="101"/>
      <c r="O121" s="101"/>
      <c r="P121" s="101"/>
      <c r="Q121" s="101"/>
      <c r="R121" s="101"/>
      <c r="S121" s="101"/>
    </row>
    <row r="122" spans="1:19" s="90" customFormat="1" ht="12.75" customHeight="1">
      <c r="A122" s="98"/>
      <c r="B122" s="99" t="s">
        <v>11</v>
      </c>
      <c r="C122" s="88">
        <v>8055112767534</v>
      </c>
      <c r="D122" s="68" t="s">
        <v>76</v>
      </c>
      <c r="E122" s="68">
        <v>316.22</v>
      </c>
      <c r="F122" s="89">
        <f>E122*(6/100)</f>
        <v>18.973200000000002</v>
      </c>
      <c r="G122" s="89"/>
      <c r="H122" s="89">
        <f>(E122+F122)+G122</f>
        <v>335.19320000000005</v>
      </c>
      <c r="I122" s="100"/>
      <c r="J122" s="100"/>
      <c r="K122" s="98"/>
      <c r="L122" s="101"/>
      <c r="M122" s="101"/>
      <c r="N122" s="101"/>
      <c r="O122" s="101"/>
      <c r="P122" s="101"/>
      <c r="Q122" s="101"/>
      <c r="R122" s="101"/>
      <c r="S122" s="101"/>
    </row>
    <row r="123" spans="1:19" ht="12.75" customHeight="1">
      <c r="A123" s="15"/>
      <c r="B123" s="44"/>
      <c r="C123" s="62"/>
      <c r="D123" s="15"/>
      <c r="E123" s="15"/>
      <c r="F123" s="15"/>
      <c r="G123" s="15"/>
      <c r="H123" s="17">
        <f>SUM(H119:H122)</f>
        <v>1112.2156</v>
      </c>
      <c r="I123" s="17"/>
      <c r="J123" s="17">
        <f>I123-H123</f>
        <v>-1112.2156</v>
      </c>
      <c r="K123" s="15"/>
      <c r="L123" s="12"/>
      <c r="M123" s="12"/>
      <c r="N123" s="12"/>
      <c r="O123" s="12"/>
      <c r="P123" s="12"/>
      <c r="Q123" s="12"/>
      <c r="R123" s="12"/>
      <c r="S123" s="12"/>
    </row>
    <row r="124" spans="1:19" s="90" customFormat="1" ht="12.75" customHeight="1">
      <c r="A124" s="98"/>
      <c r="B124" s="99" t="s">
        <v>161</v>
      </c>
      <c r="C124" s="88">
        <v>8055112767152</v>
      </c>
      <c r="D124" s="68" t="s">
        <v>166</v>
      </c>
      <c r="E124" s="68">
        <v>287.46</v>
      </c>
      <c r="F124" s="89">
        <f>E124*(6/100)</f>
        <v>17.2476</v>
      </c>
      <c r="G124" s="89"/>
      <c r="H124" s="89">
        <f>(E124+F124)+G124</f>
        <v>304.70759999999996</v>
      </c>
      <c r="I124" s="100"/>
      <c r="J124" s="100"/>
      <c r="K124" s="98"/>
      <c r="L124" s="101"/>
      <c r="M124" s="101"/>
      <c r="N124" s="101"/>
      <c r="O124" s="101"/>
      <c r="P124" s="101"/>
      <c r="Q124" s="101"/>
      <c r="R124" s="101"/>
      <c r="S124" s="101"/>
    </row>
    <row r="125" spans="1:19" s="90" customFormat="1" ht="12.75" customHeight="1">
      <c r="A125" s="98"/>
      <c r="B125" s="99" t="s">
        <v>161</v>
      </c>
      <c r="C125" s="88">
        <v>8055112767237</v>
      </c>
      <c r="D125" s="68" t="s">
        <v>73</v>
      </c>
      <c r="E125" s="68">
        <v>301.84</v>
      </c>
      <c r="F125" s="89">
        <f>E125*(6/100)</f>
        <v>18.1104</v>
      </c>
      <c r="G125" s="89"/>
      <c r="H125" s="89">
        <f>(E125+F125)+G125</f>
        <v>319.95039999999995</v>
      </c>
      <c r="I125" s="100"/>
      <c r="J125" s="100"/>
      <c r="K125" s="98"/>
      <c r="L125" s="101"/>
      <c r="M125" s="101"/>
      <c r="N125" s="101"/>
      <c r="O125" s="101"/>
      <c r="P125" s="101"/>
      <c r="Q125" s="101"/>
      <c r="R125" s="101"/>
      <c r="S125" s="101"/>
    </row>
    <row r="126" spans="1:19" ht="12.75" customHeight="1">
      <c r="A126" s="8"/>
      <c r="B126" s="43"/>
      <c r="C126" s="60"/>
      <c r="D126" s="8"/>
      <c r="E126" s="8"/>
      <c r="F126" s="8"/>
      <c r="G126" s="8"/>
      <c r="H126" s="10">
        <f>SUM(H124:H125)</f>
        <v>624.6579999999999</v>
      </c>
      <c r="I126" s="10">
        <v>636</v>
      </c>
      <c r="J126" s="10">
        <f>I126-H126</f>
        <v>11.342000000000098</v>
      </c>
      <c r="K126" s="8"/>
      <c r="L126" s="12"/>
      <c r="M126" s="12"/>
      <c r="N126" s="12"/>
      <c r="O126" s="12"/>
      <c r="P126" s="12"/>
      <c r="Q126" s="12"/>
      <c r="R126" s="12"/>
      <c r="S126" s="12"/>
    </row>
    <row r="127" spans="1:19" s="90" customFormat="1" ht="12.75" customHeight="1">
      <c r="A127" s="98"/>
      <c r="B127" s="99" t="s">
        <v>134</v>
      </c>
      <c r="C127" s="88">
        <v>8055112767510</v>
      </c>
      <c r="D127" s="68" t="s">
        <v>185</v>
      </c>
      <c r="E127" s="68">
        <v>158.1</v>
      </c>
      <c r="F127" s="89">
        <f>E127*(6/100)</f>
        <v>9.485999999999999</v>
      </c>
      <c r="G127" s="89"/>
      <c r="H127" s="89">
        <f>(E127+F127)+G127</f>
        <v>167.58599999999998</v>
      </c>
      <c r="I127" s="100"/>
      <c r="J127" s="100"/>
      <c r="K127" s="98"/>
      <c r="L127" s="101"/>
      <c r="M127" s="101"/>
      <c r="N127" s="101"/>
      <c r="O127" s="101"/>
      <c r="P127" s="101"/>
      <c r="Q127" s="101"/>
      <c r="R127" s="101"/>
      <c r="S127" s="101"/>
    </row>
    <row r="128" spans="1:19" s="90" customFormat="1" ht="12.75" customHeight="1">
      <c r="A128" s="98"/>
      <c r="B128" s="99" t="s">
        <v>134</v>
      </c>
      <c r="C128" s="88" t="s">
        <v>37</v>
      </c>
      <c r="D128" s="68" t="s">
        <v>53</v>
      </c>
      <c r="E128" s="68">
        <v>66.84</v>
      </c>
      <c r="F128" s="89">
        <f>E128*(6/100)</f>
        <v>4.0104</v>
      </c>
      <c r="G128" s="89"/>
      <c r="H128" s="89">
        <f>(E128+F128)+G128</f>
        <v>70.85040000000001</v>
      </c>
      <c r="I128" s="100"/>
      <c r="J128" s="100"/>
      <c r="K128" s="98"/>
      <c r="L128" s="101"/>
      <c r="M128" s="101"/>
      <c r="N128" s="101"/>
      <c r="O128" s="101"/>
      <c r="P128" s="101"/>
      <c r="Q128" s="101"/>
      <c r="R128" s="101"/>
      <c r="S128" s="101"/>
    </row>
    <row r="129" spans="1:19" ht="12.75" customHeight="1">
      <c r="A129" s="15"/>
      <c r="B129" s="44"/>
      <c r="C129" s="62"/>
      <c r="D129" s="15"/>
      <c r="E129" s="15"/>
      <c r="F129" s="15"/>
      <c r="G129" s="15"/>
      <c r="H129" s="17">
        <f>SUM(H127:H128)</f>
        <v>238.4364</v>
      </c>
      <c r="I129" s="17"/>
      <c r="J129" s="17">
        <f>I129-H129</f>
        <v>-238.4364</v>
      </c>
      <c r="K129" s="15"/>
      <c r="L129" s="12"/>
      <c r="M129" s="12"/>
      <c r="N129" s="12"/>
      <c r="O129" s="12"/>
      <c r="P129" s="12"/>
      <c r="Q129" s="12"/>
      <c r="R129" s="12"/>
      <c r="S129" s="12"/>
    </row>
    <row r="130" spans="1:19" s="90" customFormat="1" ht="12.75" customHeight="1">
      <c r="A130" s="98"/>
      <c r="B130" s="99" t="s">
        <v>125</v>
      </c>
      <c r="C130" s="88">
        <v>8055112767220</v>
      </c>
      <c r="D130" s="68" t="s">
        <v>9</v>
      </c>
      <c r="E130" s="68">
        <v>301.84</v>
      </c>
      <c r="F130" s="89">
        <f>E130*(6/100)</f>
        <v>18.1104</v>
      </c>
      <c r="G130" s="89"/>
      <c r="H130" s="89">
        <f>(E130+F130)+G130</f>
        <v>319.95039999999995</v>
      </c>
      <c r="I130" s="100"/>
      <c r="J130" s="100"/>
      <c r="K130" s="98"/>
      <c r="L130" s="101"/>
      <c r="M130" s="101"/>
      <c r="N130" s="101"/>
      <c r="O130" s="101"/>
      <c r="P130" s="101"/>
      <c r="Q130" s="101"/>
      <c r="R130" s="101"/>
      <c r="S130" s="101"/>
    </row>
    <row r="131" spans="1:19" s="90" customFormat="1" ht="12.75" customHeight="1">
      <c r="A131" s="98"/>
      <c r="B131" s="99" t="s">
        <v>125</v>
      </c>
      <c r="C131" s="102" t="s">
        <v>189</v>
      </c>
      <c r="D131" s="103" t="s">
        <v>190</v>
      </c>
      <c r="E131" s="68">
        <v>273.1</v>
      </c>
      <c r="F131" s="89">
        <f>E131*(6/100)</f>
        <v>16.386</v>
      </c>
      <c r="G131" s="89"/>
      <c r="H131" s="89">
        <f>(E131+F131)+G131</f>
        <v>289.48600000000005</v>
      </c>
      <c r="I131" s="100"/>
      <c r="J131" s="100"/>
      <c r="K131" s="98"/>
      <c r="L131" s="101"/>
      <c r="M131" s="101"/>
      <c r="N131" s="101"/>
      <c r="O131" s="101"/>
      <c r="P131" s="101"/>
      <c r="Q131" s="101"/>
      <c r="R131" s="101"/>
      <c r="S131" s="101"/>
    </row>
    <row r="132" spans="1:19" ht="12.75" customHeight="1">
      <c r="A132" s="8"/>
      <c r="B132" s="43"/>
      <c r="C132" s="60"/>
      <c r="D132" s="8"/>
      <c r="E132" s="8"/>
      <c r="F132" s="8"/>
      <c r="G132" s="8"/>
      <c r="H132" s="10">
        <f>SUM(H130:H131)</f>
        <v>609.4364</v>
      </c>
      <c r="I132" s="10">
        <v>622</v>
      </c>
      <c r="J132" s="10">
        <f>I132-H132</f>
        <v>12.563599999999951</v>
      </c>
      <c r="K132" s="8"/>
      <c r="L132" s="12"/>
      <c r="M132" s="12"/>
      <c r="N132" s="12"/>
      <c r="O132" s="12"/>
      <c r="P132" s="12"/>
      <c r="Q132" s="12"/>
      <c r="R132" s="12"/>
      <c r="S132" s="12"/>
    </row>
    <row r="133" spans="1:19" s="90" customFormat="1" ht="12.75" customHeight="1">
      <c r="A133" s="98"/>
      <c r="B133" s="104" t="s">
        <v>175</v>
      </c>
      <c r="C133" s="88">
        <v>8055112767190</v>
      </c>
      <c r="D133" s="68" t="s">
        <v>180</v>
      </c>
      <c r="E133" s="68">
        <v>301.84</v>
      </c>
      <c r="F133" s="89">
        <f>E133*(6/100)</f>
        <v>18.1104</v>
      </c>
      <c r="G133" s="89"/>
      <c r="H133" s="89">
        <f>(E133+F133)+G133</f>
        <v>319.95039999999995</v>
      </c>
      <c r="I133" s="100"/>
      <c r="J133" s="100"/>
      <c r="K133" s="98"/>
      <c r="L133" s="101"/>
      <c r="M133" s="101"/>
      <c r="N133" s="101"/>
      <c r="O133" s="101"/>
      <c r="P133" s="101"/>
      <c r="Q133" s="101"/>
      <c r="R133" s="101"/>
      <c r="S133" s="101"/>
    </row>
    <row r="134" spans="1:19" ht="12.75" customHeight="1">
      <c r="A134" s="15"/>
      <c r="B134" s="45"/>
      <c r="C134" s="62"/>
      <c r="D134" s="15"/>
      <c r="E134" s="15"/>
      <c r="F134" s="15"/>
      <c r="G134" s="15"/>
      <c r="H134" s="17">
        <f>SUM(H133:H133)</f>
        <v>319.95039999999995</v>
      </c>
      <c r="I134" s="17"/>
      <c r="J134" s="17">
        <f>I134-H134</f>
        <v>-319.95039999999995</v>
      </c>
      <c r="K134" s="15"/>
      <c r="L134" s="12"/>
      <c r="M134" s="12"/>
      <c r="N134" s="12"/>
      <c r="O134" s="12"/>
      <c r="P134" s="12"/>
      <c r="Q134" s="12"/>
      <c r="R134" s="12"/>
      <c r="S134" s="12"/>
    </row>
    <row r="135" spans="1:19" s="90" customFormat="1" ht="12.75" customHeight="1">
      <c r="A135" s="98"/>
      <c r="B135" s="99" t="s">
        <v>31</v>
      </c>
      <c r="C135" s="88">
        <v>8055112767190</v>
      </c>
      <c r="D135" s="68" t="s">
        <v>180</v>
      </c>
      <c r="E135" s="68">
        <v>301.84</v>
      </c>
      <c r="F135" s="89">
        <f>E135*(6/100)</f>
        <v>18.1104</v>
      </c>
      <c r="G135" s="89"/>
      <c r="H135" s="89">
        <f>(E135+F135)+G135</f>
        <v>319.95039999999995</v>
      </c>
      <c r="I135" s="100"/>
      <c r="J135" s="100"/>
      <c r="K135" s="98"/>
      <c r="L135" s="101"/>
      <c r="M135" s="101"/>
      <c r="N135" s="101"/>
      <c r="O135" s="101"/>
      <c r="P135" s="101"/>
      <c r="Q135" s="101"/>
      <c r="R135" s="101"/>
      <c r="S135" s="101"/>
    </row>
    <row r="136" spans="1:19" s="90" customFormat="1" ht="12.75" customHeight="1">
      <c r="A136" s="98"/>
      <c r="B136" s="99" t="s">
        <v>31</v>
      </c>
      <c r="C136" s="88" t="s">
        <v>182</v>
      </c>
      <c r="D136" s="68" t="s">
        <v>142</v>
      </c>
      <c r="E136" s="68">
        <v>59.6</v>
      </c>
      <c r="F136" s="89">
        <f>E136*(6/100)</f>
        <v>3.576</v>
      </c>
      <c r="G136" s="89"/>
      <c r="H136" s="89">
        <f>(E136+F136)+G136</f>
        <v>63.176</v>
      </c>
      <c r="I136" s="100"/>
      <c r="J136" s="100"/>
      <c r="K136" s="98"/>
      <c r="L136" s="101"/>
      <c r="M136" s="101"/>
      <c r="N136" s="101"/>
      <c r="O136" s="101"/>
      <c r="P136" s="101"/>
      <c r="Q136" s="101"/>
      <c r="R136" s="101"/>
      <c r="S136" s="101"/>
    </row>
    <row r="137" spans="1:19" s="90" customFormat="1" ht="12.75" customHeight="1">
      <c r="A137" s="98"/>
      <c r="B137" s="104" t="s">
        <v>31</v>
      </c>
      <c r="C137" s="88" t="s">
        <v>50</v>
      </c>
      <c r="D137" s="68" t="s">
        <v>70</v>
      </c>
      <c r="E137" s="68">
        <v>116.31</v>
      </c>
      <c r="F137" s="89">
        <f>E137*(6/100)</f>
        <v>6.9786</v>
      </c>
      <c r="G137" s="89"/>
      <c r="H137" s="89">
        <f>(E137+F137)+G137</f>
        <v>123.2886</v>
      </c>
      <c r="I137" s="100"/>
      <c r="J137" s="100"/>
      <c r="K137" s="98"/>
      <c r="L137" s="101"/>
      <c r="M137" s="101"/>
      <c r="N137" s="101"/>
      <c r="O137" s="101"/>
      <c r="P137" s="101"/>
      <c r="Q137" s="101"/>
      <c r="R137" s="101"/>
      <c r="S137" s="101"/>
    </row>
    <row r="138" spans="1:19" ht="12.75" customHeight="1">
      <c r="A138" s="8"/>
      <c r="B138" s="43"/>
      <c r="C138" s="60"/>
      <c r="D138" s="8"/>
      <c r="E138" s="8"/>
      <c r="F138" s="8"/>
      <c r="G138" s="8"/>
      <c r="H138" s="10">
        <f>SUM(H135:H137)</f>
        <v>506.41499999999996</v>
      </c>
      <c r="I138" s="10">
        <v>327</v>
      </c>
      <c r="J138" s="10">
        <f>I138-H138</f>
        <v>-179.41499999999996</v>
      </c>
      <c r="K138" s="8"/>
      <c r="L138" s="12"/>
      <c r="M138" s="12"/>
      <c r="N138" s="12"/>
      <c r="O138" s="12"/>
      <c r="P138" s="12"/>
      <c r="Q138" s="12"/>
      <c r="R138" s="12"/>
      <c r="S138" s="12"/>
    </row>
    <row r="139" spans="1:19" s="90" customFormat="1" ht="12.75" customHeight="1">
      <c r="A139" s="98"/>
      <c r="B139" s="99" t="s">
        <v>132</v>
      </c>
      <c r="C139" s="88">
        <v>8055112767008</v>
      </c>
      <c r="D139" s="68" t="s">
        <v>72</v>
      </c>
      <c r="E139" s="68">
        <v>273.1</v>
      </c>
      <c r="F139" s="89">
        <f aca="true" t="shared" si="4" ref="F139:F145">E139*(6/100)</f>
        <v>16.386</v>
      </c>
      <c r="G139" s="89"/>
      <c r="H139" s="89">
        <f aca="true" t="shared" si="5" ref="H139:H145">(E139+F139)+G139</f>
        <v>289.48600000000005</v>
      </c>
      <c r="I139" s="100"/>
      <c r="J139" s="100"/>
      <c r="K139" s="98"/>
      <c r="L139" s="101"/>
      <c r="M139" s="101"/>
      <c r="N139" s="101"/>
      <c r="O139" s="101"/>
      <c r="P139" s="101"/>
      <c r="Q139" s="101"/>
      <c r="R139" s="101"/>
      <c r="S139" s="101"/>
    </row>
    <row r="140" spans="1:19" s="90" customFormat="1" ht="12.75" customHeight="1">
      <c r="A140" s="98"/>
      <c r="B140" s="99" t="s">
        <v>132</v>
      </c>
      <c r="C140" s="88">
        <v>8055112767237</v>
      </c>
      <c r="D140" s="68" t="s">
        <v>73</v>
      </c>
      <c r="E140" s="68">
        <v>301.84</v>
      </c>
      <c r="F140" s="89">
        <f t="shared" si="4"/>
        <v>18.1104</v>
      </c>
      <c r="G140" s="89"/>
      <c r="H140" s="89">
        <f t="shared" si="5"/>
        <v>319.95039999999995</v>
      </c>
      <c r="I140" s="100"/>
      <c r="J140" s="100"/>
      <c r="K140" s="98"/>
      <c r="L140" s="101"/>
      <c r="M140" s="101"/>
      <c r="N140" s="101"/>
      <c r="O140" s="101"/>
      <c r="P140" s="101"/>
      <c r="Q140" s="101"/>
      <c r="R140" s="101"/>
      <c r="S140" s="101"/>
    </row>
    <row r="141" spans="1:19" s="90" customFormat="1" ht="12.75" customHeight="1">
      <c r="A141" s="98"/>
      <c r="B141" s="99" t="s">
        <v>132</v>
      </c>
      <c r="C141" s="88">
        <v>8055112767473</v>
      </c>
      <c r="D141" s="68" t="s">
        <v>109</v>
      </c>
      <c r="E141" s="68">
        <v>273.1</v>
      </c>
      <c r="F141" s="89">
        <f t="shared" si="4"/>
        <v>16.386</v>
      </c>
      <c r="G141" s="89"/>
      <c r="H141" s="89">
        <f t="shared" si="5"/>
        <v>289.48600000000005</v>
      </c>
      <c r="I141" s="100"/>
      <c r="J141" s="100"/>
      <c r="K141" s="98"/>
      <c r="L141" s="101"/>
      <c r="M141" s="101"/>
      <c r="N141" s="101"/>
      <c r="O141" s="101"/>
      <c r="P141" s="101"/>
      <c r="Q141" s="101"/>
      <c r="R141" s="101"/>
      <c r="S141" s="101"/>
    </row>
    <row r="142" spans="1:19" s="90" customFormat="1" ht="12.75" customHeight="1">
      <c r="A142" s="98"/>
      <c r="B142" s="99" t="s">
        <v>132</v>
      </c>
      <c r="C142" s="88">
        <v>8055112767527</v>
      </c>
      <c r="D142" s="68" t="s">
        <v>138</v>
      </c>
      <c r="E142" s="68">
        <v>158.1</v>
      </c>
      <c r="F142" s="89">
        <f t="shared" si="4"/>
        <v>9.485999999999999</v>
      </c>
      <c r="G142" s="89"/>
      <c r="H142" s="89">
        <f t="shared" si="5"/>
        <v>167.58599999999998</v>
      </c>
      <c r="I142" s="100"/>
      <c r="J142" s="100"/>
      <c r="K142" s="98"/>
      <c r="L142" s="101"/>
      <c r="M142" s="101"/>
      <c r="N142" s="101"/>
      <c r="O142" s="101"/>
      <c r="P142" s="101"/>
      <c r="Q142" s="101"/>
      <c r="R142" s="101"/>
      <c r="S142" s="101"/>
    </row>
    <row r="143" spans="1:19" s="90" customFormat="1" ht="12.75" customHeight="1">
      <c r="A143" s="98"/>
      <c r="B143" s="99" t="s">
        <v>132</v>
      </c>
      <c r="C143" s="88">
        <v>8055112767220</v>
      </c>
      <c r="D143" s="68" t="s">
        <v>9</v>
      </c>
      <c r="E143" s="68">
        <v>301.84</v>
      </c>
      <c r="F143" s="89">
        <f t="shared" si="4"/>
        <v>18.1104</v>
      </c>
      <c r="G143" s="89"/>
      <c r="H143" s="89">
        <f t="shared" si="5"/>
        <v>319.95039999999995</v>
      </c>
      <c r="I143" s="100"/>
      <c r="J143" s="100"/>
      <c r="K143" s="98"/>
      <c r="L143" s="101"/>
      <c r="M143" s="101"/>
      <c r="N143" s="101"/>
      <c r="O143" s="101"/>
      <c r="P143" s="101"/>
      <c r="Q143" s="101"/>
      <c r="R143" s="101"/>
      <c r="S143" s="101"/>
    </row>
    <row r="144" spans="1:19" s="90" customFormat="1" ht="12.75" customHeight="1">
      <c r="A144" s="98"/>
      <c r="B144" s="99" t="s">
        <v>132</v>
      </c>
      <c r="C144" s="88" t="s">
        <v>35</v>
      </c>
      <c r="D144" s="68" t="s">
        <v>148</v>
      </c>
      <c r="E144" s="68">
        <v>94</v>
      </c>
      <c r="F144" s="89">
        <f t="shared" si="4"/>
        <v>5.64</v>
      </c>
      <c r="G144" s="89"/>
      <c r="H144" s="89">
        <f t="shared" si="5"/>
        <v>99.64</v>
      </c>
      <c r="I144" s="100"/>
      <c r="J144" s="100"/>
      <c r="K144" s="98" t="s">
        <v>45</v>
      </c>
      <c r="L144" s="101"/>
      <c r="M144" s="101"/>
      <c r="N144" s="101"/>
      <c r="O144" s="101"/>
      <c r="P144" s="101"/>
      <c r="Q144" s="101"/>
      <c r="R144" s="101"/>
      <c r="S144" s="101"/>
    </row>
    <row r="145" spans="1:19" s="90" customFormat="1" ht="12.75" customHeight="1">
      <c r="A145" s="98"/>
      <c r="B145" s="99" t="s">
        <v>132</v>
      </c>
      <c r="C145" s="88" t="s">
        <v>174</v>
      </c>
      <c r="D145" s="68" t="s">
        <v>113</v>
      </c>
      <c r="E145" s="68">
        <v>208.23</v>
      </c>
      <c r="F145" s="89">
        <f t="shared" si="4"/>
        <v>12.493799999999998</v>
      </c>
      <c r="G145" s="89"/>
      <c r="H145" s="89">
        <f t="shared" si="5"/>
        <v>220.72379999999998</v>
      </c>
      <c r="I145" s="100"/>
      <c r="J145" s="100"/>
      <c r="K145" s="98" t="s">
        <v>45</v>
      </c>
      <c r="L145" s="101"/>
      <c r="M145" s="101"/>
      <c r="N145" s="101"/>
      <c r="O145" s="101"/>
      <c r="P145" s="101"/>
      <c r="Q145" s="101"/>
      <c r="R145" s="101"/>
      <c r="S145" s="101"/>
    </row>
    <row r="146" spans="1:19" ht="12.75" customHeight="1">
      <c r="A146" s="8"/>
      <c r="B146" s="43"/>
      <c r="C146" s="60"/>
      <c r="D146" s="8"/>
      <c r="E146" s="8"/>
      <c r="F146" s="8"/>
      <c r="G146" s="8"/>
      <c r="H146" s="10">
        <f>SUM(H139:H145)</f>
        <v>1706.8226000000002</v>
      </c>
      <c r="I146" s="10">
        <v>693</v>
      </c>
      <c r="J146" s="10">
        <f>I146-H146</f>
        <v>-1013.8226000000002</v>
      </c>
      <c r="K146" s="8"/>
      <c r="L146" s="12"/>
      <c r="M146" s="12"/>
      <c r="N146" s="12"/>
      <c r="O146" s="12"/>
      <c r="P146" s="12"/>
      <c r="Q146" s="12"/>
      <c r="R146" s="12"/>
      <c r="S146" s="12"/>
    </row>
    <row r="147" spans="1:19" s="90" customFormat="1" ht="12.75" customHeight="1">
      <c r="A147" s="98"/>
      <c r="B147" s="99" t="s">
        <v>96</v>
      </c>
      <c r="C147" s="88" t="s">
        <v>169</v>
      </c>
      <c r="D147" s="68" t="s">
        <v>120</v>
      </c>
      <c r="E147" s="68">
        <v>82.76</v>
      </c>
      <c r="F147" s="89">
        <f aca="true" t="shared" si="6" ref="F147:F152">E147*(6/100)</f>
        <v>4.9656</v>
      </c>
      <c r="G147" s="89"/>
      <c r="H147" s="89">
        <f aca="true" t="shared" si="7" ref="H147:H152">(E147+F147)+G147</f>
        <v>87.7256</v>
      </c>
      <c r="I147" s="100"/>
      <c r="J147" s="100"/>
      <c r="K147" s="98"/>
      <c r="L147" s="101"/>
      <c r="M147" s="101"/>
      <c r="N147" s="101"/>
      <c r="O147" s="101"/>
      <c r="P147" s="101"/>
      <c r="Q147" s="101"/>
      <c r="R147" s="101"/>
      <c r="S147" s="101"/>
    </row>
    <row r="148" spans="1:19" s="90" customFormat="1" ht="12.75" customHeight="1">
      <c r="A148" s="98"/>
      <c r="B148" s="99" t="s">
        <v>96</v>
      </c>
      <c r="C148" s="88" t="s">
        <v>17</v>
      </c>
      <c r="D148" s="68" t="s">
        <v>8</v>
      </c>
      <c r="E148" s="68">
        <v>93.9</v>
      </c>
      <c r="F148" s="89">
        <f t="shared" si="6"/>
        <v>5.634</v>
      </c>
      <c r="G148" s="89"/>
      <c r="H148" s="89">
        <f t="shared" si="7"/>
        <v>99.534</v>
      </c>
      <c r="I148" s="100"/>
      <c r="J148" s="100"/>
      <c r="K148" s="98"/>
      <c r="L148" s="101"/>
      <c r="M148" s="101"/>
      <c r="N148" s="101"/>
      <c r="O148" s="101"/>
      <c r="P148" s="101"/>
      <c r="Q148" s="101"/>
      <c r="R148" s="101"/>
      <c r="S148" s="101"/>
    </row>
    <row r="149" spans="1:19" s="90" customFormat="1" ht="12.75" customHeight="1">
      <c r="A149" s="98"/>
      <c r="B149" s="99" t="s">
        <v>96</v>
      </c>
      <c r="C149" s="88" t="s">
        <v>19</v>
      </c>
      <c r="D149" s="68" t="s">
        <v>85</v>
      </c>
      <c r="E149" s="68">
        <v>56.45</v>
      </c>
      <c r="F149" s="89">
        <f t="shared" si="6"/>
        <v>3.387</v>
      </c>
      <c r="G149" s="89"/>
      <c r="H149" s="89">
        <f t="shared" si="7"/>
        <v>59.837</v>
      </c>
      <c r="I149" s="100"/>
      <c r="J149" s="100"/>
      <c r="K149" s="98"/>
      <c r="L149" s="101"/>
      <c r="M149" s="101"/>
      <c r="N149" s="101"/>
      <c r="O149" s="101"/>
      <c r="P149" s="101"/>
      <c r="Q149" s="101"/>
      <c r="R149" s="101"/>
      <c r="S149" s="101"/>
    </row>
    <row r="150" spans="1:19" s="90" customFormat="1" ht="12.75" customHeight="1">
      <c r="A150" s="98"/>
      <c r="B150" s="99" t="s">
        <v>96</v>
      </c>
      <c r="C150" s="88" t="s">
        <v>144</v>
      </c>
      <c r="D150" s="68" t="s">
        <v>156</v>
      </c>
      <c r="E150" s="89">
        <v>267.72</v>
      </c>
      <c r="F150" s="89">
        <f t="shared" si="6"/>
        <v>16.063200000000002</v>
      </c>
      <c r="G150" s="89"/>
      <c r="H150" s="89">
        <f t="shared" si="7"/>
        <v>283.7832</v>
      </c>
      <c r="I150" s="100"/>
      <c r="J150" s="100"/>
      <c r="K150" s="98"/>
      <c r="L150" s="101"/>
      <c r="M150" s="101"/>
      <c r="N150" s="101"/>
      <c r="O150" s="101"/>
      <c r="P150" s="101"/>
      <c r="Q150" s="101"/>
      <c r="R150" s="101"/>
      <c r="S150" s="101"/>
    </row>
    <row r="151" spans="1:19" s="90" customFormat="1" ht="12.75" customHeight="1">
      <c r="A151" s="98"/>
      <c r="B151" s="99" t="s">
        <v>96</v>
      </c>
      <c r="C151" s="88" t="s">
        <v>47</v>
      </c>
      <c r="D151" s="68" t="s">
        <v>0</v>
      </c>
      <c r="E151" s="68">
        <v>267.72</v>
      </c>
      <c r="F151" s="89">
        <f t="shared" si="6"/>
        <v>16.063200000000002</v>
      </c>
      <c r="G151" s="89"/>
      <c r="H151" s="89">
        <f t="shared" si="7"/>
        <v>283.7832</v>
      </c>
      <c r="I151" s="100"/>
      <c r="J151" s="100"/>
      <c r="K151" s="98"/>
      <c r="L151" s="101"/>
      <c r="M151" s="101"/>
      <c r="N151" s="101"/>
      <c r="O151" s="101"/>
      <c r="P151" s="101"/>
      <c r="Q151" s="101"/>
      <c r="R151" s="101"/>
      <c r="S151" s="101"/>
    </row>
    <row r="152" spans="1:19" s="90" customFormat="1" ht="12.75" customHeight="1">
      <c r="A152" s="98"/>
      <c r="B152" s="99" t="s">
        <v>96</v>
      </c>
      <c r="C152" s="88">
        <v>8055112767015</v>
      </c>
      <c r="D152" s="68" t="s">
        <v>7</v>
      </c>
      <c r="E152" s="89">
        <v>273.1</v>
      </c>
      <c r="F152" s="89">
        <f t="shared" si="6"/>
        <v>16.386</v>
      </c>
      <c r="G152" s="89"/>
      <c r="H152" s="89">
        <f t="shared" si="7"/>
        <v>289.48600000000005</v>
      </c>
      <c r="I152" s="100"/>
      <c r="J152" s="100"/>
      <c r="K152" s="98"/>
      <c r="L152" s="101"/>
      <c r="M152" s="101"/>
      <c r="N152" s="101"/>
      <c r="O152" s="101"/>
      <c r="P152" s="101"/>
      <c r="Q152" s="101"/>
      <c r="R152" s="101"/>
      <c r="S152" s="101"/>
    </row>
    <row r="153" spans="1:19" ht="12.75" customHeight="1">
      <c r="A153" s="8"/>
      <c r="B153" s="43"/>
      <c r="C153" s="60"/>
      <c r="D153" s="8"/>
      <c r="E153" s="8"/>
      <c r="F153" s="8"/>
      <c r="G153" s="8"/>
      <c r="H153" s="10">
        <f>SUM(H147:H152)</f>
        <v>1104.1490000000001</v>
      </c>
      <c r="I153" s="10">
        <v>726</v>
      </c>
      <c r="J153" s="10">
        <f>I153-H153</f>
        <v>-378.1490000000001</v>
      </c>
      <c r="K153" s="8"/>
      <c r="L153" s="12"/>
      <c r="M153" s="12"/>
      <c r="N153" s="12"/>
      <c r="O153" s="12"/>
      <c r="P153" s="12"/>
      <c r="Q153" s="12"/>
      <c r="R153" s="12"/>
      <c r="S153" s="12"/>
    </row>
    <row r="154" spans="1:19" s="90" customFormat="1" ht="12.75" customHeight="1">
      <c r="A154" s="98"/>
      <c r="B154" s="99" t="s">
        <v>178</v>
      </c>
      <c r="C154" s="88">
        <v>8055112767145</v>
      </c>
      <c r="D154" s="68" t="s">
        <v>5</v>
      </c>
      <c r="E154" s="68">
        <v>287.46</v>
      </c>
      <c r="F154" s="89">
        <f>E154*(6/100)</f>
        <v>17.2476</v>
      </c>
      <c r="G154" s="89"/>
      <c r="H154" s="89">
        <f>(E154+F154)+G154</f>
        <v>304.70759999999996</v>
      </c>
      <c r="I154" s="100"/>
      <c r="J154" s="100"/>
      <c r="K154" s="98"/>
      <c r="L154" s="101"/>
      <c r="M154" s="101"/>
      <c r="N154" s="101"/>
      <c r="O154" s="101"/>
      <c r="P154" s="101"/>
      <c r="Q154" s="101"/>
      <c r="R154" s="101"/>
      <c r="S154" s="101"/>
    </row>
    <row r="155" spans="1:19" s="90" customFormat="1" ht="12.75" customHeight="1">
      <c r="A155" s="98"/>
      <c r="B155" s="99" t="s">
        <v>178</v>
      </c>
      <c r="C155" s="88">
        <v>8055112767527</v>
      </c>
      <c r="D155" s="68" t="s">
        <v>138</v>
      </c>
      <c r="E155" s="68">
        <v>158.1</v>
      </c>
      <c r="F155" s="89">
        <f>E155*(6/100)</f>
        <v>9.485999999999999</v>
      </c>
      <c r="G155" s="89"/>
      <c r="H155" s="89">
        <f>(E155+F155)+G155</f>
        <v>167.58599999999998</v>
      </c>
      <c r="I155" s="100"/>
      <c r="J155" s="100"/>
      <c r="K155" s="98"/>
      <c r="L155" s="101"/>
      <c r="M155" s="101"/>
      <c r="N155" s="101"/>
      <c r="O155" s="101"/>
      <c r="P155" s="101"/>
      <c r="Q155" s="101"/>
      <c r="R155" s="101"/>
      <c r="S155" s="101"/>
    </row>
    <row r="156" spans="1:19" s="90" customFormat="1" ht="12.75" customHeight="1">
      <c r="A156" s="98"/>
      <c r="B156" s="99" t="s">
        <v>178</v>
      </c>
      <c r="C156" s="88">
        <v>8055112767411</v>
      </c>
      <c r="D156" s="68" t="s">
        <v>38</v>
      </c>
      <c r="E156" s="68">
        <v>273.1</v>
      </c>
      <c r="F156" s="89">
        <f>E156*(6/100)</f>
        <v>16.386</v>
      </c>
      <c r="G156" s="89"/>
      <c r="H156" s="89">
        <f>(E156+F156)+G156</f>
        <v>289.48600000000005</v>
      </c>
      <c r="I156" s="100"/>
      <c r="J156" s="100"/>
      <c r="K156" s="98"/>
      <c r="L156" s="101"/>
      <c r="M156" s="101"/>
      <c r="N156" s="101"/>
      <c r="O156" s="101"/>
      <c r="P156" s="101"/>
      <c r="Q156" s="101"/>
      <c r="R156" s="101"/>
      <c r="S156" s="101"/>
    </row>
    <row r="157" spans="1:19" ht="12.75" customHeight="1">
      <c r="A157" s="15"/>
      <c r="B157" s="44"/>
      <c r="C157" s="62"/>
      <c r="D157" s="15"/>
      <c r="E157" s="15"/>
      <c r="F157" s="15"/>
      <c r="G157" s="15"/>
      <c r="H157" s="17">
        <f>SUM(H154:H156)</f>
        <v>761.7796000000001</v>
      </c>
      <c r="I157" s="17"/>
      <c r="J157" s="17">
        <f>I157-H157</f>
        <v>-761.7796000000001</v>
      </c>
      <c r="K157" s="15"/>
      <c r="L157" s="12"/>
      <c r="M157" s="12"/>
      <c r="N157" s="12"/>
      <c r="O157" s="12"/>
      <c r="P157" s="12"/>
      <c r="Q157" s="12"/>
      <c r="R157" s="12"/>
      <c r="S157" s="12"/>
    </row>
    <row r="158" spans="1:19" s="90" customFormat="1" ht="12.75" customHeight="1">
      <c r="A158" s="98"/>
      <c r="B158" s="99" t="s">
        <v>184</v>
      </c>
      <c r="C158" s="88">
        <v>8055112767510</v>
      </c>
      <c r="D158" s="68" t="s">
        <v>185</v>
      </c>
      <c r="E158" s="68">
        <v>158.1</v>
      </c>
      <c r="F158" s="89">
        <f>E158*(6/100)</f>
        <v>9.485999999999999</v>
      </c>
      <c r="G158" s="89"/>
      <c r="H158" s="89">
        <f>(E158+F158)+G158</f>
        <v>167.58599999999998</v>
      </c>
      <c r="I158" s="100"/>
      <c r="J158" s="100"/>
      <c r="K158" s="98"/>
      <c r="L158" s="101"/>
      <c r="M158" s="101"/>
      <c r="N158" s="101"/>
      <c r="O158" s="101"/>
      <c r="P158" s="101"/>
      <c r="Q158" s="101"/>
      <c r="R158" s="101"/>
      <c r="S158" s="101"/>
    </row>
    <row r="159" spans="1:19" ht="12.75" customHeight="1">
      <c r="A159" s="8"/>
      <c r="B159" s="43"/>
      <c r="C159" s="60"/>
      <c r="D159" s="8"/>
      <c r="E159" s="8"/>
      <c r="F159" s="8"/>
      <c r="G159" s="8"/>
      <c r="H159" s="10">
        <f>SUM(H158:H158)</f>
        <v>167.58599999999998</v>
      </c>
      <c r="I159" s="10">
        <v>171.01</v>
      </c>
      <c r="J159" s="10">
        <f>I159-H159</f>
        <v>3.4240000000000066</v>
      </c>
      <c r="K159" s="8"/>
      <c r="L159" s="12"/>
      <c r="M159" s="12"/>
      <c r="N159" s="12"/>
      <c r="O159" s="12"/>
      <c r="P159" s="12"/>
      <c r="Q159" s="12"/>
      <c r="R159" s="12"/>
      <c r="S159" s="12"/>
    </row>
    <row r="160" spans="1:19" s="90" customFormat="1" ht="12.75" customHeight="1">
      <c r="A160" s="98"/>
      <c r="B160" s="104" t="s">
        <v>30</v>
      </c>
      <c r="C160" s="88">
        <v>8055112767411</v>
      </c>
      <c r="D160" s="68" t="s">
        <v>38</v>
      </c>
      <c r="E160" s="68">
        <v>273.1</v>
      </c>
      <c r="F160" s="89">
        <f>E160*(6/100)</f>
        <v>16.386</v>
      </c>
      <c r="G160" s="89"/>
      <c r="H160" s="89">
        <f>(E160+F160)+G160</f>
        <v>289.48600000000005</v>
      </c>
      <c r="I160" s="100"/>
      <c r="J160" s="100"/>
      <c r="K160" s="98" t="s">
        <v>172</v>
      </c>
      <c r="L160" s="101"/>
      <c r="M160" s="101"/>
      <c r="N160" s="101"/>
      <c r="O160" s="101"/>
      <c r="P160" s="101"/>
      <c r="Q160" s="101"/>
      <c r="R160" s="101"/>
      <c r="S160" s="101"/>
    </row>
    <row r="161" spans="1:19" ht="12.75" customHeight="1">
      <c r="A161" s="15"/>
      <c r="B161" s="45"/>
      <c r="C161" s="62"/>
      <c r="D161" s="15"/>
      <c r="E161" s="15"/>
      <c r="F161" s="15"/>
      <c r="G161" s="15"/>
      <c r="H161" s="17">
        <f>SUM(H160:H160)</f>
        <v>289.48600000000005</v>
      </c>
      <c r="I161" s="17"/>
      <c r="J161" s="17">
        <f>I161-H161</f>
        <v>-289.48600000000005</v>
      </c>
      <c r="K161" s="15"/>
      <c r="L161" s="12"/>
      <c r="M161" s="12"/>
      <c r="N161" s="12"/>
      <c r="O161" s="12"/>
      <c r="P161" s="12"/>
      <c r="Q161" s="12"/>
      <c r="R161" s="12"/>
      <c r="S161" s="12"/>
    </row>
    <row r="162" spans="1:19" s="90" customFormat="1" ht="12.75" customHeight="1">
      <c r="A162" s="98"/>
      <c r="B162" s="99" t="s">
        <v>159</v>
      </c>
      <c r="C162" s="88" t="s">
        <v>35</v>
      </c>
      <c r="D162" s="68" t="s">
        <v>148</v>
      </c>
      <c r="E162" s="68">
        <v>94</v>
      </c>
      <c r="F162" s="89">
        <f>E162*(6/100)</f>
        <v>5.64</v>
      </c>
      <c r="G162" s="89"/>
      <c r="H162" s="89">
        <f>(E162+F162)+G162</f>
        <v>99.64</v>
      </c>
      <c r="I162" s="100"/>
      <c r="J162" s="100"/>
      <c r="K162" s="98"/>
      <c r="L162" s="101"/>
      <c r="M162" s="101"/>
      <c r="N162" s="101"/>
      <c r="O162" s="101"/>
      <c r="P162" s="101"/>
      <c r="Q162" s="101"/>
      <c r="R162" s="101"/>
      <c r="S162" s="101"/>
    </row>
    <row r="163" spans="1:19" s="90" customFormat="1" ht="12.75" customHeight="1">
      <c r="A163" s="98"/>
      <c r="B163" s="104" t="s">
        <v>159</v>
      </c>
      <c r="C163" s="88">
        <v>8055112767022</v>
      </c>
      <c r="D163" s="68" t="s">
        <v>103</v>
      </c>
      <c r="E163" s="68">
        <v>273.1</v>
      </c>
      <c r="F163" s="89">
        <f>E163*(6/100)</f>
        <v>16.386</v>
      </c>
      <c r="G163" s="89"/>
      <c r="H163" s="89">
        <f>(E163+F163)+G163</f>
        <v>289.48600000000005</v>
      </c>
      <c r="I163" s="100"/>
      <c r="J163" s="100"/>
      <c r="K163" s="98"/>
      <c r="L163" s="101"/>
      <c r="M163" s="101"/>
      <c r="N163" s="101"/>
      <c r="O163" s="101"/>
      <c r="P163" s="101"/>
      <c r="Q163" s="101"/>
      <c r="R163" s="101"/>
      <c r="S163" s="101"/>
    </row>
    <row r="164" spans="1:19" s="90" customFormat="1" ht="12.75" customHeight="1">
      <c r="A164" s="98"/>
      <c r="B164" s="100" t="s">
        <v>159</v>
      </c>
      <c r="C164" s="88"/>
      <c r="D164" s="68" t="s">
        <v>55</v>
      </c>
      <c r="E164" s="68"/>
      <c r="F164" s="98"/>
      <c r="G164" s="98"/>
      <c r="H164" s="100">
        <v>125</v>
      </c>
      <c r="I164" s="100"/>
      <c r="J164" s="100"/>
      <c r="K164" s="98" t="s">
        <v>93</v>
      </c>
      <c r="L164" s="101"/>
      <c r="M164" s="101"/>
      <c r="N164" s="101"/>
      <c r="O164" s="101"/>
      <c r="P164" s="101"/>
      <c r="Q164" s="101"/>
      <c r="R164" s="101"/>
      <c r="S164" s="101"/>
    </row>
    <row r="165" spans="1:19" ht="12.75" customHeight="1">
      <c r="A165" s="15"/>
      <c r="B165" s="45"/>
      <c r="C165" s="62"/>
      <c r="D165" s="15"/>
      <c r="E165" s="15"/>
      <c r="F165" s="15"/>
      <c r="G165" s="15"/>
      <c r="H165" s="17">
        <f>SUM(H162:H164)</f>
        <v>514.126</v>
      </c>
      <c r="I165" s="17"/>
      <c r="J165" s="17">
        <f>I165-H165</f>
        <v>-514.126</v>
      </c>
      <c r="K165" s="15"/>
      <c r="L165" s="12"/>
      <c r="M165" s="12"/>
      <c r="N165" s="12"/>
      <c r="O165" s="12"/>
      <c r="P165" s="12"/>
      <c r="Q165" s="12"/>
      <c r="R165" s="12"/>
      <c r="S165" s="12"/>
    </row>
    <row r="166" spans="1:19" s="90" customFormat="1" ht="12.75" customHeight="1">
      <c r="A166" s="98"/>
      <c r="B166" s="99" t="s">
        <v>154</v>
      </c>
      <c r="C166" s="88" t="s">
        <v>49</v>
      </c>
      <c r="D166" s="68" t="s">
        <v>183</v>
      </c>
      <c r="E166" s="68">
        <v>114.1</v>
      </c>
      <c r="F166" s="89">
        <f>E166*(6/100)</f>
        <v>6.845999999999999</v>
      </c>
      <c r="G166" s="89"/>
      <c r="H166" s="89">
        <f>(E166+F166)+G166</f>
        <v>120.946</v>
      </c>
      <c r="I166" s="100"/>
      <c r="J166" s="100"/>
      <c r="K166" s="98"/>
      <c r="L166" s="101"/>
      <c r="M166" s="101"/>
      <c r="N166" s="101"/>
      <c r="O166" s="101"/>
      <c r="P166" s="101"/>
      <c r="Q166" s="101"/>
      <c r="R166" s="101"/>
      <c r="S166" s="101"/>
    </row>
    <row r="167" spans="1:19" s="90" customFormat="1" ht="12.75" customHeight="1">
      <c r="A167" s="98"/>
      <c r="B167" s="99" t="s">
        <v>154</v>
      </c>
      <c r="C167" s="88" t="s">
        <v>153</v>
      </c>
      <c r="D167" s="68" t="s">
        <v>157</v>
      </c>
      <c r="E167" s="68">
        <v>95.49</v>
      </c>
      <c r="F167" s="89">
        <f>E167*(6/100)</f>
        <v>5.729399999999999</v>
      </c>
      <c r="G167" s="89"/>
      <c r="H167" s="89">
        <f>(E167+F167)+G167</f>
        <v>101.2194</v>
      </c>
      <c r="I167" s="100"/>
      <c r="J167" s="100"/>
      <c r="K167" s="98"/>
      <c r="L167" s="101"/>
      <c r="M167" s="101"/>
      <c r="N167" s="101"/>
      <c r="O167" s="101"/>
      <c r="P167" s="101"/>
      <c r="Q167" s="101"/>
      <c r="R167" s="101"/>
      <c r="S167" s="101"/>
    </row>
    <row r="168" spans="1:19" s="90" customFormat="1" ht="12.75" customHeight="1">
      <c r="A168" s="98"/>
      <c r="B168" s="99" t="s">
        <v>154</v>
      </c>
      <c r="C168" s="88"/>
      <c r="D168" s="68" t="s">
        <v>32</v>
      </c>
      <c r="E168" s="68"/>
      <c r="F168" s="98"/>
      <c r="G168" s="98"/>
      <c r="H168" s="100">
        <v>125</v>
      </c>
      <c r="I168" s="100"/>
      <c r="J168" s="100"/>
      <c r="K168" s="98" t="s">
        <v>93</v>
      </c>
      <c r="L168" s="101"/>
      <c r="M168" s="101"/>
      <c r="N168" s="101"/>
      <c r="O168" s="101"/>
      <c r="P168" s="101"/>
      <c r="Q168" s="101"/>
      <c r="R168" s="101"/>
      <c r="S168" s="101"/>
    </row>
    <row r="169" spans="1:19" s="90" customFormat="1" ht="12.75" customHeight="1">
      <c r="A169" s="98"/>
      <c r="B169" s="99" t="s">
        <v>154</v>
      </c>
      <c r="C169" s="88"/>
      <c r="D169" s="68" t="s">
        <v>20</v>
      </c>
      <c r="E169" s="68"/>
      <c r="F169" s="98"/>
      <c r="G169" s="98"/>
      <c r="H169" s="100">
        <v>128</v>
      </c>
      <c r="I169" s="100"/>
      <c r="J169" s="100"/>
      <c r="K169" s="98" t="s">
        <v>93</v>
      </c>
      <c r="L169" s="101"/>
      <c r="M169" s="101"/>
      <c r="N169" s="101"/>
      <c r="O169" s="101"/>
      <c r="P169" s="101"/>
      <c r="Q169" s="101"/>
      <c r="R169" s="101"/>
      <c r="S169" s="101"/>
    </row>
    <row r="170" spans="1:19" s="90" customFormat="1" ht="12.75" customHeight="1">
      <c r="A170" s="98"/>
      <c r="B170" s="104" t="s">
        <v>154</v>
      </c>
      <c r="C170" s="88"/>
      <c r="D170" s="68" t="s">
        <v>171</v>
      </c>
      <c r="E170" s="68"/>
      <c r="F170" s="98"/>
      <c r="G170" s="98"/>
      <c r="H170" s="100">
        <v>125</v>
      </c>
      <c r="I170" s="100"/>
      <c r="J170" s="100"/>
      <c r="K170" s="98" t="s">
        <v>93</v>
      </c>
      <c r="L170" s="101"/>
      <c r="M170" s="101"/>
      <c r="N170" s="101"/>
      <c r="O170" s="101"/>
      <c r="P170" s="101"/>
      <c r="Q170" s="101"/>
      <c r="R170" s="101"/>
      <c r="S170" s="101"/>
    </row>
    <row r="171" spans="1:19" ht="12.75" customHeight="1">
      <c r="A171" s="8"/>
      <c r="B171" s="33"/>
      <c r="C171" s="60"/>
      <c r="D171" s="8"/>
      <c r="E171" s="8"/>
      <c r="F171" s="8"/>
      <c r="G171" s="8"/>
      <c r="H171" s="10">
        <f>SUM(H166:H170)</f>
        <v>600.1654</v>
      </c>
      <c r="I171" s="51">
        <v>607</v>
      </c>
      <c r="J171" s="51">
        <f>I171-H171</f>
        <v>6.834600000000023</v>
      </c>
      <c r="K171" s="52"/>
      <c r="L171" s="12"/>
      <c r="M171" s="12"/>
      <c r="N171" s="12"/>
      <c r="O171" s="12"/>
      <c r="P171" s="12"/>
      <c r="Q171" s="12"/>
      <c r="R171" s="12"/>
      <c r="S171" s="12"/>
    </row>
    <row r="172" spans="1:19" s="90" customFormat="1" ht="12.75" customHeight="1">
      <c r="A172" s="98"/>
      <c r="B172" s="99" t="s">
        <v>117</v>
      </c>
      <c r="C172" s="88" t="s">
        <v>101</v>
      </c>
      <c r="D172" s="68" t="s">
        <v>119</v>
      </c>
      <c r="E172" s="68">
        <v>126.69</v>
      </c>
      <c r="F172" s="89">
        <f>E172*(6/100)</f>
        <v>7.6014</v>
      </c>
      <c r="G172" s="89"/>
      <c r="H172" s="89">
        <f>(E172+F172)+G172</f>
        <v>134.2914</v>
      </c>
      <c r="I172" s="94"/>
      <c r="J172" s="94"/>
      <c r="K172" s="94"/>
      <c r="L172" s="101"/>
      <c r="M172" s="101"/>
      <c r="N172" s="101"/>
      <c r="O172" s="101"/>
      <c r="P172" s="101"/>
      <c r="Q172" s="101"/>
      <c r="R172" s="101"/>
      <c r="S172" s="101"/>
    </row>
    <row r="173" spans="1:19" s="90" customFormat="1" ht="12.75" customHeight="1">
      <c r="A173" s="98"/>
      <c r="B173" s="99" t="s">
        <v>117</v>
      </c>
      <c r="C173" s="88" t="s">
        <v>49</v>
      </c>
      <c r="D173" s="68" t="s">
        <v>183</v>
      </c>
      <c r="E173" s="68">
        <v>114.1</v>
      </c>
      <c r="F173" s="89">
        <f>E173*(6/100)</f>
        <v>6.845999999999999</v>
      </c>
      <c r="G173" s="89"/>
      <c r="H173" s="89">
        <f>(E173+F173)+G173</f>
        <v>120.946</v>
      </c>
      <c r="I173" s="94"/>
      <c r="J173" s="94"/>
      <c r="K173" s="94"/>
      <c r="L173" s="101"/>
      <c r="M173" s="101"/>
      <c r="N173" s="101"/>
      <c r="O173" s="101"/>
      <c r="P173" s="101"/>
      <c r="Q173" s="101"/>
      <c r="R173" s="101"/>
      <c r="S173" s="101"/>
    </row>
    <row r="174" spans="1:19" ht="12.75" customHeight="1">
      <c r="A174" s="8"/>
      <c r="B174" s="33"/>
      <c r="C174" s="60"/>
      <c r="D174" s="8"/>
      <c r="E174" s="8"/>
      <c r="F174" s="8"/>
      <c r="G174" s="8"/>
      <c r="H174" s="10">
        <f>SUM(H172:H173)</f>
        <v>255.2374</v>
      </c>
      <c r="I174" s="51">
        <v>263</v>
      </c>
      <c r="J174" s="51">
        <f>I174-H174</f>
        <v>7.762599999999992</v>
      </c>
      <c r="K174" s="52"/>
      <c r="L174" s="12"/>
      <c r="M174" s="12"/>
      <c r="N174" s="12"/>
      <c r="O174" s="12"/>
      <c r="P174" s="12"/>
      <c r="Q174" s="12"/>
      <c r="R174" s="12"/>
      <c r="S174" s="12"/>
    </row>
    <row r="175" spans="1:19" s="90" customFormat="1" ht="12.75" customHeight="1">
      <c r="A175" s="98"/>
      <c r="B175" s="99" t="s">
        <v>75</v>
      </c>
      <c r="C175" s="88">
        <v>8055112767190</v>
      </c>
      <c r="D175" s="107" t="s">
        <v>180</v>
      </c>
      <c r="E175" s="68">
        <v>0</v>
      </c>
      <c r="F175" s="89">
        <f>E175*(6/100)</f>
        <v>0</v>
      </c>
      <c r="G175" s="89"/>
      <c r="H175" s="89">
        <f>(E175+F175)+G175</f>
        <v>0</v>
      </c>
      <c r="I175" s="93"/>
      <c r="J175" s="93"/>
      <c r="K175" s="106" t="s">
        <v>217</v>
      </c>
      <c r="L175" s="101"/>
      <c r="M175" s="101"/>
      <c r="N175" s="101"/>
      <c r="O175" s="101"/>
      <c r="P175" s="101"/>
      <c r="Q175" s="101"/>
      <c r="R175" s="101"/>
      <c r="S175" s="101"/>
    </row>
    <row r="176" spans="1:19" s="90" customFormat="1" ht="12.75" customHeight="1">
      <c r="A176" s="98"/>
      <c r="B176" s="99" t="s">
        <v>75</v>
      </c>
      <c r="C176" s="88">
        <v>8055112767220</v>
      </c>
      <c r="D176" s="107" t="s">
        <v>9</v>
      </c>
      <c r="E176" s="68">
        <v>0</v>
      </c>
      <c r="F176" s="89">
        <f>E176*(6/100)</f>
        <v>0</v>
      </c>
      <c r="G176" s="89"/>
      <c r="H176" s="89">
        <f>(E176+F176)+G176</f>
        <v>0</v>
      </c>
      <c r="I176" s="68"/>
      <c r="J176" s="68"/>
      <c r="K176" s="106" t="s">
        <v>217</v>
      </c>
      <c r="L176" s="101"/>
      <c r="M176" s="101"/>
      <c r="N176" s="101"/>
      <c r="O176" s="101"/>
      <c r="P176" s="101"/>
      <c r="Q176" s="101"/>
      <c r="R176" s="101"/>
      <c r="S176" s="101"/>
    </row>
    <row r="177" spans="1:19" s="90" customFormat="1" ht="12.75" customHeight="1">
      <c r="A177" s="98"/>
      <c r="B177" s="99" t="s">
        <v>75</v>
      </c>
      <c r="C177" s="88" t="s">
        <v>135</v>
      </c>
      <c r="D177" s="68" t="s">
        <v>1</v>
      </c>
      <c r="E177" s="68">
        <v>86.79</v>
      </c>
      <c r="F177" s="89">
        <f>E177*(6/100)</f>
        <v>5.2074</v>
      </c>
      <c r="G177" s="89"/>
      <c r="H177" s="89">
        <f>(E177+F177)+G177</f>
        <v>91.9974</v>
      </c>
      <c r="I177" s="68"/>
      <c r="J177" s="68"/>
      <c r="K177" s="94"/>
      <c r="L177" s="101"/>
      <c r="M177" s="101"/>
      <c r="N177" s="101"/>
      <c r="O177" s="101"/>
      <c r="P177" s="101"/>
      <c r="Q177" s="101"/>
      <c r="R177" s="101"/>
      <c r="S177" s="101"/>
    </row>
    <row r="178" spans="1:19" s="90" customFormat="1" ht="12.75" customHeight="1">
      <c r="A178" s="98"/>
      <c r="B178" s="99" t="s">
        <v>75</v>
      </c>
      <c r="C178" s="88" t="s">
        <v>153</v>
      </c>
      <c r="D178" s="68" t="s">
        <v>157</v>
      </c>
      <c r="E178" s="68">
        <v>95.49</v>
      </c>
      <c r="F178" s="89">
        <f>E178*(6/100)</f>
        <v>5.729399999999999</v>
      </c>
      <c r="G178" s="89"/>
      <c r="H178" s="89">
        <f>(E178+F178)+G178</f>
        <v>101.2194</v>
      </c>
      <c r="I178" s="68"/>
      <c r="J178" s="68"/>
      <c r="K178" s="94"/>
      <c r="L178" s="101"/>
      <c r="M178" s="101"/>
      <c r="N178" s="101"/>
      <c r="O178" s="101"/>
      <c r="P178" s="101"/>
      <c r="Q178" s="101"/>
      <c r="R178" s="101"/>
      <c r="S178" s="101"/>
    </row>
    <row r="179" spans="1:19" s="90" customFormat="1" ht="12.75" customHeight="1">
      <c r="A179" s="98"/>
      <c r="B179" s="104" t="s">
        <v>75</v>
      </c>
      <c r="C179" s="88"/>
      <c r="D179" s="68" t="s">
        <v>114</v>
      </c>
      <c r="E179" s="68"/>
      <c r="F179" s="68"/>
      <c r="G179" s="68"/>
      <c r="H179" s="87">
        <v>134</v>
      </c>
      <c r="I179" s="68"/>
      <c r="J179" s="68"/>
      <c r="K179" s="105" t="s">
        <v>93</v>
      </c>
      <c r="L179" s="101"/>
      <c r="M179" s="101"/>
      <c r="N179" s="101"/>
      <c r="O179" s="101"/>
      <c r="P179" s="101"/>
      <c r="Q179" s="101"/>
      <c r="R179" s="101"/>
      <c r="S179" s="101"/>
    </row>
    <row r="180" spans="1:19" ht="12.75" customHeight="1">
      <c r="A180" s="15"/>
      <c r="B180" s="45"/>
      <c r="C180" s="62"/>
      <c r="D180" s="15"/>
      <c r="E180" s="15"/>
      <c r="F180" s="15"/>
      <c r="G180" s="15"/>
      <c r="H180" s="17">
        <f>SUM(H175:H179)</f>
        <v>327.2168</v>
      </c>
      <c r="I180" s="17"/>
      <c r="J180" s="17">
        <f>I180-H180</f>
        <v>-327.2168</v>
      </c>
      <c r="K180" s="54"/>
      <c r="L180" s="12"/>
      <c r="M180" s="12"/>
      <c r="N180" s="12"/>
      <c r="O180" s="12"/>
      <c r="P180" s="12"/>
      <c r="Q180" s="12"/>
      <c r="R180" s="12"/>
      <c r="S180" s="12"/>
    </row>
    <row r="181" spans="1:19" s="90" customFormat="1" ht="12.75" customHeight="1">
      <c r="A181" s="98"/>
      <c r="B181" s="99" t="s">
        <v>110</v>
      </c>
      <c r="C181" s="88">
        <v>8055112767206</v>
      </c>
      <c r="D181" s="107" t="s">
        <v>84</v>
      </c>
      <c r="E181" s="68">
        <v>0</v>
      </c>
      <c r="F181" s="89">
        <f>E181*(6/100)</f>
        <v>0</v>
      </c>
      <c r="G181" s="89"/>
      <c r="H181" s="89">
        <f>(E181+F181)+G181</f>
        <v>0</v>
      </c>
      <c r="I181" s="68"/>
      <c r="J181" s="68"/>
      <c r="K181" s="106" t="s">
        <v>217</v>
      </c>
      <c r="L181" s="101"/>
      <c r="M181" s="101"/>
      <c r="N181" s="101"/>
      <c r="O181" s="101"/>
      <c r="P181" s="101"/>
      <c r="Q181" s="101"/>
      <c r="R181" s="101"/>
      <c r="S181" s="101"/>
    </row>
    <row r="182" spans="1:19" s="90" customFormat="1" ht="12.75" customHeight="1">
      <c r="A182" s="98"/>
      <c r="B182" s="99" t="s">
        <v>110</v>
      </c>
      <c r="C182" s="88">
        <v>8055112767237</v>
      </c>
      <c r="D182" s="68" t="s">
        <v>73</v>
      </c>
      <c r="E182" s="68">
        <v>301.84</v>
      </c>
      <c r="F182" s="89">
        <f>E182*(6/100)</f>
        <v>18.1104</v>
      </c>
      <c r="G182" s="89"/>
      <c r="H182" s="89">
        <f>(E182+F182)+G182</f>
        <v>319.95039999999995</v>
      </c>
      <c r="I182" s="68"/>
      <c r="J182" s="68"/>
      <c r="K182" s="94"/>
      <c r="L182" s="101"/>
      <c r="M182" s="101"/>
      <c r="N182" s="101"/>
      <c r="O182" s="101"/>
      <c r="P182" s="101"/>
      <c r="Q182" s="101"/>
      <c r="R182" s="101"/>
      <c r="S182" s="101"/>
    </row>
    <row r="183" spans="1:19" ht="51" customHeight="1">
      <c r="A183" s="8"/>
      <c r="B183" s="33"/>
      <c r="C183" s="60"/>
      <c r="D183" s="8"/>
      <c r="E183" s="8"/>
      <c r="F183" s="8"/>
      <c r="G183" s="8"/>
      <c r="H183" s="10">
        <f>SUM(H181:H182)</f>
        <v>319.95039999999995</v>
      </c>
      <c r="I183" s="10">
        <f>-451+905</f>
        <v>454</v>
      </c>
      <c r="J183" s="10">
        <f>I183-H183</f>
        <v>134.04960000000005</v>
      </c>
      <c r="K183" s="8" t="s">
        <v>139</v>
      </c>
      <c r="L183" s="12"/>
      <c r="M183" s="12"/>
      <c r="N183" s="12"/>
      <c r="O183" s="12"/>
      <c r="P183" s="12"/>
      <c r="Q183" s="12"/>
      <c r="R183" s="12"/>
      <c r="S183" s="12"/>
    </row>
    <row r="184" spans="1:19" ht="12.75" customHeight="1">
      <c r="A184" s="34"/>
      <c r="B184" s="35" t="s">
        <v>170</v>
      </c>
      <c r="C184" s="59">
        <v>8055112767411</v>
      </c>
      <c r="D184" s="6" t="s">
        <v>38</v>
      </c>
      <c r="E184" s="68">
        <v>273.1</v>
      </c>
      <c r="F184" s="7">
        <f>E184*(6/100)</f>
        <v>16.386</v>
      </c>
      <c r="G184" s="7"/>
      <c r="H184" s="7">
        <f>(E184+F184)+G184</f>
        <v>289.48600000000005</v>
      </c>
      <c r="I184" s="6"/>
      <c r="J184" s="6"/>
      <c r="K184" s="6" t="s">
        <v>170</v>
      </c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34"/>
      <c r="B185" s="35"/>
      <c r="C185" s="61"/>
      <c r="D185" s="4"/>
      <c r="E185" s="4"/>
      <c r="F185" s="34"/>
      <c r="G185" s="34"/>
      <c r="H185" s="36"/>
      <c r="I185" s="36"/>
      <c r="J185" s="36"/>
      <c r="K185" s="34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34"/>
      <c r="B186" s="35"/>
      <c r="C186" s="61"/>
      <c r="D186" s="4"/>
      <c r="E186" s="4"/>
      <c r="F186" s="34"/>
      <c r="G186" s="34"/>
      <c r="H186" s="36"/>
      <c r="I186" s="36"/>
      <c r="J186" s="36"/>
      <c r="K186" s="34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34"/>
      <c r="B187" s="35"/>
      <c r="C187" s="61"/>
      <c r="D187" s="4"/>
      <c r="E187" s="4"/>
      <c r="F187" s="34"/>
      <c r="G187" s="34"/>
      <c r="H187" s="36"/>
      <c r="I187" s="36"/>
      <c r="J187" s="36"/>
      <c r="K187" s="34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34"/>
      <c r="B188" s="35"/>
      <c r="C188" s="61"/>
      <c r="D188" s="4"/>
      <c r="E188" s="4"/>
      <c r="F188" s="34"/>
      <c r="G188" s="34"/>
      <c r="H188" s="36"/>
      <c r="I188" s="36"/>
      <c r="J188" s="36"/>
      <c r="K188" s="34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34"/>
      <c r="B189" s="35"/>
      <c r="C189" s="61"/>
      <c r="D189" s="4"/>
      <c r="E189" s="4"/>
      <c r="F189" s="34"/>
      <c r="G189" s="34"/>
      <c r="H189" s="36"/>
      <c r="I189" s="36"/>
      <c r="J189" s="36"/>
      <c r="K189" s="34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34"/>
      <c r="B190" s="40"/>
      <c r="C190" s="61"/>
      <c r="D190" s="34"/>
      <c r="E190" s="36">
        <f>SUM(E1:E189)</f>
        <v>28547.639999999978</v>
      </c>
      <c r="F190" s="36">
        <f>SUM(F1:F189)</f>
        <v>1707.8040000000005</v>
      </c>
      <c r="G190" s="36">
        <f>SUM(G1:G128)</f>
        <v>0</v>
      </c>
      <c r="H190" s="36">
        <f>(E190+F190)+G190</f>
        <v>30255.443999999978</v>
      </c>
      <c r="I190" s="36">
        <f>SUM(I1:I189)</f>
        <v>13088.06</v>
      </c>
      <c r="J190" s="36">
        <f>SUM(J1:J189)</f>
        <v>-17430.658000000003</v>
      </c>
      <c r="K190" s="56">
        <f>H190-I190</f>
        <v>17167.383999999976</v>
      </c>
      <c r="L190" s="12"/>
      <c r="M190" s="12"/>
      <c r="N190" s="12"/>
      <c r="O190" s="12"/>
      <c r="P190" s="12"/>
      <c r="Q190" s="12"/>
      <c r="R190" s="12"/>
      <c r="S190" s="12"/>
    </row>
    <row r="191" spans="1:11" ht="12.75">
      <c r="A191" s="57"/>
      <c r="B191" s="57"/>
      <c r="C191" s="64"/>
      <c r="D191" s="57"/>
      <c r="E191" s="57"/>
      <c r="F191" s="57"/>
      <c r="G191" s="57"/>
      <c r="H191" s="57"/>
      <c r="I191" s="57"/>
      <c r="J191" s="57"/>
      <c r="K191" s="57"/>
    </row>
  </sheetData>
  <sheetProtection/>
  <autoFilter ref="A1:S184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 компьютер</dc:creator>
  <cp:keywords/>
  <dc:description/>
  <cp:lastModifiedBy>miholap</cp:lastModifiedBy>
  <dcterms:created xsi:type="dcterms:W3CDTF">2012-03-25T16:57:46Z</dcterms:created>
  <dcterms:modified xsi:type="dcterms:W3CDTF">2012-03-28T09:18:57Z</dcterms:modified>
  <cp:category/>
  <cp:version/>
  <cp:contentType/>
  <cp:contentStatus/>
</cp:coreProperties>
</file>