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codeName="ЭтаКнига" checkCompatibility="1" defaultThemeVersion="124226"/>
  <bookViews>
    <workbookView xWindow="-105" yWindow="-105" windowWidth="20730" windowHeight="11760" tabRatio="966" activeTab="2"/>
  </bookViews>
  <sheets>
    <sheet name="Итого" sheetId="2" r:id="rId1"/>
    <sheet name="1c" sheetId="5" state="hidden" r:id="rId2"/>
    <sheet name="Hemani" sheetId="1" r:id="rId3"/>
    <sheet name="HemaniWB" sheetId="23" r:id="rId4"/>
    <sheet name="RiadAromes" sheetId="9" r:id="rId5"/>
    <sheet name="MalakBIO" sheetId="22" r:id="rId6"/>
    <sheet name="Haramain" sheetId="4" r:id="rId7"/>
    <sheet name="Lattafa" sheetId="15" r:id="rId8"/>
    <sheet name="Junaid" sheetId="14" r:id="rId9"/>
    <sheet name="Zaafaran" sheetId="12" r:id="rId10"/>
    <sheet name="Rasasi" sheetId="17" r:id="rId11"/>
    <sheet name="Artis" sheetId="16" r:id="rId12"/>
    <sheet name="Rehab" sheetId="18" r:id="rId13"/>
    <sheet name="Розлив" sheetId="19" r:id="rId14"/>
    <sheet name="Остальные" sheetId="11" r:id="rId15"/>
    <sheet name="из 1с" sheetId="20" state="hidden" r:id="rId16"/>
  </sheets>
  <definedNames>
    <definedName name="_xlnm._FilterDatabase" localSheetId="1" hidden="1">'1c'!$C$1:$C$2030</definedName>
    <definedName name="_xlnm._FilterDatabase" localSheetId="11" hidden="1">Artis!$J$1:$J$46</definedName>
    <definedName name="_xlnm._FilterDatabase" localSheetId="2" hidden="1">Hemani!$C$1:$C$354</definedName>
    <definedName name="_xlnm._FilterDatabase" localSheetId="3" hidden="1">HemaniWB!$J$1:$J$73</definedName>
    <definedName name="_xlnm._FilterDatabase" localSheetId="8" hidden="1">Junaid!$J$1:$J$41</definedName>
    <definedName name="_xlnm._FilterDatabase" localSheetId="7" hidden="1">Lattafa!$J$1:$J$133</definedName>
    <definedName name="_xlnm._FilterDatabase" localSheetId="5" hidden="1">MalakBIO!$J$1:$J$34</definedName>
    <definedName name="_xlnm._FilterDatabase" localSheetId="10" hidden="1">Rasasi!$J$1:$J$74</definedName>
    <definedName name="_xlnm._FilterDatabase" localSheetId="12" hidden="1">Rehab!$J$1:$J$122</definedName>
    <definedName name="_xlnm._FilterDatabase" localSheetId="4" hidden="1">RiadAromes!$J$1:$J$108</definedName>
    <definedName name="_xlnm._FilterDatabase" localSheetId="9" hidden="1">Zaafaran!$J$1:$J$132</definedName>
    <definedName name="_xlnm._FilterDatabase" localSheetId="14" hidden="1">Остальные!$J$1:$J$123</definedName>
    <definedName name="_xlnm._FilterDatabase" localSheetId="13" hidden="1">Розлив!$J$1:$J$226</definedName>
    <definedName name="Amber_Nuit____Янтарная_ночь">Haramain!$C$17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50" i="5" l="1"/>
  <c r="C2149" i="5"/>
  <c r="C2148" i="5"/>
  <c r="N353" i="1"/>
  <c r="K353" i="1"/>
  <c r="I353" i="1"/>
  <c r="H353" i="1"/>
  <c r="G353" i="1"/>
  <c r="N352" i="1"/>
  <c r="K352" i="1"/>
  <c r="I352" i="1"/>
  <c r="H352" i="1"/>
  <c r="G352" i="1"/>
  <c r="N351" i="1"/>
  <c r="K351" i="1"/>
  <c r="I351" i="1"/>
  <c r="H351" i="1"/>
  <c r="G351" i="1"/>
  <c r="C2147" i="5"/>
  <c r="N87" i="18"/>
  <c r="K87" i="18"/>
  <c r="I87" i="18"/>
  <c r="H87" i="18"/>
  <c r="G87" i="18"/>
  <c r="C2146" i="5"/>
  <c r="N143" i="19"/>
  <c r="K143" i="19"/>
  <c r="I143" i="19"/>
  <c r="H143" i="19"/>
  <c r="G143" i="19"/>
  <c r="C2145" i="5"/>
  <c r="N120" i="19"/>
  <c r="L120" i="19"/>
  <c r="K120" i="19"/>
  <c r="I120" i="19"/>
  <c r="H120" i="19"/>
  <c r="G120" i="19"/>
  <c r="C2144" i="5"/>
  <c r="N119" i="19"/>
  <c r="L119" i="19"/>
  <c r="K119" i="19"/>
  <c r="I119" i="19"/>
  <c r="H119" i="19"/>
  <c r="G119" i="19"/>
  <c r="C2143" i="5"/>
  <c r="C2142" i="5"/>
  <c r="N118" i="19"/>
  <c r="L118" i="19"/>
  <c r="K118" i="19"/>
  <c r="I118" i="19"/>
  <c r="H118" i="19"/>
  <c r="G118" i="19"/>
  <c r="N134" i="12"/>
  <c r="K134" i="12"/>
  <c r="I134" i="12"/>
  <c r="H134" i="12"/>
  <c r="G134" i="12"/>
  <c r="C2141" i="5"/>
  <c r="N71" i="12"/>
  <c r="K71" i="12"/>
  <c r="I71" i="12"/>
  <c r="H71" i="12"/>
  <c r="G71" i="12"/>
  <c r="C2140" i="5"/>
  <c r="N60" i="12"/>
  <c r="K60" i="12"/>
  <c r="I60" i="12"/>
  <c r="H60" i="12"/>
  <c r="G60" i="12"/>
  <c r="C2139" i="5"/>
  <c r="N35" i="12"/>
  <c r="K35" i="12"/>
  <c r="I35" i="12"/>
  <c r="H35" i="12"/>
  <c r="G35" i="12"/>
  <c r="N320" i="1"/>
  <c r="K320" i="1"/>
  <c r="I320" i="1"/>
  <c r="H320" i="1"/>
  <c r="G320" i="1"/>
  <c r="N319" i="1"/>
  <c r="K319" i="1"/>
  <c r="I319" i="1"/>
  <c r="H319" i="1"/>
  <c r="G319" i="1"/>
  <c r="C2138" i="5"/>
  <c r="N286" i="1"/>
  <c r="K286" i="1"/>
  <c r="I286" i="1"/>
  <c r="H286" i="1"/>
  <c r="G286" i="1"/>
  <c r="C2137" i="5"/>
  <c r="N270" i="1"/>
  <c r="K270" i="1"/>
  <c r="I270" i="1"/>
  <c r="H270" i="1"/>
  <c r="G270" i="1"/>
  <c r="C2136" i="5"/>
  <c r="C2135" i="5"/>
  <c r="N54" i="1"/>
  <c r="K54" i="1"/>
  <c r="I54" i="1"/>
  <c r="H54" i="1"/>
  <c r="G54" i="1"/>
  <c r="C2134" i="5"/>
  <c r="N43" i="1"/>
  <c r="K43" i="1"/>
  <c r="I43" i="1"/>
  <c r="H43" i="1"/>
  <c r="G43" i="1"/>
  <c r="G36" i="23"/>
  <c r="H36" i="23"/>
  <c r="I36" i="23"/>
  <c r="K36" i="23"/>
  <c r="C2133" i="5"/>
  <c r="C2132" i="5"/>
  <c r="N116" i="12"/>
  <c r="K116" i="12"/>
  <c r="I116" i="12"/>
  <c r="H116" i="12"/>
  <c r="G116" i="12"/>
  <c r="N115" i="12"/>
  <c r="K115" i="12"/>
  <c r="I115" i="12"/>
  <c r="H115" i="12"/>
  <c r="G115" i="12"/>
  <c r="C2131" i="5"/>
  <c r="C2130" i="5"/>
  <c r="N48" i="9"/>
  <c r="K48" i="9"/>
  <c r="I48" i="9"/>
  <c r="H48" i="9"/>
  <c r="G48" i="9"/>
  <c r="N47" i="9"/>
  <c r="K47" i="9"/>
  <c r="I47" i="9"/>
  <c r="H47" i="9"/>
  <c r="G47" i="9"/>
  <c r="C2129" i="5"/>
  <c r="N169" i="12"/>
  <c r="K169" i="12"/>
  <c r="I169" i="12"/>
  <c r="H169" i="12"/>
  <c r="G169" i="12"/>
  <c r="C2128" i="5"/>
  <c r="N168" i="12"/>
  <c r="K168" i="12"/>
  <c r="I168" i="12"/>
  <c r="H168" i="12"/>
  <c r="G168" i="12"/>
  <c r="C2127" i="5"/>
  <c r="N95" i="4"/>
  <c r="K95" i="4"/>
  <c r="I95" i="4"/>
  <c r="H95" i="4"/>
  <c r="G95" i="4"/>
  <c r="C2126" i="5"/>
  <c r="C2125" i="5"/>
  <c r="N167" i="12"/>
  <c r="K167" i="12"/>
  <c r="I167" i="12"/>
  <c r="H167" i="12"/>
  <c r="G167" i="12"/>
  <c r="N166" i="12"/>
  <c r="K166" i="12"/>
  <c r="I166" i="12"/>
  <c r="H166" i="12"/>
  <c r="G166" i="12"/>
  <c r="L218" i="19"/>
  <c r="L219" i="19"/>
  <c r="L217" i="19"/>
  <c r="L216"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14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21" i="19"/>
  <c r="L85"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30" i="19"/>
  <c r="L5" i="19"/>
  <c r="L6" i="19"/>
  <c r="L7" i="19"/>
  <c r="L8" i="19"/>
  <c r="L9" i="19"/>
  <c r="L10" i="19"/>
  <c r="L11" i="19"/>
  <c r="L12" i="19"/>
  <c r="L13" i="19"/>
  <c r="L14" i="19"/>
  <c r="L15" i="19"/>
  <c r="L16" i="19"/>
  <c r="L17" i="19"/>
  <c r="L18" i="19"/>
  <c r="L19" i="19"/>
  <c r="L20" i="19"/>
  <c r="L21" i="19"/>
  <c r="L22" i="19"/>
  <c r="L23" i="19"/>
  <c r="L24" i="19"/>
  <c r="L25" i="19"/>
  <c r="L26" i="19"/>
  <c r="L27" i="19"/>
  <c r="L28" i="19"/>
  <c r="L4" i="19"/>
  <c r="C1088" i="5"/>
  <c r="C1087" i="5"/>
  <c r="C1086" i="5"/>
  <c r="C1091" i="5"/>
  <c r="C1090" i="5"/>
  <c r="C1089" i="5"/>
  <c r="C1085" i="5"/>
  <c r="C1083" i="5"/>
  <c r="C1081" i="5"/>
  <c r="C1079" i="5"/>
  <c r="C1078" i="5"/>
  <c r="N114" i="18"/>
  <c r="K114" i="18"/>
  <c r="I114" i="18"/>
  <c r="H114" i="18"/>
  <c r="G114" i="18"/>
  <c r="N113" i="18"/>
  <c r="K113" i="18"/>
  <c r="I113" i="18"/>
  <c r="H113" i="18"/>
  <c r="G113" i="18"/>
  <c r="N112" i="18"/>
  <c r="K112" i="18"/>
  <c r="I112" i="18"/>
  <c r="H112" i="18"/>
  <c r="G112" i="18"/>
  <c r="N111" i="18"/>
  <c r="K111" i="18"/>
  <c r="I111" i="18"/>
  <c r="H111" i="18"/>
  <c r="G111" i="18"/>
  <c r="N110" i="18"/>
  <c r="K110" i="18"/>
  <c r="I110" i="18"/>
  <c r="H110" i="18"/>
  <c r="G110" i="18"/>
  <c r="G216" i="4"/>
  <c r="K216" i="4"/>
  <c r="I216" i="4"/>
  <c r="H216" i="4"/>
  <c r="C2124" i="5"/>
  <c r="C2123" i="5"/>
  <c r="C2122" i="5"/>
  <c r="C2121" i="5"/>
  <c r="C2120" i="5"/>
  <c r="C2119" i="5"/>
  <c r="N204" i="4"/>
  <c r="K204" i="4"/>
  <c r="I204" i="4"/>
  <c r="H204" i="4"/>
  <c r="G204" i="4"/>
  <c r="N203" i="4"/>
  <c r="K203" i="4"/>
  <c r="I203" i="4"/>
  <c r="H203" i="4"/>
  <c r="G203" i="4"/>
  <c r="N202" i="4"/>
  <c r="K202" i="4"/>
  <c r="I202" i="4"/>
  <c r="H202" i="4"/>
  <c r="G202" i="4"/>
  <c r="N201" i="4"/>
  <c r="K201" i="4"/>
  <c r="I201" i="4"/>
  <c r="H201" i="4"/>
  <c r="G201" i="4"/>
  <c r="N198" i="4"/>
  <c r="K198" i="4"/>
  <c r="I198" i="4"/>
  <c r="H198" i="4"/>
  <c r="G198" i="4"/>
  <c r="N197" i="4"/>
  <c r="K197" i="4"/>
  <c r="I197" i="4"/>
  <c r="H197" i="4"/>
  <c r="G197" i="4"/>
  <c r="C2118" i="5"/>
  <c r="C2117" i="5"/>
  <c r="C2116" i="5"/>
  <c r="C2115" i="5"/>
  <c r="C2114" i="5"/>
  <c r="C2113" i="5"/>
  <c r="C2112" i="5"/>
  <c r="C2111" i="5"/>
  <c r="C2110" i="5"/>
  <c r="C2109" i="5"/>
  <c r="C2108" i="5"/>
  <c r="C2107" i="5"/>
  <c r="C2106" i="5"/>
  <c r="C2105" i="5"/>
  <c r="N65" i="11"/>
  <c r="K65" i="11"/>
  <c r="I65" i="11"/>
  <c r="H65" i="11"/>
  <c r="G65" i="11"/>
  <c r="N64" i="11"/>
  <c r="K64" i="11"/>
  <c r="I64" i="11"/>
  <c r="H64" i="11"/>
  <c r="G64" i="11"/>
  <c r="N63" i="11"/>
  <c r="K63" i="11"/>
  <c r="I63" i="11"/>
  <c r="H63" i="11"/>
  <c r="G63" i="11"/>
  <c r="N62" i="11"/>
  <c r="K62" i="11"/>
  <c r="I62" i="11"/>
  <c r="H62" i="11"/>
  <c r="G62" i="11"/>
  <c r="N61" i="11"/>
  <c r="K61" i="11"/>
  <c r="I61" i="11"/>
  <c r="H61" i="11"/>
  <c r="G61" i="11"/>
  <c r="N60" i="11"/>
  <c r="K60" i="11"/>
  <c r="I60" i="11"/>
  <c r="H60" i="11"/>
  <c r="G60" i="11"/>
  <c r="N59" i="11"/>
  <c r="K59" i="11"/>
  <c r="I59" i="11"/>
  <c r="H59" i="11"/>
  <c r="G59" i="11"/>
  <c r="N58" i="11"/>
  <c r="K58" i="11"/>
  <c r="N6" i="12"/>
  <c r="K6" i="12"/>
  <c r="I6" i="12"/>
  <c r="H6" i="12"/>
  <c r="G6" i="12"/>
  <c r="N5" i="12"/>
  <c r="K5" i="12"/>
  <c r="I5" i="12"/>
  <c r="H5" i="12"/>
  <c r="G5" i="12"/>
  <c r="N4" i="12"/>
  <c r="K4" i="12"/>
  <c r="I4" i="12"/>
  <c r="H4" i="12"/>
  <c r="G4" i="12"/>
  <c r="N3" i="12"/>
  <c r="K3" i="12"/>
  <c r="I3" i="12"/>
  <c r="H3" i="12"/>
  <c r="G3" i="12"/>
  <c r="N19" i="12"/>
  <c r="K19" i="12"/>
  <c r="I19" i="12"/>
  <c r="H19" i="12"/>
  <c r="G19" i="12"/>
  <c r="N18" i="12"/>
  <c r="K18" i="12"/>
  <c r="I18" i="12"/>
  <c r="H18" i="12"/>
  <c r="G18" i="12"/>
  <c r="N62" i="12"/>
  <c r="K62" i="12"/>
  <c r="I62" i="12"/>
  <c r="H62" i="12"/>
  <c r="G62" i="12"/>
  <c r="N125" i="11"/>
  <c r="K125" i="11"/>
  <c r="I125" i="11"/>
  <c r="H125" i="11"/>
  <c r="G125" i="11"/>
  <c r="N124" i="11"/>
  <c r="K124" i="11"/>
  <c r="I124" i="11"/>
  <c r="H124" i="11"/>
  <c r="G124" i="11"/>
  <c r="C2056" i="5"/>
  <c r="C2104" i="5"/>
  <c r="C2103" i="5"/>
  <c r="C2102" i="5"/>
  <c r="C2101" i="5"/>
  <c r="C2100" i="5"/>
  <c r="N8" i="19"/>
  <c r="K8" i="19"/>
  <c r="I8" i="19"/>
  <c r="H8" i="19"/>
  <c r="G8" i="19"/>
  <c r="N7" i="19"/>
  <c r="K7" i="19"/>
  <c r="I7" i="19"/>
  <c r="H7" i="19"/>
  <c r="G7" i="19"/>
  <c r="N6" i="19"/>
  <c r="K6" i="19"/>
  <c r="I6" i="19"/>
  <c r="H6" i="19"/>
  <c r="G6" i="19"/>
  <c r="N5" i="19"/>
  <c r="K5" i="19"/>
  <c r="I5" i="19"/>
  <c r="H5" i="19"/>
  <c r="G5" i="19"/>
  <c r="N4" i="19"/>
  <c r="K4" i="19"/>
  <c r="I4" i="19"/>
  <c r="H4" i="19"/>
  <c r="G4" i="19"/>
  <c r="C2099" i="5"/>
  <c r="N79" i="15"/>
  <c r="K79" i="15"/>
  <c r="I79" i="15"/>
  <c r="H79" i="15"/>
  <c r="G79" i="15"/>
  <c r="C2098" i="5"/>
  <c r="C2097" i="5"/>
  <c r="C2096" i="5"/>
  <c r="C2095" i="5"/>
  <c r="C2094" i="5"/>
  <c r="C2093" i="5"/>
  <c r="C2092" i="5"/>
  <c r="C2091" i="5"/>
  <c r="C2090" i="5"/>
  <c r="C2089" i="5"/>
  <c r="C2088" i="5"/>
  <c r="C2087" i="5"/>
  <c r="C2086" i="5"/>
  <c r="N75" i="1"/>
  <c r="K75" i="1"/>
  <c r="I75" i="1"/>
  <c r="H75" i="1"/>
  <c r="G75" i="1"/>
  <c r="N349" i="1"/>
  <c r="K349" i="1"/>
  <c r="I349" i="1"/>
  <c r="H349" i="1"/>
  <c r="G349" i="1"/>
  <c r="N348" i="1"/>
  <c r="K348" i="1"/>
  <c r="N58" i="1"/>
  <c r="K58" i="1"/>
  <c r="I58" i="1"/>
  <c r="H58" i="1"/>
  <c r="G58" i="1"/>
  <c r="N57" i="1"/>
  <c r="K57" i="1"/>
  <c r="I57" i="1"/>
  <c r="H57" i="1"/>
  <c r="G57" i="1"/>
  <c r="N74" i="1"/>
  <c r="K74" i="1"/>
  <c r="I74" i="1"/>
  <c r="H74" i="1"/>
  <c r="G74" i="1"/>
  <c r="N306" i="1"/>
  <c r="K306" i="1"/>
  <c r="I306" i="1"/>
  <c r="H306" i="1"/>
  <c r="G306" i="1"/>
  <c r="N285" i="1"/>
  <c r="K285" i="1"/>
  <c r="I285" i="1"/>
  <c r="H285" i="1"/>
  <c r="G285" i="1"/>
  <c r="N213" i="1"/>
  <c r="K213" i="1"/>
  <c r="I213" i="1"/>
  <c r="H213" i="1"/>
  <c r="G213" i="1"/>
  <c r="N212" i="1"/>
  <c r="K212" i="1"/>
  <c r="I212" i="1"/>
  <c r="H212" i="1"/>
  <c r="G212" i="1"/>
  <c r="N233" i="1"/>
  <c r="K233" i="1"/>
  <c r="I233" i="1"/>
  <c r="H233" i="1"/>
  <c r="G233" i="1"/>
  <c r="N231" i="1"/>
  <c r="K231" i="1"/>
  <c r="I231" i="1"/>
  <c r="H231" i="1"/>
  <c r="G231" i="1"/>
  <c r="N347" i="1"/>
  <c r="K347" i="1"/>
  <c r="I347" i="1"/>
  <c r="H347" i="1"/>
  <c r="G347" i="1"/>
  <c r="N73" i="1"/>
  <c r="K73" i="1"/>
  <c r="I73" i="1"/>
  <c r="H73" i="1"/>
  <c r="G73" i="1"/>
  <c r="N211" i="1"/>
  <c r="K211" i="1"/>
  <c r="I211" i="1"/>
  <c r="H211" i="1"/>
  <c r="G211" i="1"/>
  <c r="C2030" i="5"/>
  <c r="C2085" i="5"/>
  <c r="C2084" i="5"/>
  <c r="C2083" i="5"/>
  <c r="C2082" i="5"/>
  <c r="C2081" i="5"/>
  <c r="C2080" i="5"/>
  <c r="C2079" i="5"/>
  <c r="C2078" i="5"/>
  <c r="C2077" i="5"/>
  <c r="C2076" i="5"/>
  <c r="C2075" i="5"/>
  <c r="C2074" i="5"/>
  <c r="C2073" i="5"/>
  <c r="C2072" i="5"/>
  <c r="C2071" i="5"/>
  <c r="C2070" i="5"/>
  <c r="C2069" i="5"/>
  <c r="N312" i="1"/>
  <c r="K312" i="1"/>
  <c r="I312" i="1"/>
  <c r="H312" i="1"/>
  <c r="G312" i="1"/>
  <c r="N133" i="4"/>
  <c r="K133" i="4"/>
  <c r="I133" i="4"/>
  <c r="H133" i="4"/>
  <c r="G133" i="4"/>
  <c r="N132" i="4"/>
  <c r="K132" i="4"/>
  <c r="I132" i="4"/>
  <c r="H132" i="4"/>
  <c r="G132" i="4"/>
  <c r="N235" i="1"/>
  <c r="K235" i="1"/>
  <c r="I235" i="1"/>
  <c r="H235" i="1"/>
  <c r="G235" i="1"/>
  <c r="N19" i="14"/>
  <c r="K19" i="14"/>
  <c r="I19" i="14"/>
  <c r="H19" i="14"/>
  <c r="G19" i="14"/>
  <c r="N95" i="12"/>
  <c r="K95" i="12"/>
  <c r="I95" i="12"/>
  <c r="H95" i="12"/>
  <c r="G95" i="12"/>
  <c r="N94" i="12"/>
  <c r="K94" i="12"/>
  <c r="I94" i="12"/>
  <c r="H94" i="12"/>
  <c r="G94" i="12"/>
  <c r="N93" i="12"/>
  <c r="K93" i="12"/>
  <c r="I93" i="12"/>
  <c r="H93" i="12"/>
  <c r="G93" i="12"/>
  <c r="N92" i="12"/>
  <c r="K92" i="12"/>
  <c r="I92" i="12"/>
  <c r="H92" i="12"/>
  <c r="G92" i="12"/>
  <c r="N91" i="12"/>
  <c r="K91" i="12"/>
  <c r="I91" i="12"/>
  <c r="H91" i="12"/>
  <c r="G91" i="12"/>
  <c r="N90" i="12"/>
  <c r="K90" i="12"/>
  <c r="I90" i="12"/>
  <c r="H90" i="12"/>
  <c r="G90" i="12"/>
  <c r="N89" i="12"/>
  <c r="K89" i="12"/>
  <c r="I89" i="12"/>
  <c r="H89" i="12"/>
  <c r="G89" i="12"/>
  <c r="N88" i="12"/>
  <c r="K88" i="12"/>
  <c r="I88" i="12"/>
  <c r="H88" i="12"/>
  <c r="G88" i="12"/>
  <c r="N87" i="12"/>
  <c r="K87" i="12"/>
  <c r="I87" i="12"/>
  <c r="H87" i="12"/>
  <c r="G87" i="12"/>
  <c r="N86" i="12"/>
  <c r="K86" i="12"/>
  <c r="I86" i="12"/>
  <c r="H86" i="12"/>
  <c r="G86" i="12"/>
  <c r="N85" i="12"/>
  <c r="K85" i="12"/>
  <c r="I85" i="12"/>
  <c r="H85" i="12"/>
  <c r="G85" i="12"/>
  <c r="N28" i="19"/>
  <c r="K28" i="19"/>
  <c r="I28" i="19"/>
  <c r="H28" i="19"/>
  <c r="G28" i="19"/>
  <c r="C2068" i="5"/>
  <c r="N35" i="1"/>
  <c r="K35" i="1"/>
  <c r="I35" i="1"/>
  <c r="H35" i="1"/>
  <c r="G35" i="1"/>
  <c r="C2067" i="5"/>
  <c r="K3" i="1"/>
  <c r="I3" i="1"/>
  <c r="H3" i="1"/>
  <c r="G3" i="1"/>
  <c r="C16" i="5"/>
  <c r="C15" i="5"/>
  <c r="C10" i="5"/>
  <c r="J16" i="5"/>
  <c r="J15" i="5"/>
  <c r="J21" i="5"/>
  <c r="C22" i="5"/>
  <c r="J22" i="5"/>
  <c r="N32" i="1"/>
  <c r="K32" i="1"/>
  <c r="I32" i="1"/>
  <c r="H32" i="1"/>
  <c r="G32" i="1"/>
  <c r="N31" i="1"/>
  <c r="K31" i="1"/>
  <c r="I31" i="1"/>
  <c r="H31" i="1"/>
  <c r="G31" i="1"/>
  <c r="N30" i="1"/>
  <c r="K30" i="1"/>
  <c r="I30" i="1"/>
  <c r="H30" i="1"/>
  <c r="G30" i="1"/>
  <c r="C642" i="5"/>
  <c r="C637" i="5"/>
  <c r="C636" i="5"/>
  <c r="C635" i="5"/>
  <c r="C634" i="5"/>
  <c r="C633" i="5"/>
  <c r="C631" i="5"/>
  <c r="C630" i="5"/>
  <c r="C629" i="5"/>
  <c r="C628" i="5"/>
  <c r="C622" i="5"/>
  <c r="C620" i="5"/>
  <c r="C618" i="5"/>
  <c r="C624" i="5"/>
  <c r="N84" i="12"/>
  <c r="K84" i="12"/>
  <c r="I84" i="12"/>
  <c r="H84" i="12"/>
  <c r="G84" i="12"/>
  <c r="N83" i="12"/>
  <c r="K83" i="12"/>
  <c r="I83" i="12"/>
  <c r="H83" i="12"/>
  <c r="G83" i="12"/>
  <c r="C581" i="5"/>
  <c r="C580" i="5"/>
  <c r="C579" i="5"/>
  <c r="C576" i="5"/>
  <c r="C575" i="5"/>
  <c r="C574" i="5"/>
  <c r="C571" i="5"/>
  <c r="C570" i="5"/>
  <c r="C569" i="5"/>
  <c r="C568" i="5"/>
  <c r="C567" i="5"/>
  <c r="C566" i="5"/>
  <c r="C565" i="5"/>
  <c r="N59" i="12"/>
  <c r="K59" i="12"/>
  <c r="I59" i="12"/>
  <c r="H59" i="12"/>
  <c r="G59" i="12"/>
  <c r="N58" i="12"/>
  <c r="K58" i="12"/>
  <c r="I58" i="12"/>
  <c r="H58" i="12"/>
  <c r="G58" i="12"/>
  <c r="N57" i="12"/>
  <c r="K57" i="12"/>
  <c r="I57" i="12"/>
  <c r="H57" i="12"/>
  <c r="G57" i="12"/>
  <c r="N56" i="12"/>
  <c r="K56" i="12"/>
  <c r="I56" i="12"/>
  <c r="H56" i="12"/>
  <c r="G56" i="12"/>
  <c r="C2066" i="5"/>
  <c r="C2065" i="5"/>
  <c r="C2064" i="5"/>
  <c r="C2063" i="5"/>
  <c r="C2062" i="5"/>
  <c r="C2061" i="5"/>
  <c r="C2060" i="5"/>
  <c r="C2059" i="5"/>
  <c r="C2058" i="5"/>
  <c r="C2057" i="5"/>
  <c r="C2055" i="5"/>
  <c r="C2054" i="5"/>
  <c r="C2053" i="5"/>
  <c r="C2052" i="5"/>
  <c r="C2051" i="5"/>
  <c r="C2050" i="5"/>
  <c r="C2049" i="5"/>
  <c r="C2048" i="5"/>
  <c r="N27" i="19"/>
  <c r="K27" i="19"/>
  <c r="I27" i="19"/>
  <c r="H27" i="19"/>
  <c r="G27" i="19"/>
  <c r="N26" i="19"/>
  <c r="K26" i="19"/>
  <c r="I26" i="19"/>
  <c r="H26" i="19"/>
  <c r="G26" i="19"/>
  <c r="N25" i="19"/>
  <c r="K25" i="19"/>
  <c r="I25" i="19"/>
  <c r="H25" i="19"/>
  <c r="G25" i="19"/>
  <c r="N24" i="19"/>
  <c r="K24" i="19"/>
  <c r="I24" i="19"/>
  <c r="H24" i="19"/>
  <c r="G24" i="19"/>
  <c r="N23" i="19"/>
  <c r="K23" i="19"/>
  <c r="I23" i="19"/>
  <c r="H23" i="19"/>
  <c r="G23" i="19"/>
  <c r="N22" i="19"/>
  <c r="K22" i="19"/>
  <c r="I22" i="19"/>
  <c r="H22" i="19"/>
  <c r="G22" i="19"/>
  <c r="N21" i="19"/>
  <c r="K21" i="19"/>
  <c r="I21" i="19"/>
  <c r="H21" i="19"/>
  <c r="G21" i="19"/>
  <c r="N20" i="19"/>
  <c r="K20" i="19"/>
  <c r="I20" i="19"/>
  <c r="H20" i="19"/>
  <c r="G20" i="19"/>
  <c r="N19" i="19"/>
  <c r="K19" i="19"/>
  <c r="I19" i="19"/>
  <c r="H19" i="19"/>
  <c r="G19" i="19"/>
  <c r="N18" i="19"/>
  <c r="K18" i="19"/>
  <c r="I18" i="19"/>
  <c r="H18" i="19"/>
  <c r="G18" i="19"/>
  <c r="N17" i="19"/>
  <c r="K17" i="19"/>
  <c r="I17" i="19"/>
  <c r="H17" i="19"/>
  <c r="G17" i="19"/>
  <c r="N16" i="19"/>
  <c r="K16" i="19"/>
  <c r="I16" i="19"/>
  <c r="H16" i="19"/>
  <c r="G16" i="19"/>
  <c r="N15" i="19"/>
  <c r="K15" i="19"/>
  <c r="I15" i="19"/>
  <c r="H15" i="19"/>
  <c r="G15" i="19"/>
  <c r="N14" i="19"/>
  <c r="K14" i="19"/>
  <c r="I14" i="19"/>
  <c r="H14" i="19"/>
  <c r="G14" i="19"/>
  <c r="N13" i="19"/>
  <c r="K13" i="19"/>
  <c r="I13" i="19"/>
  <c r="H13" i="19"/>
  <c r="G13" i="19"/>
  <c r="N12" i="19"/>
  <c r="K12" i="19"/>
  <c r="I12" i="19"/>
  <c r="H12" i="19"/>
  <c r="G12" i="19"/>
  <c r="N11" i="19"/>
  <c r="K11" i="19"/>
  <c r="I11" i="19"/>
  <c r="H11" i="19"/>
  <c r="G11" i="19"/>
  <c r="N10" i="19"/>
  <c r="K10" i="19"/>
  <c r="I10" i="19"/>
  <c r="H10" i="19"/>
  <c r="G10" i="19"/>
  <c r="N9" i="19"/>
  <c r="K9" i="19"/>
  <c r="I9" i="19"/>
  <c r="H9" i="19"/>
  <c r="G9" i="19"/>
  <c r="N219" i="19"/>
  <c r="K219" i="19"/>
  <c r="I219" i="19"/>
  <c r="H219" i="19"/>
  <c r="G219" i="19"/>
  <c r="N218" i="19"/>
  <c r="K218" i="19"/>
  <c r="I218" i="19"/>
  <c r="H218" i="19"/>
  <c r="G218" i="19"/>
  <c r="N217" i="19"/>
  <c r="K217" i="19"/>
  <c r="I217" i="19"/>
  <c r="H217" i="19"/>
  <c r="G217" i="19"/>
  <c r="N216" i="19"/>
  <c r="K216" i="19"/>
  <c r="I216" i="19"/>
  <c r="H216" i="19"/>
  <c r="G216" i="19"/>
  <c r="N215" i="19"/>
  <c r="K215" i="19"/>
  <c r="I215" i="19"/>
  <c r="H215" i="19"/>
  <c r="G215" i="19"/>
  <c r="N214" i="19"/>
  <c r="K214" i="19"/>
  <c r="I214" i="19"/>
  <c r="H214" i="19"/>
  <c r="G214" i="19"/>
  <c r="N213" i="19"/>
  <c r="K213" i="19"/>
  <c r="I213" i="19"/>
  <c r="H213" i="19"/>
  <c r="G213" i="19"/>
  <c r="N212" i="19"/>
  <c r="K212" i="19"/>
  <c r="I212" i="19"/>
  <c r="H212" i="19"/>
  <c r="G212" i="19"/>
  <c r="N211" i="19"/>
  <c r="K211" i="19"/>
  <c r="I211" i="19"/>
  <c r="H211" i="19"/>
  <c r="G211" i="19"/>
  <c r="N210" i="19"/>
  <c r="K210" i="19"/>
  <c r="I210" i="19"/>
  <c r="H210" i="19"/>
  <c r="G210" i="19"/>
  <c r="N209" i="19"/>
  <c r="K209" i="19"/>
  <c r="I209" i="19"/>
  <c r="H209" i="19"/>
  <c r="G209" i="19"/>
  <c r="N208" i="19"/>
  <c r="K208" i="19"/>
  <c r="I208" i="19"/>
  <c r="H208" i="19"/>
  <c r="G208" i="19"/>
  <c r="N207" i="19"/>
  <c r="K207" i="19"/>
  <c r="I207" i="19"/>
  <c r="H207" i="19"/>
  <c r="G207" i="19"/>
  <c r="N206" i="19"/>
  <c r="K206" i="19"/>
  <c r="I206" i="19"/>
  <c r="H206" i="19"/>
  <c r="G206" i="19"/>
  <c r="N205" i="19"/>
  <c r="K205" i="19"/>
  <c r="I205" i="19"/>
  <c r="H205" i="19"/>
  <c r="G205" i="19"/>
  <c r="N204" i="19"/>
  <c r="K204" i="19"/>
  <c r="I204" i="19"/>
  <c r="H204" i="19"/>
  <c r="G204" i="19"/>
  <c r="N203" i="19"/>
  <c r="K203" i="19"/>
  <c r="I203" i="19"/>
  <c r="H203" i="19"/>
  <c r="G203" i="19"/>
  <c r="N202" i="19"/>
  <c r="K202" i="19"/>
  <c r="I202" i="19"/>
  <c r="H202" i="19"/>
  <c r="G202" i="19"/>
  <c r="N201" i="19"/>
  <c r="K201" i="19"/>
  <c r="I201" i="19"/>
  <c r="H201" i="19"/>
  <c r="G201" i="19"/>
  <c r="N200" i="19"/>
  <c r="K200" i="19"/>
  <c r="I200" i="19"/>
  <c r="H200" i="19"/>
  <c r="G200" i="19"/>
  <c r="N199" i="19"/>
  <c r="K199" i="19"/>
  <c r="I199" i="19"/>
  <c r="H199" i="19"/>
  <c r="G199" i="19"/>
  <c r="N198" i="19"/>
  <c r="K198" i="19"/>
  <c r="I198" i="19"/>
  <c r="H198" i="19"/>
  <c r="G198" i="19"/>
  <c r="N197" i="19"/>
  <c r="K197" i="19"/>
  <c r="I197" i="19"/>
  <c r="H197" i="19"/>
  <c r="G197" i="19"/>
  <c r="N196" i="19"/>
  <c r="K196" i="19"/>
  <c r="I196" i="19"/>
  <c r="H196" i="19"/>
  <c r="G196" i="19"/>
  <c r="N195" i="19"/>
  <c r="K195" i="19"/>
  <c r="I195" i="19"/>
  <c r="H195" i="19"/>
  <c r="G195" i="19"/>
  <c r="N194" i="19"/>
  <c r="K194" i="19"/>
  <c r="I194" i="19"/>
  <c r="H194" i="19"/>
  <c r="G194" i="19"/>
  <c r="N193" i="19"/>
  <c r="K193" i="19"/>
  <c r="I193" i="19"/>
  <c r="H193" i="19"/>
  <c r="G193" i="19"/>
  <c r="N192" i="19"/>
  <c r="K192" i="19"/>
  <c r="I192" i="19"/>
  <c r="H192" i="19"/>
  <c r="G192" i="19"/>
  <c r="N191" i="19"/>
  <c r="K191" i="19"/>
  <c r="I191" i="19"/>
  <c r="H191" i="19"/>
  <c r="G191" i="19"/>
  <c r="N190" i="19"/>
  <c r="K190" i="19"/>
  <c r="I190" i="19"/>
  <c r="H190" i="19"/>
  <c r="G190" i="19"/>
  <c r="N189" i="19"/>
  <c r="K189" i="19"/>
  <c r="I189" i="19"/>
  <c r="H189" i="19"/>
  <c r="G189" i="19"/>
  <c r="N188" i="19"/>
  <c r="K188" i="19"/>
  <c r="I188" i="19"/>
  <c r="H188" i="19"/>
  <c r="G188" i="19"/>
  <c r="N187" i="19"/>
  <c r="K187" i="19"/>
  <c r="I187" i="19"/>
  <c r="H187" i="19"/>
  <c r="G187" i="19"/>
  <c r="N186" i="19"/>
  <c r="K186" i="19"/>
  <c r="I186" i="19"/>
  <c r="H186" i="19"/>
  <c r="G186" i="19"/>
  <c r="N185" i="19"/>
  <c r="K185" i="19"/>
  <c r="I185" i="19"/>
  <c r="H185" i="19"/>
  <c r="G185" i="19"/>
  <c r="N184" i="19"/>
  <c r="K184" i="19"/>
  <c r="I184" i="19"/>
  <c r="H184" i="19"/>
  <c r="G184" i="19"/>
  <c r="N183" i="19"/>
  <c r="K183" i="19"/>
  <c r="I183" i="19"/>
  <c r="H183" i="19"/>
  <c r="G183" i="19"/>
  <c r="N182" i="19"/>
  <c r="K182" i="19"/>
  <c r="I182" i="19"/>
  <c r="H182" i="19"/>
  <c r="G182" i="19"/>
  <c r="N181" i="19"/>
  <c r="K181" i="19"/>
  <c r="I181" i="19"/>
  <c r="H181" i="19"/>
  <c r="G181" i="19"/>
  <c r="N180" i="19"/>
  <c r="K180" i="19"/>
  <c r="I180" i="19"/>
  <c r="H180" i="19"/>
  <c r="G180" i="19"/>
  <c r="N179" i="19"/>
  <c r="K179" i="19"/>
  <c r="I179" i="19"/>
  <c r="H179" i="19"/>
  <c r="G179" i="19"/>
  <c r="N178" i="19"/>
  <c r="K178" i="19"/>
  <c r="I178" i="19"/>
  <c r="H178" i="19"/>
  <c r="G178" i="19"/>
  <c r="N177" i="19"/>
  <c r="K177" i="19"/>
  <c r="I177" i="19"/>
  <c r="H177" i="19"/>
  <c r="G177" i="19"/>
  <c r="N176" i="19"/>
  <c r="K176" i="19"/>
  <c r="I176" i="19"/>
  <c r="H176" i="19"/>
  <c r="G176" i="19"/>
  <c r="N175" i="19"/>
  <c r="K175" i="19"/>
  <c r="I175" i="19"/>
  <c r="H175" i="19"/>
  <c r="G175" i="19"/>
  <c r="N174" i="19"/>
  <c r="K174" i="19"/>
  <c r="I174" i="19"/>
  <c r="H174" i="19"/>
  <c r="G174" i="19"/>
  <c r="N173" i="19"/>
  <c r="K173" i="19"/>
  <c r="I173" i="19"/>
  <c r="H173" i="19"/>
  <c r="G173" i="19"/>
  <c r="N172" i="19"/>
  <c r="K172" i="19"/>
  <c r="I172" i="19"/>
  <c r="H172" i="19"/>
  <c r="G172" i="19"/>
  <c r="N171" i="19"/>
  <c r="K171" i="19"/>
  <c r="I171" i="19"/>
  <c r="H171" i="19"/>
  <c r="G171" i="19"/>
  <c r="N170" i="19"/>
  <c r="K170" i="19"/>
  <c r="I170" i="19"/>
  <c r="H170" i="19"/>
  <c r="G170" i="19"/>
  <c r="N169" i="19"/>
  <c r="K169" i="19"/>
  <c r="I169" i="19"/>
  <c r="H169" i="19"/>
  <c r="G169" i="19"/>
  <c r="N168" i="19"/>
  <c r="K168" i="19"/>
  <c r="I168" i="19"/>
  <c r="H168" i="19"/>
  <c r="G168" i="19"/>
  <c r="N167" i="19"/>
  <c r="K167" i="19"/>
  <c r="I167" i="19"/>
  <c r="H167" i="19"/>
  <c r="G167" i="19"/>
  <c r="N166" i="19"/>
  <c r="K166" i="19"/>
  <c r="I166" i="19"/>
  <c r="H166" i="19"/>
  <c r="G166" i="19"/>
  <c r="N165" i="19"/>
  <c r="K165" i="19"/>
  <c r="I165" i="19"/>
  <c r="H165" i="19"/>
  <c r="G165" i="19"/>
  <c r="N164" i="19"/>
  <c r="K164" i="19"/>
  <c r="I164" i="19"/>
  <c r="H164" i="19"/>
  <c r="G164" i="19"/>
  <c r="N163" i="19"/>
  <c r="K163" i="19"/>
  <c r="I163" i="19"/>
  <c r="H163" i="19"/>
  <c r="G163" i="19"/>
  <c r="N162" i="19"/>
  <c r="K162" i="19"/>
  <c r="I162" i="19"/>
  <c r="H162" i="19"/>
  <c r="G162" i="19"/>
  <c r="N161" i="19"/>
  <c r="K161" i="19"/>
  <c r="I161" i="19"/>
  <c r="H161" i="19"/>
  <c r="G161" i="19"/>
  <c r="N160" i="19"/>
  <c r="K160" i="19"/>
  <c r="I160" i="19"/>
  <c r="H160" i="19"/>
  <c r="G160" i="19"/>
  <c r="N159" i="19"/>
  <c r="K159" i="19"/>
  <c r="I159" i="19"/>
  <c r="H159" i="19"/>
  <c r="G159" i="19"/>
  <c r="N158" i="19"/>
  <c r="K158" i="19"/>
  <c r="I158" i="19"/>
  <c r="H158" i="19"/>
  <c r="G158" i="19"/>
  <c r="N157" i="19"/>
  <c r="K157" i="19"/>
  <c r="I157" i="19"/>
  <c r="H157" i="19"/>
  <c r="G157" i="19"/>
  <c r="N156" i="19"/>
  <c r="K156" i="19"/>
  <c r="I156" i="19"/>
  <c r="H156" i="19"/>
  <c r="G156" i="19"/>
  <c r="N155" i="19"/>
  <c r="K155" i="19"/>
  <c r="I155" i="19"/>
  <c r="H155" i="19"/>
  <c r="G155" i="19"/>
  <c r="N154" i="19"/>
  <c r="K154" i="19"/>
  <c r="I154" i="19"/>
  <c r="H154" i="19"/>
  <c r="G154" i="19"/>
  <c r="N153" i="19"/>
  <c r="K153" i="19"/>
  <c r="I153" i="19"/>
  <c r="H153" i="19"/>
  <c r="G153" i="19"/>
  <c r="N152" i="19"/>
  <c r="K152" i="19"/>
  <c r="I152" i="19"/>
  <c r="H152" i="19"/>
  <c r="G152" i="19"/>
  <c r="N151" i="19"/>
  <c r="K151" i="19"/>
  <c r="I151" i="19"/>
  <c r="H151" i="19"/>
  <c r="G151" i="19"/>
  <c r="N3" i="19"/>
  <c r="K3" i="19"/>
  <c r="N142" i="19"/>
  <c r="K142" i="19"/>
  <c r="I142" i="19"/>
  <c r="H142" i="19"/>
  <c r="G142" i="19"/>
  <c r="N141" i="19"/>
  <c r="K141" i="19"/>
  <c r="I141" i="19"/>
  <c r="H141" i="19"/>
  <c r="G141" i="19"/>
  <c r="N135" i="19"/>
  <c r="K135" i="19"/>
  <c r="I135" i="19"/>
  <c r="H135" i="19"/>
  <c r="G135" i="19"/>
  <c r="N140" i="19"/>
  <c r="K140" i="19"/>
  <c r="I140" i="19"/>
  <c r="H140" i="19"/>
  <c r="G140" i="19"/>
  <c r="N139" i="19"/>
  <c r="K139" i="19"/>
  <c r="I139" i="19"/>
  <c r="H139" i="19"/>
  <c r="G139" i="19"/>
  <c r="F11" i="2"/>
  <c r="C2047" i="5"/>
  <c r="N64" i="9"/>
  <c r="K64" i="9"/>
  <c r="I64" i="9"/>
  <c r="H64" i="9"/>
  <c r="G64" i="9"/>
  <c r="C2046" i="5"/>
  <c r="C2045" i="5"/>
  <c r="C2044" i="5"/>
  <c r="C2043" i="5"/>
  <c r="C2042" i="5"/>
  <c r="N18" i="14"/>
  <c r="K18" i="14"/>
  <c r="I18" i="14"/>
  <c r="H18" i="14"/>
  <c r="G18" i="14"/>
  <c r="N17" i="14"/>
  <c r="K17" i="14"/>
  <c r="I17" i="14"/>
  <c r="H17" i="14"/>
  <c r="G17" i="14"/>
  <c r="N16" i="14"/>
  <c r="K16" i="14"/>
  <c r="I16" i="14"/>
  <c r="H16" i="14"/>
  <c r="G16" i="14"/>
  <c r="N15" i="14"/>
  <c r="K15" i="14"/>
  <c r="I15" i="14"/>
  <c r="H15" i="14"/>
  <c r="G15" i="14"/>
  <c r="N14" i="14"/>
  <c r="K14" i="14"/>
  <c r="I14" i="14"/>
  <c r="H14" i="14"/>
  <c r="G14" i="14"/>
  <c r="C1865" i="5"/>
  <c r="F12" i="2"/>
  <c r="F13" i="2"/>
  <c r="I8" i="22"/>
  <c r="I9" i="22"/>
  <c r="I10" i="22"/>
  <c r="I11" i="22"/>
  <c r="I12" i="22"/>
  <c r="I13" i="22"/>
  <c r="I14" i="22"/>
  <c r="I15" i="22"/>
  <c r="I16" i="22"/>
  <c r="I17" i="22"/>
  <c r="I18" i="22"/>
  <c r="I19" i="22"/>
  <c r="I20" i="22"/>
  <c r="I21" i="22"/>
  <c r="I22" i="22"/>
  <c r="I23" i="22"/>
  <c r="I24" i="22"/>
  <c r="I25" i="22"/>
  <c r="I7" i="22"/>
  <c r="C2041" i="5"/>
  <c r="C2040" i="5"/>
  <c r="C2029" i="5"/>
  <c r="C2039" i="5"/>
  <c r="C2038" i="5"/>
  <c r="C2037" i="5"/>
  <c r="C2036" i="5"/>
  <c r="C2035" i="5"/>
  <c r="N38" i="16"/>
  <c r="K38" i="16"/>
  <c r="I38" i="16"/>
  <c r="H38" i="16"/>
  <c r="G38" i="16"/>
  <c r="N33" i="16"/>
  <c r="K33" i="16"/>
  <c r="I33" i="16"/>
  <c r="H33" i="16"/>
  <c r="G33" i="16"/>
  <c r="N32" i="16"/>
  <c r="K32" i="16"/>
  <c r="I32" i="16"/>
  <c r="H32" i="16"/>
  <c r="G32" i="16"/>
  <c r="N31" i="16"/>
  <c r="K31" i="16"/>
  <c r="I31" i="16"/>
  <c r="H31" i="16"/>
  <c r="G31" i="16"/>
  <c r="N30" i="16"/>
  <c r="K30" i="16"/>
  <c r="I30" i="16"/>
  <c r="H30" i="16"/>
  <c r="G30" i="16"/>
  <c r="C741" i="5"/>
  <c r="C1007" i="5"/>
  <c r="C974" i="5"/>
  <c r="N11" i="11"/>
  <c r="K11" i="11"/>
  <c r="I11" i="11"/>
  <c r="H11" i="11"/>
  <c r="G11" i="11"/>
  <c r="N19" i="11"/>
  <c r="K19" i="11"/>
  <c r="I19" i="11"/>
  <c r="H19" i="11"/>
  <c r="G19" i="11"/>
  <c r="N35" i="18"/>
  <c r="K35" i="18"/>
  <c r="I35" i="18"/>
  <c r="H35" i="18"/>
  <c r="G35" i="18"/>
  <c r="N3" i="18"/>
  <c r="K3" i="18"/>
  <c r="I3" i="18"/>
  <c r="H3" i="18"/>
  <c r="G3" i="18"/>
  <c r="C2034" i="5"/>
  <c r="N32" i="15"/>
  <c r="K32" i="15"/>
  <c r="I32" i="15"/>
  <c r="H32" i="15"/>
  <c r="G32" i="15"/>
  <c r="C2033" i="5"/>
  <c r="C2032" i="5"/>
  <c r="N67" i="17"/>
  <c r="K67" i="17"/>
  <c r="I67" i="17"/>
  <c r="H67" i="17"/>
  <c r="G67" i="17"/>
  <c r="N66" i="17"/>
  <c r="K66" i="17"/>
  <c r="I66" i="17"/>
  <c r="H66" i="17"/>
  <c r="G66" i="17"/>
  <c r="N25" i="22"/>
  <c r="K25" i="22"/>
  <c r="H25" i="22"/>
  <c r="G25" i="22"/>
  <c r="N322" i="1"/>
  <c r="K322" i="1"/>
  <c r="I322" i="1"/>
  <c r="H322" i="1"/>
  <c r="G322" i="1"/>
  <c r="N65" i="17"/>
  <c r="K65" i="17"/>
  <c r="I65" i="17"/>
  <c r="H65" i="17"/>
  <c r="G65" i="17"/>
  <c r="N64" i="17"/>
  <c r="K64" i="17"/>
  <c r="I64" i="17"/>
  <c r="H64" i="17"/>
  <c r="G64" i="17"/>
  <c r="C2031" i="5"/>
  <c r="C1813" i="5"/>
  <c r="C1812" i="5"/>
  <c r="L61" i="23"/>
  <c r="K61" i="23"/>
  <c r="I61" i="23"/>
  <c r="H61" i="23"/>
  <c r="G61" i="23"/>
  <c r="N60" i="23"/>
  <c r="L60" i="23"/>
  <c r="K60" i="23"/>
  <c r="I60" i="23"/>
  <c r="H60" i="23"/>
  <c r="G60" i="23"/>
  <c r="C1937" i="5"/>
  <c r="C1803" i="5"/>
  <c r="C1802" i="5"/>
  <c r="C1801" i="5"/>
  <c r="C1800" i="5"/>
  <c r="L64" i="23"/>
  <c r="K64" i="23"/>
  <c r="I64" i="23"/>
  <c r="H64" i="23"/>
  <c r="G64" i="23"/>
  <c r="L63" i="23"/>
  <c r="K63" i="23"/>
  <c r="I63" i="23"/>
  <c r="H63" i="23"/>
  <c r="G63" i="23"/>
  <c r="L62" i="23"/>
  <c r="K62" i="23"/>
  <c r="I62" i="23"/>
  <c r="H62" i="23"/>
  <c r="G62" i="23"/>
  <c r="C1799" i="5"/>
  <c r="C1995" i="5"/>
  <c r="C1797" i="5"/>
  <c r="C1796" i="5"/>
  <c r="N59" i="23"/>
  <c r="K59" i="23"/>
  <c r="I59" i="23"/>
  <c r="H59" i="23"/>
  <c r="G59" i="23"/>
  <c r="N58" i="23"/>
  <c r="K58" i="23"/>
  <c r="I58" i="23"/>
  <c r="H58" i="23"/>
  <c r="G58" i="23"/>
  <c r="K13" i="23"/>
  <c r="I13" i="23"/>
  <c r="H13" i="23"/>
  <c r="G13" i="23"/>
  <c r="K5" i="23"/>
  <c r="I5" i="23"/>
  <c r="H5" i="23"/>
  <c r="G5" i="23"/>
  <c r="K4" i="23"/>
  <c r="I4" i="23"/>
  <c r="H4" i="23"/>
  <c r="G4" i="23"/>
  <c r="K6" i="23"/>
  <c r="I6" i="23"/>
  <c r="H6" i="23"/>
  <c r="G6" i="23"/>
  <c r="C1854" i="5"/>
  <c r="C1858" i="5"/>
  <c r="C1857" i="5"/>
  <c r="N13" i="16"/>
  <c r="K13" i="16"/>
  <c r="I13" i="16"/>
  <c r="H13" i="16"/>
  <c r="G13" i="16"/>
  <c r="N12" i="16"/>
  <c r="K12" i="16"/>
  <c r="I12" i="16"/>
  <c r="H12" i="16"/>
  <c r="G12" i="16"/>
  <c r="N11" i="16"/>
  <c r="K11" i="16"/>
  <c r="I11" i="16"/>
  <c r="H11" i="16"/>
  <c r="G11" i="16"/>
  <c r="I83" i="9"/>
  <c r="G53" i="15"/>
  <c r="H53" i="15"/>
  <c r="I53" i="15"/>
  <c r="G56" i="15"/>
  <c r="H56" i="15"/>
  <c r="I56" i="15"/>
  <c r="G59" i="15"/>
  <c r="H59" i="15"/>
  <c r="I59" i="15"/>
  <c r="G60" i="15"/>
  <c r="H60" i="15"/>
  <c r="I60" i="15"/>
  <c r="G71" i="15"/>
  <c r="H71" i="15"/>
  <c r="I71" i="15"/>
  <c r="G72" i="15"/>
  <c r="H72" i="15"/>
  <c r="I72" i="15"/>
  <c r="G75" i="15"/>
  <c r="H75" i="15"/>
  <c r="I75" i="15"/>
  <c r="C2028" i="5"/>
  <c r="C2027" i="5"/>
  <c r="C2026" i="5"/>
  <c r="C2025" i="5"/>
  <c r="C2024" i="5"/>
  <c r="C2023" i="5"/>
  <c r="C2022" i="5"/>
  <c r="C2021" i="5"/>
  <c r="C2020" i="5"/>
  <c r="C2019" i="5"/>
  <c r="C2018" i="5"/>
  <c r="C2017" i="5"/>
  <c r="C2016" i="5"/>
  <c r="C2015" i="5"/>
  <c r="C2014" i="5"/>
  <c r="C2013" i="5"/>
  <c r="C2012" i="5"/>
  <c r="C2011" i="5"/>
  <c r="C2010" i="5"/>
  <c r="C2009" i="5"/>
  <c r="C2008" i="5"/>
  <c r="C2007" i="5"/>
  <c r="C2006" i="5"/>
  <c r="C2005" i="5"/>
  <c r="C2003" i="5"/>
  <c r="C2002" i="5"/>
  <c r="C1998" i="5"/>
  <c r="C1997" i="5"/>
  <c r="C1996" i="5"/>
  <c r="N103" i="11"/>
  <c r="K103" i="11"/>
  <c r="I103" i="11"/>
  <c r="H103" i="11"/>
  <c r="G103" i="11"/>
  <c r="N31" i="15"/>
  <c r="K31" i="15"/>
  <c r="I31" i="15"/>
  <c r="H31" i="15"/>
  <c r="G31" i="15"/>
  <c r="N30" i="15"/>
  <c r="K30" i="15"/>
  <c r="I30" i="15"/>
  <c r="H30" i="15"/>
  <c r="G30" i="15"/>
  <c r="N29" i="15"/>
  <c r="K29" i="15"/>
  <c r="I29" i="15"/>
  <c r="H29" i="15"/>
  <c r="G29" i="15"/>
  <c r="N27" i="15"/>
  <c r="K27" i="15"/>
  <c r="I27" i="15"/>
  <c r="H27" i="15"/>
  <c r="G27" i="15"/>
  <c r="N26" i="15"/>
  <c r="K26" i="15"/>
  <c r="I26" i="15"/>
  <c r="H26" i="15"/>
  <c r="G26" i="15"/>
  <c r="N25" i="15"/>
  <c r="K25" i="15"/>
  <c r="I25" i="15"/>
  <c r="H25" i="15"/>
  <c r="G25" i="15"/>
  <c r="N24" i="15"/>
  <c r="K24" i="15"/>
  <c r="I24" i="15"/>
  <c r="H24" i="15"/>
  <c r="G24" i="15"/>
  <c r="N23" i="15"/>
  <c r="K23" i="15"/>
  <c r="I23" i="15"/>
  <c r="H23" i="15"/>
  <c r="G23" i="15"/>
  <c r="N22" i="15"/>
  <c r="K22" i="15"/>
  <c r="I22" i="15"/>
  <c r="H22" i="15"/>
  <c r="G22" i="15"/>
  <c r="N28" i="15"/>
  <c r="K28" i="15"/>
  <c r="I28" i="15"/>
  <c r="H28" i="15"/>
  <c r="G28" i="15"/>
  <c r="N21" i="15"/>
  <c r="K21" i="15"/>
  <c r="I21" i="15"/>
  <c r="H21" i="15"/>
  <c r="G21" i="15"/>
  <c r="N20" i="15"/>
  <c r="K20" i="15"/>
  <c r="I20" i="15"/>
  <c r="H20" i="15"/>
  <c r="G20" i="15"/>
  <c r="N19" i="15"/>
  <c r="K19" i="15"/>
  <c r="I19" i="15"/>
  <c r="H19" i="15"/>
  <c r="G19" i="15"/>
  <c r="N18" i="15"/>
  <c r="K18" i="15"/>
  <c r="I18" i="15"/>
  <c r="H18" i="15"/>
  <c r="G18" i="15"/>
  <c r="N17" i="15"/>
  <c r="K17" i="15"/>
  <c r="I17" i="15"/>
  <c r="H17" i="15"/>
  <c r="G17" i="15"/>
  <c r="N16" i="15"/>
  <c r="K16" i="15"/>
  <c r="I16" i="15"/>
  <c r="H16" i="15"/>
  <c r="G16" i="15"/>
  <c r="N15" i="15"/>
  <c r="K15" i="15"/>
  <c r="I15" i="15"/>
  <c r="H15" i="15"/>
  <c r="G15" i="15"/>
  <c r="N14" i="15"/>
  <c r="K14" i="15"/>
  <c r="I14" i="15"/>
  <c r="H14" i="15"/>
  <c r="G14" i="15"/>
  <c r="N13" i="15"/>
  <c r="K13" i="15"/>
  <c r="I13" i="15"/>
  <c r="H13" i="15"/>
  <c r="G13" i="15"/>
  <c r="N12" i="15"/>
  <c r="K12" i="15"/>
  <c r="I12" i="15"/>
  <c r="H12" i="15"/>
  <c r="G12" i="15"/>
  <c r="N11" i="15"/>
  <c r="K11" i="15"/>
  <c r="I11" i="15"/>
  <c r="H11" i="15"/>
  <c r="G11" i="15"/>
  <c r="N10" i="15"/>
  <c r="K10" i="15"/>
  <c r="I10" i="15"/>
  <c r="H10" i="15"/>
  <c r="G10" i="15"/>
  <c r="N9" i="15"/>
  <c r="K9" i="15"/>
  <c r="I9" i="15"/>
  <c r="H9" i="15"/>
  <c r="G9" i="15"/>
  <c r="N8" i="15"/>
  <c r="K8" i="15"/>
  <c r="I8" i="15"/>
  <c r="H8" i="15"/>
  <c r="G8" i="15"/>
  <c r="N7" i="15"/>
  <c r="K7" i="15"/>
  <c r="I7" i="15"/>
  <c r="H7" i="15"/>
  <c r="G7" i="15"/>
  <c r="N6" i="15"/>
  <c r="K6" i="15"/>
  <c r="I6" i="15"/>
  <c r="H6" i="15"/>
  <c r="G6" i="15"/>
  <c r="N5" i="15"/>
  <c r="K5" i="15"/>
  <c r="I5" i="15"/>
  <c r="H5" i="15"/>
  <c r="G5" i="15"/>
  <c r="N4" i="15"/>
  <c r="K4" i="15"/>
  <c r="I4" i="15"/>
  <c r="H4" i="15"/>
  <c r="G4" i="15"/>
  <c r="K33" i="15"/>
  <c r="N33" i="15"/>
  <c r="G34" i="15"/>
  <c r="H34" i="15"/>
  <c r="I34" i="15"/>
  <c r="K34" i="15"/>
  <c r="N34" i="15"/>
  <c r="G35" i="15"/>
  <c r="H35" i="15"/>
  <c r="I35" i="15"/>
  <c r="K35" i="15"/>
  <c r="N35" i="15"/>
  <c r="G36" i="15"/>
  <c r="H36" i="15"/>
  <c r="I36" i="15"/>
  <c r="K36" i="15"/>
  <c r="N36" i="15"/>
  <c r="G37" i="15"/>
  <c r="H37" i="15"/>
  <c r="I37" i="15"/>
  <c r="K37" i="15"/>
  <c r="N37" i="15"/>
  <c r="G38" i="15"/>
  <c r="H38" i="15"/>
  <c r="I38" i="15"/>
  <c r="K38" i="15"/>
  <c r="N38" i="15"/>
  <c r="G39" i="15"/>
  <c r="H39" i="15"/>
  <c r="I39" i="15"/>
  <c r="K39" i="15"/>
  <c r="N39" i="15"/>
  <c r="G40" i="15"/>
  <c r="H40" i="15"/>
  <c r="I40" i="15"/>
  <c r="K40" i="15"/>
  <c r="N40" i="15"/>
  <c r="G41" i="15"/>
  <c r="H41" i="15"/>
  <c r="I41" i="15"/>
  <c r="K41" i="15"/>
  <c r="N41" i="15"/>
  <c r="K42" i="15"/>
  <c r="N42" i="15"/>
  <c r="G43" i="15"/>
  <c r="H43" i="15"/>
  <c r="I43" i="15"/>
  <c r="K43" i="15"/>
  <c r="N43" i="15"/>
  <c r="G44" i="15"/>
  <c r="H44" i="15"/>
  <c r="I44" i="15"/>
  <c r="K44" i="15"/>
  <c r="N44" i="15"/>
  <c r="G45" i="15"/>
  <c r="H45" i="15"/>
  <c r="I45" i="15"/>
  <c r="K45" i="15"/>
  <c r="N45" i="15"/>
  <c r="K46" i="15"/>
  <c r="N46" i="15"/>
  <c r="G47" i="15"/>
  <c r="H47" i="15"/>
  <c r="I47" i="15"/>
  <c r="K47" i="15"/>
  <c r="N47" i="15"/>
  <c r="G48" i="15"/>
  <c r="H48" i="15"/>
  <c r="I48" i="15"/>
  <c r="K48" i="15"/>
  <c r="N48" i="15"/>
  <c r="G49" i="15"/>
  <c r="H49" i="15"/>
  <c r="I49" i="15"/>
  <c r="K49" i="15"/>
  <c r="N49" i="15"/>
  <c r="G50" i="15"/>
  <c r="H50" i="15"/>
  <c r="I50" i="15"/>
  <c r="K50" i="15"/>
  <c r="N50" i="15"/>
  <c r="G51" i="15"/>
  <c r="H51" i="15"/>
  <c r="I51" i="15"/>
  <c r="K51" i="15"/>
  <c r="N51" i="15"/>
  <c r="H20" i="22"/>
  <c r="C1994" i="5"/>
  <c r="N92" i="9"/>
  <c r="K92" i="9"/>
  <c r="I92" i="9"/>
  <c r="H92" i="9"/>
  <c r="G92" i="9"/>
  <c r="I150" i="12"/>
  <c r="H150" i="12"/>
  <c r="G150" i="12"/>
  <c r="C1989" i="5"/>
  <c r="C1988" i="5"/>
  <c r="C1991" i="5"/>
  <c r="C1990" i="5"/>
  <c r="C1993" i="5"/>
  <c r="C1992" i="5"/>
  <c r="N77" i="9"/>
  <c r="K77" i="9"/>
  <c r="I77" i="9"/>
  <c r="H77" i="9"/>
  <c r="G77" i="9"/>
  <c r="N76" i="9"/>
  <c r="K76" i="9"/>
  <c r="I76" i="9"/>
  <c r="H76" i="9"/>
  <c r="G76" i="9"/>
  <c r="C1987" i="5"/>
  <c r="C1986" i="5"/>
  <c r="C1985" i="5"/>
  <c r="C1984" i="5"/>
  <c r="N83" i="9"/>
  <c r="K83" i="9"/>
  <c r="H83" i="9"/>
  <c r="G83" i="9"/>
  <c r="N82" i="9"/>
  <c r="K82" i="9"/>
  <c r="I82" i="9"/>
  <c r="H82" i="9"/>
  <c r="G82" i="9"/>
  <c r="N81" i="9"/>
  <c r="K81" i="9"/>
  <c r="I81" i="9"/>
  <c r="H81" i="9"/>
  <c r="G81" i="9"/>
  <c r="N80" i="9"/>
  <c r="K80" i="9"/>
  <c r="I80" i="9"/>
  <c r="H80" i="9"/>
  <c r="G80" i="9"/>
  <c r="C1983" i="5"/>
  <c r="C1982" i="5"/>
  <c r="C1981" i="5"/>
  <c r="C1980" i="5"/>
  <c r="N40" i="9"/>
  <c r="K40" i="9"/>
  <c r="I40" i="9"/>
  <c r="H40" i="9"/>
  <c r="G40" i="9"/>
  <c r="N39" i="9"/>
  <c r="K39" i="9"/>
  <c r="I39" i="9"/>
  <c r="H39" i="9"/>
  <c r="G39" i="9"/>
  <c r="N38" i="9"/>
  <c r="K38" i="9"/>
  <c r="I38" i="9"/>
  <c r="H38" i="9"/>
  <c r="G38" i="9"/>
  <c r="C1979" i="5"/>
  <c r="C1978" i="5"/>
  <c r="C1977" i="5"/>
  <c r="C1976" i="5"/>
  <c r="C1975" i="5"/>
  <c r="N93" i="9"/>
  <c r="K93" i="9"/>
  <c r="I93" i="9"/>
  <c r="H93" i="9"/>
  <c r="G93" i="9"/>
  <c r="N91" i="9"/>
  <c r="K91" i="9"/>
  <c r="I91" i="9"/>
  <c r="H91" i="9"/>
  <c r="G91" i="9"/>
  <c r="N90" i="9"/>
  <c r="K90" i="9"/>
  <c r="I90" i="9"/>
  <c r="H90" i="9"/>
  <c r="G90" i="9"/>
  <c r="N89" i="9"/>
  <c r="K89" i="9"/>
  <c r="I89" i="9"/>
  <c r="H89" i="9"/>
  <c r="G89" i="9"/>
  <c r="N88" i="9"/>
  <c r="K88" i="9"/>
  <c r="I88" i="9"/>
  <c r="H88" i="9"/>
  <c r="G88" i="9"/>
  <c r="N87" i="9"/>
  <c r="K87" i="9"/>
  <c r="C1972" i="5"/>
  <c r="N46" i="9"/>
  <c r="K46" i="9"/>
  <c r="I46" i="9"/>
  <c r="H46" i="9"/>
  <c r="G46" i="9"/>
  <c r="C1971" i="5"/>
  <c r="C1970" i="5"/>
  <c r="N68" i="9"/>
  <c r="K68" i="9"/>
  <c r="I68" i="9"/>
  <c r="H68" i="9"/>
  <c r="G68" i="9"/>
  <c r="N66" i="9"/>
  <c r="K66" i="9"/>
  <c r="I66" i="9"/>
  <c r="H66" i="9"/>
  <c r="G66" i="9"/>
  <c r="C1969" i="5"/>
  <c r="C1968" i="5"/>
  <c r="C1967" i="5"/>
  <c r="C1966" i="5"/>
  <c r="C1965" i="5"/>
  <c r="C1964" i="5"/>
  <c r="C1963" i="5"/>
  <c r="C1962" i="5"/>
  <c r="C1961" i="5"/>
  <c r="C1960" i="5"/>
  <c r="N26" i="9"/>
  <c r="K26" i="9"/>
  <c r="I26" i="9"/>
  <c r="H26" i="9"/>
  <c r="G26" i="9"/>
  <c r="N25" i="9"/>
  <c r="K25" i="9"/>
  <c r="I25" i="9"/>
  <c r="H25" i="9"/>
  <c r="G25" i="9"/>
  <c r="N24" i="9"/>
  <c r="K24" i="9"/>
  <c r="I24" i="9"/>
  <c r="H24" i="9"/>
  <c r="G24" i="9"/>
  <c r="N27" i="9"/>
  <c r="K27" i="9"/>
  <c r="I27" i="9"/>
  <c r="H27" i="9"/>
  <c r="G27" i="9"/>
  <c r="N23" i="9"/>
  <c r="K23" i="9"/>
  <c r="I23" i="9"/>
  <c r="H23" i="9"/>
  <c r="G23" i="9"/>
  <c r="N22" i="9"/>
  <c r="K22" i="9"/>
  <c r="I22" i="9"/>
  <c r="H22" i="9"/>
  <c r="G22" i="9"/>
  <c r="N21" i="9"/>
  <c r="K21" i="9"/>
  <c r="I21" i="9"/>
  <c r="H21" i="9"/>
  <c r="G21" i="9"/>
  <c r="N20" i="9"/>
  <c r="K20" i="9"/>
  <c r="I20" i="9"/>
  <c r="H20" i="9"/>
  <c r="G20" i="9"/>
  <c r="N19" i="9"/>
  <c r="K19" i="9"/>
  <c r="I19" i="9"/>
  <c r="H19" i="9"/>
  <c r="G19" i="9"/>
  <c r="N18" i="9"/>
  <c r="K18" i="9"/>
  <c r="I18" i="9"/>
  <c r="H18" i="9"/>
  <c r="G18" i="9"/>
  <c r="N14" i="9"/>
  <c r="K14" i="9"/>
  <c r="C1958" i="5"/>
  <c r="C1957" i="5"/>
  <c r="N44" i="9"/>
  <c r="K44" i="9"/>
  <c r="I44" i="9"/>
  <c r="H44" i="9"/>
  <c r="G44" i="9"/>
  <c r="N43" i="9"/>
  <c r="K43" i="9"/>
  <c r="I43" i="9"/>
  <c r="H43" i="9"/>
  <c r="G43" i="9"/>
  <c r="C1951" i="5"/>
  <c r="N42" i="9"/>
  <c r="K42" i="9"/>
  <c r="I42" i="9"/>
  <c r="H42" i="9"/>
  <c r="G42" i="9"/>
  <c r="C1948" i="5"/>
  <c r="N57" i="9"/>
  <c r="K57" i="9"/>
  <c r="I57" i="9"/>
  <c r="H57" i="9"/>
  <c r="G57" i="9"/>
  <c r="N75" i="9"/>
  <c r="K75" i="9"/>
  <c r="I75" i="9"/>
  <c r="H75" i="9"/>
  <c r="G75" i="9"/>
  <c r="N74" i="9"/>
  <c r="K74" i="9"/>
  <c r="I74" i="9"/>
  <c r="H74" i="9"/>
  <c r="G74" i="9"/>
  <c r="N73" i="9"/>
  <c r="K73" i="9"/>
  <c r="I73" i="9"/>
  <c r="H73" i="9"/>
  <c r="G73" i="9"/>
  <c r="N72" i="9"/>
  <c r="K72" i="9"/>
  <c r="I72" i="9"/>
  <c r="H72" i="9"/>
  <c r="G72" i="9"/>
  <c r="C1946" i="5"/>
  <c r="N41" i="9"/>
  <c r="K41" i="9"/>
  <c r="I41" i="9"/>
  <c r="H41" i="9"/>
  <c r="G41" i="9"/>
  <c r="C1945" i="5"/>
  <c r="N51" i="9"/>
  <c r="K51" i="9"/>
  <c r="I51" i="9"/>
  <c r="H51" i="9"/>
  <c r="G51" i="9"/>
  <c r="C1944" i="5"/>
  <c r="N65" i="9"/>
  <c r="K65" i="9"/>
  <c r="I65" i="9"/>
  <c r="H65" i="9"/>
  <c r="G65" i="9"/>
  <c r="C1943" i="5"/>
  <c r="N4" i="9"/>
  <c r="K4" i="9"/>
  <c r="I4" i="9"/>
  <c r="H4" i="9"/>
  <c r="G4" i="9"/>
  <c r="N97" i="9"/>
  <c r="K97" i="9"/>
  <c r="I97" i="9"/>
  <c r="H97" i="9"/>
  <c r="G97" i="9"/>
  <c r="N37" i="9"/>
  <c r="K37" i="9"/>
  <c r="I37" i="9"/>
  <c r="H37" i="9"/>
  <c r="G37" i="9"/>
  <c r="C1938" i="5"/>
  <c r="C1936" i="5"/>
  <c r="C1935" i="5"/>
  <c r="G3" i="14"/>
  <c r="H3" i="14"/>
  <c r="I3" i="14"/>
  <c r="K3" i="14"/>
  <c r="K4" i="14"/>
  <c r="K6" i="14"/>
  <c r="K7" i="14"/>
  <c r="K10" i="14"/>
  <c r="K12" i="14"/>
  <c r="K13" i="14"/>
  <c r="K26" i="14"/>
  <c r="K29" i="14"/>
  <c r="K31" i="14"/>
  <c r="K70" i="12"/>
  <c r="K72" i="12"/>
  <c r="K73" i="12"/>
  <c r="K74" i="12"/>
  <c r="K75" i="12"/>
  <c r="K76" i="12"/>
  <c r="K77" i="12"/>
  <c r="K78" i="12"/>
  <c r="K79" i="12"/>
  <c r="K80" i="12"/>
  <c r="K81" i="12"/>
  <c r="K82" i="12"/>
  <c r="K44" i="12"/>
  <c r="K45" i="12"/>
  <c r="K46" i="12"/>
  <c r="K47" i="12"/>
  <c r="K48" i="12"/>
  <c r="K49" i="12"/>
  <c r="K50" i="12"/>
  <c r="K51" i="12"/>
  <c r="K52" i="12"/>
  <c r="K53" i="12"/>
  <c r="K54" i="12"/>
  <c r="K55" i="12"/>
  <c r="K7" i="12"/>
  <c r="K8" i="12"/>
  <c r="K9" i="12"/>
  <c r="K10" i="12"/>
  <c r="K11" i="12"/>
  <c r="K12" i="12"/>
  <c r="K13" i="12"/>
  <c r="K14" i="12"/>
  <c r="K15" i="12"/>
  <c r="K16" i="12"/>
  <c r="K17" i="12"/>
  <c r="K20" i="12"/>
  <c r="K21" i="12"/>
  <c r="K22" i="12"/>
  <c r="K23" i="12"/>
  <c r="K24" i="12"/>
  <c r="K25" i="12"/>
  <c r="K26" i="12"/>
  <c r="K27" i="12"/>
  <c r="K28" i="12"/>
  <c r="K29" i="12"/>
  <c r="K30" i="12"/>
  <c r="K31" i="12"/>
  <c r="K32" i="12"/>
  <c r="K33" i="12"/>
  <c r="K34" i="12"/>
  <c r="K36" i="12"/>
  <c r="K37" i="12"/>
  <c r="K38" i="12"/>
  <c r="K39" i="12"/>
  <c r="K40" i="12"/>
  <c r="K41" i="12"/>
  <c r="K42" i="12"/>
  <c r="K43" i="12"/>
  <c r="K61" i="12"/>
  <c r="K63" i="12"/>
  <c r="K64" i="12"/>
  <c r="K65" i="12"/>
  <c r="K66" i="12"/>
  <c r="K67" i="12"/>
  <c r="K68" i="12"/>
  <c r="K96" i="12"/>
  <c r="K97" i="12"/>
  <c r="K98" i="12"/>
  <c r="K99" i="12"/>
  <c r="K100" i="12"/>
  <c r="K101" i="12"/>
  <c r="K102" i="12"/>
  <c r="K103" i="12"/>
  <c r="K104" i="12"/>
  <c r="K105" i="12"/>
  <c r="K106" i="12"/>
  <c r="K107" i="12"/>
  <c r="K108" i="12"/>
  <c r="K109" i="12"/>
  <c r="K110" i="12"/>
  <c r="K111" i="12"/>
  <c r="K112" i="12"/>
  <c r="K113" i="12"/>
  <c r="K114" i="12"/>
  <c r="K117" i="12"/>
  <c r="K118" i="12"/>
  <c r="K119" i="12"/>
  <c r="K120" i="12"/>
  <c r="K121" i="12"/>
  <c r="K122" i="12"/>
  <c r="K123" i="12"/>
  <c r="K124" i="12"/>
  <c r="K125" i="12"/>
  <c r="K126" i="12"/>
  <c r="K127" i="12"/>
  <c r="K128" i="12"/>
  <c r="K129" i="12"/>
  <c r="K130" i="12"/>
  <c r="K131" i="12"/>
  <c r="K132" i="12"/>
  <c r="K133" i="12"/>
  <c r="K136" i="12"/>
  <c r="K137" i="12"/>
  <c r="K138" i="12"/>
  <c r="K139" i="12"/>
  <c r="K140" i="12"/>
  <c r="K141" i="12"/>
  <c r="K142" i="12"/>
  <c r="K143" i="12"/>
  <c r="K144" i="12"/>
  <c r="K145" i="12"/>
  <c r="K146" i="12"/>
  <c r="K147" i="12"/>
  <c r="K148" i="12"/>
  <c r="K149" i="12"/>
  <c r="K151" i="12"/>
  <c r="K152" i="12"/>
  <c r="K153" i="12"/>
  <c r="K154" i="12"/>
  <c r="K155" i="12"/>
  <c r="K156" i="12"/>
  <c r="K157" i="12"/>
  <c r="K158" i="12"/>
  <c r="K159" i="12"/>
  <c r="K160" i="12"/>
  <c r="K161" i="12"/>
  <c r="K162" i="12"/>
  <c r="K163" i="12"/>
  <c r="K164" i="12"/>
  <c r="K165" i="12"/>
  <c r="K171" i="12"/>
  <c r="K172" i="12"/>
  <c r="K173" i="12"/>
  <c r="K174" i="12"/>
  <c r="K3" i="17"/>
  <c r="K4" i="17"/>
  <c r="K5" i="17"/>
  <c r="K6" i="17"/>
  <c r="K7" i="17"/>
  <c r="K8" i="17"/>
  <c r="K9" i="17"/>
  <c r="K10" i="17"/>
  <c r="K11"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3" i="16"/>
  <c r="K4" i="16"/>
  <c r="K5" i="16"/>
  <c r="K6" i="16"/>
  <c r="K7" i="16"/>
  <c r="K8" i="16"/>
  <c r="K9" i="16"/>
  <c r="K10" i="16"/>
  <c r="K14" i="16"/>
  <c r="K15" i="16"/>
  <c r="K16" i="16"/>
  <c r="K17" i="16"/>
  <c r="K18" i="16"/>
  <c r="K19" i="16"/>
  <c r="K20" i="16"/>
  <c r="K21" i="16"/>
  <c r="K22" i="16"/>
  <c r="K23" i="16"/>
  <c r="K24" i="16"/>
  <c r="K25" i="16"/>
  <c r="K26" i="16"/>
  <c r="K27" i="16"/>
  <c r="K28" i="16"/>
  <c r="K29" i="16"/>
  <c r="K34" i="16"/>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8" i="18"/>
  <c r="K89" i="18"/>
  <c r="K90" i="18"/>
  <c r="K91" i="18"/>
  <c r="K92" i="18"/>
  <c r="K93" i="18"/>
  <c r="K94" i="18"/>
  <c r="K95" i="18"/>
  <c r="K96" i="18"/>
  <c r="K97" i="18"/>
  <c r="K98" i="18"/>
  <c r="K99" i="18"/>
  <c r="K100" i="18"/>
  <c r="K101" i="18"/>
  <c r="K102" i="18"/>
  <c r="K103" i="18"/>
  <c r="K104" i="18"/>
  <c r="K105" i="18"/>
  <c r="K106" i="18"/>
  <c r="K107" i="18"/>
  <c r="K108" i="18"/>
  <c r="K109" i="18"/>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21" i="19"/>
  <c r="K122" i="19"/>
  <c r="K123" i="19"/>
  <c r="K124" i="19"/>
  <c r="K125" i="19"/>
  <c r="K126" i="19"/>
  <c r="K127" i="19"/>
  <c r="K128" i="19"/>
  <c r="K129" i="19"/>
  <c r="K130" i="19"/>
  <c r="K131" i="19"/>
  <c r="K132" i="19"/>
  <c r="K133" i="19"/>
  <c r="K134" i="19"/>
  <c r="K136" i="19"/>
  <c r="K137" i="19"/>
  <c r="K138" i="19"/>
  <c r="K144" i="19"/>
  <c r="K145" i="19"/>
  <c r="K146" i="19"/>
  <c r="K147" i="19"/>
  <c r="K148" i="19"/>
  <c r="K149" i="19"/>
  <c r="K150" i="19"/>
  <c r="K3" i="11"/>
  <c r="K4" i="11"/>
  <c r="K5" i="11"/>
  <c r="K6" i="11"/>
  <c r="K7" i="11"/>
  <c r="K8" i="11"/>
  <c r="K9" i="11"/>
  <c r="K10" i="11"/>
  <c r="K12" i="11"/>
  <c r="K13" i="11"/>
  <c r="K14" i="11"/>
  <c r="K15" i="11"/>
  <c r="K16" i="11"/>
  <c r="K17" i="11"/>
  <c r="K18"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4" i="11"/>
  <c r="K105" i="11"/>
  <c r="K106" i="11"/>
  <c r="K107" i="11"/>
  <c r="K108" i="11"/>
  <c r="K109" i="11"/>
  <c r="K110" i="11"/>
  <c r="K111" i="11"/>
  <c r="K112" i="11"/>
  <c r="K113" i="11"/>
  <c r="K114" i="11"/>
  <c r="K115" i="11"/>
  <c r="K116" i="11"/>
  <c r="K117" i="11"/>
  <c r="K118" i="11"/>
  <c r="K119" i="11"/>
  <c r="K120" i="11"/>
  <c r="K121" i="11"/>
  <c r="K122" i="11"/>
  <c r="K123" i="11"/>
  <c r="K300" i="1"/>
  <c r="K301" i="1"/>
  <c r="K302" i="1"/>
  <c r="K303" i="1"/>
  <c r="K304" i="1"/>
  <c r="K305" i="1"/>
  <c r="K290" i="1"/>
  <c r="K284" i="1"/>
  <c r="K272" i="1"/>
  <c r="K273" i="1"/>
  <c r="K269" i="1"/>
  <c r="K280" i="1"/>
  <c r="K283" i="1"/>
  <c r="K287" i="1"/>
  <c r="K250" i="1"/>
  <c r="K247" i="1"/>
  <c r="K239" i="1"/>
  <c r="K224" i="1"/>
  <c r="K225" i="1"/>
  <c r="K226" i="1"/>
  <c r="K227" i="1"/>
  <c r="K228" i="1"/>
  <c r="K230" i="1"/>
  <c r="K210" i="1"/>
  <c r="K201" i="1"/>
  <c r="K202" i="1"/>
  <c r="K196" i="1"/>
  <c r="K197" i="1"/>
  <c r="K198" i="1"/>
  <c r="K199" i="1"/>
  <c r="K194" i="1"/>
  <c r="K191" i="1"/>
  <c r="K164" i="1"/>
  <c r="K162" i="1"/>
  <c r="K153" i="1"/>
  <c r="K152" i="1"/>
  <c r="K147" i="1"/>
  <c r="K148" i="1"/>
  <c r="K141" i="1"/>
  <c r="K138" i="1"/>
  <c r="K126" i="1"/>
  <c r="K113" i="1"/>
  <c r="K117" i="1"/>
  <c r="K116" i="1"/>
  <c r="K111" i="1"/>
  <c r="K107" i="1"/>
  <c r="K39" i="1"/>
  <c r="K24" i="1"/>
  <c r="K25" i="1"/>
  <c r="K26" i="1"/>
  <c r="K27" i="1"/>
  <c r="K34" i="1"/>
  <c r="K19" i="1"/>
  <c r="K17" i="1"/>
  <c r="K3" i="22"/>
  <c r="K4" i="22"/>
  <c r="K5" i="22"/>
  <c r="K6" i="22"/>
  <c r="K10" i="22"/>
  <c r="K12" i="22"/>
  <c r="K13" i="22"/>
  <c r="K14" i="22"/>
  <c r="K15" i="22"/>
  <c r="K16" i="22"/>
  <c r="K183" i="4"/>
  <c r="K184" i="4"/>
  <c r="K185" i="4"/>
  <c r="K186" i="4"/>
  <c r="K180" i="4"/>
  <c r="K181" i="4"/>
  <c r="K194" i="4"/>
  <c r="K195" i="4"/>
  <c r="K196" i="4"/>
  <c r="K199" i="4"/>
  <c r="K205" i="4"/>
  <c r="K206" i="4"/>
  <c r="K188" i="4"/>
  <c r="K189" i="4"/>
  <c r="K191" i="4"/>
  <c r="K208" i="4"/>
  <c r="K210" i="4"/>
  <c r="K211" i="4"/>
  <c r="K215" i="4"/>
  <c r="K217"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2" i="4"/>
  <c r="K187" i="4"/>
  <c r="K190" i="4"/>
  <c r="K192" i="4"/>
  <c r="K193" i="4"/>
  <c r="K200" i="4"/>
  <c r="K207" i="4"/>
  <c r="K209" i="4"/>
  <c r="K212" i="4"/>
  <c r="K213" i="4"/>
  <c r="K214" i="4"/>
  <c r="C661" i="5"/>
  <c r="C660" i="5"/>
  <c r="C176" i="5"/>
  <c r="C63" i="5"/>
  <c r="C1759" i="5"/>
  <c r="C1758" i="5"/>
  <c r="C1757" i="5"/>
  <c r="C1756" i="5"/>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672" i="5"/>
  <c r="C1673" i="5"/>
  <c r="C1674" i="5"/>
  <c r="C1666" i="5"/>
  <c r="C1665" i="5"/>
  <c r="C1664" i="5"/>
  <c r="C1663" i="5"/>
  <c r="C1662" i="5"/>
  <c r="K18" i="1"/>
  <c r="K20" i="1"/>
  <c r="K21" i="1"/>
  <c r="K22" i="1"/>
  <c r="K23" i="1"/>
  <c r="K28" i="1"/>
  <c r="K29" i="1"/>
  <c r="K33" i="1"/>
  <c r="K36" i="1"/>
  <c r="K37" i="1"/>
  <c r="K38" i="1"/>
  <c r="K40" i="1"/>
  <c r="K41" i="1"/>
  <c r="K42" i="1"/>
  <c r="K44" i="1"/>
  <c r="K45" i="1"/>
  <c r="K46" i="1"/>
  <c r="K47" i="1"/>
  <c r="K48" i="1"/>
  <c r="K49" i="1"/>
  <c r="K50" i="1"/>
  <c r="K51" i="1"/>
  <c r="K52" i="1"/>
  <c r="K53" i="1"/>
  <c r="K55" i="1"/>
  <c r="K56" i="1"/>
  <c r="K60" i="1"/>
  <c r="K61" i="1"/>
  <c r="K62" i="1"/>
  <c r="K63" i="1"/>
  <c r="K64" i="1"/>
  <c r="K65" i="1"/>
  <c r="K66" i="1"/>
  <c r="K67" i="1"/>
  <c r="K68" i="1"/>
  <c r="K69" i="1"/>
  <c r="K70" i="1"/>
  <c r="K71" i="1"/>
  <c r="K72"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8" i="1"/>
  <c r="K109" i="1"/>
  <c r="K110" i="1"/>
  <c r="K112" i="1"/>
  <c r="K114" i="1"/>
  <c r="K115" i="1"/>
  <c r="K118" i="1"/>
  <c r="K119" i="1"/>
  <c r="K120" i="1"/>
  <c r="K121" i="1"/>
  <c r="K122" i="1"/>
  <c r="K123" i="1"/>
  <c r="K124" i="1"/>
  <c r="K125" i="1"/>
  <c r="K127" i="1"/>
  <c r="K128" i="1"/>
  <c r="K129" i="1"/>
  <c r="K130" i="1"/>
  <c r="K131" i="1"/>
  <c r="K132" i="1"/>
  <c r="K133" i="1"/>
  <c r="K134" i="1"/>
  <c r="K135" i="1"/>
  <c r="K136" i="1"/>
  <c r="K137" i="1"/>
  <c r="K139" i="1"/>
  <c r="K140" i="1"/>
  <c r="K142" i="1"/>
  <c r="K143" i="1"/>
  <c r="K144" i="1"/>
  <c r="K145" i="1"/>
  <c r="K146" i="1"/>
  <c r="K149" i="1"/>
  <c r="K150" i="1"/>
  <c r="K151" i="1"/>
  <c r="K160" i="1"/>
  <c r="K161" i="1"/>
  <c r="K163"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2" i="1"/>
  <c r="K193" i="1"/>
  <c r="K195" i="1"/>
  <c r="K200" i="1"/>
  <c r="K203" i="1"/>
  <c r="K204" i="1"/>
  <c r="K205" i="1"/>
  <c r="K206" i="1"/>
  <c r="K207" i="1"/>
  <c r="K208" i="1"/>
  <c r="K209" i="1"/>
  <c r="K223" i="1"/>
  <c r="K229" i="1"/>
  <c r="K232" i="1"/>
  <c r="K234" i="1"/>
  <c r="K236" i="1"/>
  <c r="K237" i="1"/>
  <c r="K238" i="1"/>
  <c r="K240" i="1"/>
  <c r="K243" i="1"/>
  <c r="K244" i="1"/>
  <c r="K245" i="1"/>
  <c r="K246" i="1"/>
  <c r="K248" i="1"/>
  <c r="K249" i="1"/>
  <c r="K251" i="1"/>
  <c r="K252" i="1"/>
  <c r="K253" i="1"/>
  <c r="K254" i="1"/>
  <c r="K255" i="1"/>
  <c r="K259" i="1"/>
  <c r="K260" i="1"/>
  <c r="K261" i="1"/>
  <c r="K262" i="1"/>
  <c r="K263" i="1"/>
  <c r="K264" i="1"/>
  <c r="K265" i="1"/>
  <c r="K266" i="1"/>
  <c r="K267" i="1"/>
  <c r="K275" i="1"/>
  <c r="K276" i="1"/>
  <c r="K277" i="1"/>
  <c r="K278" i="1"/>
  <c r="K279" i="1"/>
  <c r="K281" i="1"/>
  <c r="K268" i="1"/>
  <c r="K271" i="1"/>
  <c r="K274" i="1"/>
  <c r="K288" i="1"/>
  <c r="K289" i="1"/>
  <c r="K291" i="1"/>
  <c r="K292" i="1"/>
  <c r="K293" i="1"/>
  <c r="K294" i="1"/>
  <c r="K295" i="1"/>
  <c r="K296" i="1"/>
  <c r="K297" i="1"/>
  <c r="K299" i="1"/>
  <c r="K307" i="1"/>
  <c r="K308" i="1"/>
  <c r="K309" i="1"/>
  <c r="K310" i="1"/>
  <c r="K311" i="1"/>
  <c r="K313" i="1"/>
  <c r="K314" i="1"/>
  <c r="K315" i="1"/>
  <c r="K316" i="1"/>
  <c r="K317" i="1"/>
  <c r="K318" i="1"/>
  <c r="K321" i="1"/>
  <c r="K323" i="1"/>
  <c r="K324" i="1"/>
  <c r="K325" i="1"/>
  <c r="K326" i="1"/>
  <c r="K327" i="1"/>
  <c r="K328" i="1"/>
  <c r="K329" i="1"/>
  <c r="K330" i="1"/>
  <c r="K331" i="1"/>
  <c r="K332" i="1"/>
  <c r="K333" i="1"/>
  <c r="K334" i="1"/>
  <c r="K335" i="1"/>
  <c r="K336" i="1"/>
  <c r="K337" i="1"/>
  <c r="K338" i="1"/>
  <c r="K339" i="1"/>
  <c r="K340" i="1"/>
  <c r="K341" i="1"/>
  <c r="K342" i="1"/>
  <c r="K343" i="1"/>
  <c r="K344" i="1"/>
  <c r="K345" i="1"/>
  <c r="K346" i="1"/>
  <c r="K3" i="9"/>
  <c r="K5" i="9"/>
  <c r="K6" i="9"/>
  <c r="K7" i="9"/>
  <c r="K15" i="9"/>
  <c r="K17" i="9"/>
  <c r="K8" i="9"/>
  <c r="K9" i="9"/>
  <c r="K10" i="9"/>
  <c r="K11" i="9"/>
  <c r="K12" i="9"/>
  <c r="K13" i="9"/>
  <c r="K28" i="9"/>
  <c r="K29" i="9"/>
  <c r="K30" i="9"/>
  <c r="K31" i="9"/>
  <c r="K32" i="9"/>
  <c r="K33" i="9"/>
  <c r="K34" i="9"/>
  <c r="K35" i="9"/>
  <c r="K36" i="9"/>
  <c r="K45" i="9"/>
  <c r="K49" i="9"/>
  <c r="K50" i="9"/>
  <c r="K52" i="9"/>
  <c r="K53" i="9"/>
  <c r="K54" i="9"/>
  <c r="K55" i="9"/>
  <c r="K56" i="9"/>
  <c r="K58" i="9"/>
  <c r="K59" i="9"/>
  <c r="K60" i="9"/>
  <c r="K61" i="9"/>
  <c r="K62" i="9"/>
  <c r="K63" i="9"/>
  <c r="K67" i="9"/>
  <c r="K69" i="9"/>
  <c r="K70" i="9"/>
  <c r="K71" i="9"/>
  <c r="K78" i="9"/>
  <c r="K79" i="9"/>
  <c r="K84" i="9"/>
  <c r="K85" i="9"/>
  <c r="K86" i="9"/>
  <c r="K95" i="9"/>
  <c r="K96" i="9"/>
  <c r="K98" i="9"/>
  <c r="K99" i="9"/>
  <c r="K100" i="9"/>
  <c r="K8" i="22"/>
  <c r="K11" i="22"/>
  <c r="K17" i="22"/>
  <c r="K18" i="22"/>
  <c r="K19" i="22"/>
  <c r="K20" i="22"/>
  <c r="K21" i="22"/>
  <c r="K22" i="22"/>
  <c r="K23" i="22"/>
  <c r="K24" i="22"/>
  <c r="K52" i="15"/>
  <c r="K53" i="15"/>
  <c r="K54" i="15"/>
  <c r="K55" i="15"/>
  <c r="K56" i="15"/>
  <c r="K57" i="15"/>
  <c r="K58" i="15"/>
  <c r="K59" i="15"/>
  <c r="K60" i="15"/>
  <c r="K61" i="15"/>
  <c r="K62" i="15"/>
  <c r="K63" i="15"/>
  <c r="K64" i="15"/>
  <c r="K65" i="15"/>
  <c r="K66" i="15"/>
  <c r="K70" i="15"/>
  <c r="K71" i="15"/>
  <c r="K72" i="15"/>
  <c r="K73" i="15"/>
  <c r="K74" i="15"/>
  <c r="K75" i="15"/>
  <c r="K76" i="15"/>
  <c r="K77" i="15"/>
  <c r="K78"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5" i="14"/>
  <c r="K8" i="14"/>
  <c r="K9" i="14"/>
  <c r="K11" i="14"/>
  <c r="K20" i="14"/>
  <c r="K21" i="14"/>
  <c r="K22" i="14"/>
  <c r="K23" i="14"/>
  <c r="K24" i="14"/>
  <c r="K25" i="14"/>
  <c r="K27" i="14"/>
  <c r="K28" i="14"/>
  <c r="K30" i="14"/>
  <c r="K32" i="14"/>
  <c r="K33" i="14"/>
  <c r="K34" i="14"/>
  <c r="I3" i="16"/>
  <c r="I5" i="16"/>
  <c r="I6" i="16"/>
  <c r="I7" i="16"/>
  <c r="I8" i="16"/>
  <c r="I9" i="16"/>
  <c r="I10" i="16"/>
  <c r="I14" i="16"/>
  <c r="I15" i="16"/>
  <c r="I16" i="16"/>
  <c r="I17" i="16"/>
  <c r="I18" i="16"/>
  <c r="I19" i="16"/>
  <c r="I20" i="16"/>
  <c r="I22" i="16"/>
  <c r="I23" i="16"/>
  <c r="I24" i="16"/>
  <c r="I25" i="16"/>
  <c r="I28" i="16"/>
  <c r="I29" i="16"/>
  <c r="I34" i="16"/>
  <c r="I35" i="16"/>
  <c r="I36" i="16"/>
  <c r="I37" i="16"/>
  <c r="I3" i="17"/>
  <c r="I4" i="17"/>
  <c r="I5" i="17"/>
  <c r="I6" i="17"/>
  <c r="I7" i="17"/>
  <c r="I13" i="17"/>
  <c r="I14" i="17"/>
  <c r="I15" i="17"/>
  <c r="I16" i="17"/>
  <c r="I17" i="17"/>
  <c r="I18" i="17"/>
  <c r="I24" i="17"/>
  <c r="I25" i="17"/>
  <c r="I26" i="17"/>
  <c r="I27" i="17"/>
  <c r="I28" i="17"/>
  <c r="I29" i="17"/>
  <c r="I30" i="17"/>
  <c r="I31" i="17"/>
  <c r="I32" i="17"/>
  <c r="I33" i="17"/>
  <c r="I34" i="17"/>
  <c r="I35" i="17"/>
  <c r="I36" i="17"/>
  <c r="I37" i="17"/>
  <c r="I38" i="17"/>
  <c r="I39" i="17"/>
  <c r="I40" i="17"/>
  <c r="I42" i="17"/>
  <c r="I43" i="17"/>
  <c r="I44" i="17"/>
  <c r="I45" i="17"/>
  <c r="I46" i="17"/>
  <c r="I47" i="17"/>
  <c r="I48" i="17"/>
  <c r="I51" i="17"/>
  <c r="I52" i="17"/>
  <c r="I53" i="17"/>
  <c r="I56" i="17"/>
  <c r="I57" i="17"/>
  <c r="C1146" i="5"/>
  <c r="N85" i="19"/>
  <c r="I85" i="19"/>
  <c r="H85" i="19"/>
  <c r="G85" i="19"/>
  <c r="C1118" i="5"/>
  <c r="N101" i="11"/>
  <c r="I101" i="11"/>
  <c r="H101" i="11"/>
  <c r="G101" i="11"/>
  <c r="C729" i="5"/>
  <c r="C705" i="5"/>
  <c r="C694" i="5"/>
  <c r="C691" i="5"/>
  <c r="N139" i="12"/>
  <c r="I139" i="12"/>
  <c r="H139" i="12"/>
  <c r="G139" i="12"/>
  <c r="N138" i="12"/>
  <c r="I138" i="12"/>
  <c r="H138" i="12"/>
  <c r="G138" i="12"/>
  <c r="N137" i="12"/>
  <c r="I137" i="12"/>
  <c r="H137" i="12"/>
  <c r="G137" i="12"/>
  <c r="N136" i="12"/>
  <c r="I136" i="12"/>
  <c r="H136" i="12"/>
  <c r="G136" i="12"/>
  <c r="C669" i="5"/>
  <c r="C668" i="5"/>
  <c r="C662" i="5"/>
  <c r="N121" i="12"/>
  <c r="I121" i="12"/>
  <c r="H121" i="12"/>
  <c r="G121" i="12"/>
  <c r="N120" i="12"/>
  <c r="I120" i="12"/>
  <c r="H120" i="12"/>
  <c r="G120" i="12"/>
  <c r="N119" i="12"/>
  <c r="I119" i="12"/>
  <c r="H119" i="12"/>
  <c r="G119" i="12"/>
  <c r="C659" i="5"/>
  <c r="C651" i="5"/>
  <c r="C649" i="5"/>
  <c r="N99" i="12"/>
  <c r="I99" i="12"/>
  <c r="H99" i="12"/>
  <c r="G99" i="12"/>
  <c r="N98" i="12"/>
  <c r="I98" i="12"/>
  <c r="H98" i="12"/>
  <c r="G98" i="12"/>
  <c r="N97" i="12"/>
  <c r="I97" i="12"/>
  <c r="H97" i="12"/>
  <c r="G97" i="12"/>
  <c r="C555" i="5"/>
  <c r="N38" i="12"/>
  <c r="I38" i="12"/>
  <c r="H38" i="12"/>
  <c r="G38" i="12"/>
  <c r="C543" i="5"/>
  <c r="N29" i="12"/>
  <c r="I29" i="12"/>
  <c r="H29" i="12"/>
  <c r="G29" i="12"/>
  <c r="C461" i="5"/>
  <c r="N135" i="4"/>
  <c r="I135" i="4"/>
  <c r="H135" i="4"/>
  <c r="G135" i="4"/>
  <c r="C404" i="5"/>
  <c r="C417" i="5"/>
  <c r="N94" i="4"/>
  <c r="I94" i="4"/>
  <c r="H94" i="4"/>
  <c r="G94" i="4"/>
  <c r="N93" i="4"/>
  <c r="I93" i="4"/>
  <c r="H93" i="4"/>
  <c r="G93" i="4"/>
  <c r="C373" i="5"/>
  <c r="C382" i="5"/>
  <c r="C388" i="5"/>
  <c r="N53" i="4"/>
  <c r="I53" i="4"/>
  <c r="H53" i="4"/>
  <c r="G53" i="4"/>
  <c r="N52" i="4"/>
  <c r="I52" i="4"/>
  <c r="H52" i="4"/>
  <c r="G52" i="4"/>
  <c r="N51" i="4"/>
  <c r="I51" i="4"/>
  <c r="H51" i="4"/>
  <c r="G51" i="4"/>
  <c r="C366" i="5"/>
  <c r="N39" i="4"/>
  <c r="I39" i="4"/>
  <c r="H39" i="4"/>
  <c r="G39" i="4"/>
  <c r="C260" i="5"/>
  <c r="N265" i="1"/>
  <c r="I265" i="1"/>
  <c r="H265" i="1"/>
  <c r="G265" i="1"/>
  <c r="C258" i="5"/>
  <c r="N264" i="1"/>
  <c r="I264" i="1"/>
  <c r="H264" i="1"/>
  <c r="G264" i="1"/>
  <c r="C253" i="5"/>
  <c r="N266" i="1"/>
  <c r="I266" i="1"/>
  <c r="H266" i="1"/>
  <c r="G266" i="1"/>
  <c r="C224" i="5"/>
  <c r="N246" i="1"/>
  <c r="I246" i="1"/>
  <c r="H246" i="1"/>
  <c r="G246" i="1"/>
  <c r="N205" i="1"/>
  <c r="I205" i="1"/>
  <c r="H205" i="1"/>
  <c r="G205" i="1"/>
  <c r="C165" i="5"/>
  <c r="C162" i="5"/>
  <c r="C160" i="5"/>
  <c r="N190" i="1"/>
  <c r="I190" i="1"/>
  <c r="H190" i="1"/>
  <c r="G190" i="1"/>
  <c r="N189" i="1"/>
  <c r="I189" i="1"/>
  <c r="H189" i="1"/>
  <c r="G189" i="1"/>
  <c r="N188" i="1"/>
  <c r="I188" i="1"/>
  <c r="H188" i="1"/>
  <c r="G188" i="1"/>
  <c r="C145" i="5"/>
  <c r="C138" i="5"/>
  <c r="N143" i="1"/>
  <c r="I143" i="1"/>
  <c r="H143" i="1"/>
  <c r="G143" i="1"/>
  <c r="C70" i="5"/>
  <c r="N83" i="1"/>
  <c r="I83" i="1"/>
  <c r="H83" i="1"/>
  <c r="G83" i="1"/>
  <c r="C58" i="5"/>
  <c r="N38" i="1"/>
  <c r="I38" i="1"/>
  <c r="H38" i="1"/>
  <c r="G38" i="1"/>
  <c r="C54" i="5"/>
  <c r="C6" i="5"/>
  <c r="N16" i="1"/>
  <c r="K16" i="1"/>
  <c r="I16" i="1"/>
  <c r="H16" i="1"/>
  <c r="G16" i="1"/>
  <c r="K47" i="23"/>
  <c r="K48" i="23"/>
  <c r="K49" i="23"/>
  <c r="K50" i="23"/>
  <c r="K51" i="23"/>
  <c r="K53" i="23"/>
  <c r="K52" i="23"/>
  <c r="K54" i="23"/>
  <c r="K55" i="23"/>
  <c r="K56" i="23"/>
  <c r="K57" i="23"/>
  <c r="C1930" i="5"/>
  <c r="C1929" i="5"/>
  <c r="C1928" i="5"/>
  <c r="C1927" i="5"/>
  <c r="C1926" i="5"/>
  <c r="C1925" i="5"/>
  <c r="C1924" i="5"/>
  <c r="C1923" i="5"/>
  <c r="C1922" i="5"/>
  <c r="C1921" i="5"/>
  <c r="C1920" i="5"/>
  <c r="C1919" i="5"/>
  <c r="C1918" i="5"/>
  <c r="C1913" i="5"/>
  <c r="C1912" i="5"/>
  <c r="C1911" i="5"/>
  <c r="C1910" i="5"/>
  <c r="C1909" i="5"/>
  <c r="C1908" i="5"/>
  <c r="C1907" i="5"/>
  <c r="C1906" i="5"/>
  <c r="C1916" i="5"/>
  <c r="C1915" i="5"/>
  <c r="C1914" i="5"/>
  <c r="C1904" i="5"/>
  <c r="C1903" i="5"/>
  <c r="C1902" i="5"/>
  <c r="C1901" i="5"/>
  <c r="C1900" i="5"/>
  <c r="C1899" i="5"/>
  <c r="C1898" i="5"/>
  <c r="C1897" i="5"/>
  <c r="C1896" i="5"/>
  <c r="C1895" i="5"/>
  <c r="C1894" i="5"/>
  <c r="C1893" i="5"/>
  <c r="C1892" i="5"/>
  <c r="C1891" i="5"/>
  <c r="C1890" i="5"/>
  <c r="C1889" i="5"/>
  <c r="C1888" i="5"/>
  <c r="C1887" i="5"/>
  <c r="N67" i="11"/>
  <c r="I67" i="11"/>
  <c r="H67" i="11"/>
  <c r="G67" i="11"/>
  <c r="N84" i="11"/>
  <c r="I84" i="11"/>
  <c r="H84" i="11"/>
  <c r="G84" i="11"/>
  <c r="N83" i="11"/>
  <c r="I83" i="11"/>
  <c r="H83" i="11"/>
  <c r="G83" i="11"/>
  <c r="N82" i="11"/>
  <c r="I82" i="11"/>
  <c r="H82" i="11"/>
  <c r="G82" i="11"/>
  <c r="N81" i="11"/>
  <c r="I81" i="11"/>
  <c r="H81" i="11"/>
  <c r="G81" i="11"/>
  <c r="N80" i="11"/>
  <c r="I80" i="11"/>
  <c r="H80" i="11"/>
  <c r="G80" i="11"/>
  <c r="N79" i="11"/>
  <c r="I79" i="11"/>
  <c r="H79" i="11"/>
  <c r="G79" i="11"/>
  <c r="N78" i="11"/>
  <c r="I78" i="11"/>
  <c r="H78" i="11"/>
  <c r="G78" i="11"/>
  <c r="N77" i="11"/>
  <c r="I77" i="11"/>
  <c r="H77" i="11"/>
  <c r="G77" i="11"/>
  <c r="N76" i="11"/>
  <c r="I76" i="11"/>
  <c r="H76" i="11"/>
  <c r="G76" i="11"/>
  <c r="N75" i="11"/>
  <c r="I75" i="11"/>
  <c r="H75" i="11"/>
  <c r="G75" i="11"/>
  <c r="N74" i="11"/>
  <c r="I74" i="11"/>
  <c r="H74" i="11"/>
  <c r="G74" i="11"/>
  <c r="N73" i="11"/>
  <c r="I73" i="11"/>
  <c r="H73" i="11"/>
  <c r="G73" i="11"/>
  <c r="N72" i="11"/>
  <c r="I72" i="11"/>
  <c r="H72" i="11"/>
  <c r="G72" i="11"/>
  <c r="N71" i="11"/>
  <c r="I71" i="11"/>
  <c r="H71" i="11"/>
  <c r="G71" i="11"/>
  <c r="N70" i="11"/>
  <c r="I70" i="11"/>
  <c r="H70" i="11"/>
  <c r="G70" i="11"/>
  <c r="N69" i="11"/>
  <c r="I69" i="11"/>
  <c r="H69" i="11"/>
  <c r="G69" i="11"/>
  <c r="N68" i="11"/>
  <c r="I68" i="11"/>
  <c r="H68" i="11"/>
  <c r="G68" i="11"/>
  <c r="N66" i="11"/>
  <c r="N69" i="15"/>
  <c r="K69" i="15"/>
  <c r="I69" i="15"/>
  <c r="H69" i="15"/>
  <c r="G69" i="15"/>
  <c r="N68" i="15"/>
  <c r="K68" i="15"/>
  <c r="I68" i="15"/>
  <c r="H68" i="15"/>
  <c r="G68" i="15"/>
  <c r="N67" i="15"/>
  <c r="K67" i="15"/>
  <c r="I67" i="15"/>
  <c r="H67" i="15"/>
  <c r="G67" i="15"/>
  <c r="N3" i="15"/>
  <c r="C1883" i="5"/>
  <c r="C1879" i="5"/>
  <c r="N145" i="4"/>
  <c r="I145" i="4"/>
  <c r="H145" i="4"/>
  <c r="G145" i="4"/>
  <c r="C1882" i="5"/>
  <c r="C1881" i="5"/>
  <c r="C1880" i="5"/>
  <c r="N153" i="4"/>
  <c r="I153" i="4"/>
  <c r="H153" i="4"/>
  <c r="G153" i="4"/>
  <c r="N152" i="4"/>
  <c r="I152" i="4"/>
  <c r="H152" i="4"/>
  <c r="G152" i="4"/>
  <c r="N151" i="4"/>
  <c r="I151" i="4"/>
  <c r="H151" i="4"/>
  <c r="G151" i="4"/>
  <c r="C1878" i="5"/>
  <c r="C1868" i="5"/>
  <c r="C1869" i="5"/>
  <c r="C1870" i="5"/>
  <c r="C1871" i="5"/>
  <c r="C1872" i="5"/>
  <c r="C1873" i="5"/>
  <c r="C1874" i="5"/>
  <c r="C1875" i="5"/>
  <c r="C1876" i="5"/>
  <c r="C1877" i="5"/>
  <c r="C1867" i="5"/>
  <c r="C1859" i="5"/>
  <c r="C1860" i="5"/>
  <c r="C1861" i="5"/>
  <c r="C1862" i="5"/>
  <c r="C1863" i="5"/>
  <c r="C1864" i="5"/>
  <c r="C1856" i="5"/>
  <c r="C1855" i="5"/>
  <c r="N25" i="4"/>
  <c r="K25" i="4"/>
  <c r="I25" i="4"/>
  <c r="H25" i="4"/>
  <c r="G25" i="4"/>
  <c r="N24" i="4"/>
  <c r="K24" i="4"/>
  <c r="I24" i="4"/>
  <c r="H24" i="4"/>
  <c r="G24" i="4"/>
  <c r="N23" i="4"/>
  <c r="K23" i="4"/>
  <c r="I23" i="4"/>
  <c r="H23" i="4"/>
  <c r="G23" i="4"/>
  <c r="N22" i="4"/>
  <c r="K22" i="4"/>
  <c r="I22" i="4"/>
  <c r="H22" i="4"/>
  <c r="G22" i="4"/>
  <c r="N21" i="4"/>
  <c r="K21" i="4"/>
  <c r="I21" i="4"/>
  <c r="H21" i="4"/>
  <c r="G21" i="4"/>
  <c r="N30" i="4"/>
  <c r="K30" i="4"/>
  <c r="I30" i="4"/>
  <c r="H30" i="4"/>
  <c r="G30" i="4"/>
  <c r="N29" i="4"/>
  <c r="K29" i="4"/>
  <c r="I29" i="4"/>
  <c r="H29" i="4"/>
  <c r="G29" i="4"/>
  <c r="N28" i="4"/>
  <c r="K28" i="4"/>
  <c r="I28" i="4"/>
  <c r="H28" i="4"/>
  <c r="G28" i="4"/>
  <c r="N27" i="4"/>
  <c r="K27" i="4"/>
  <c r="I27" i="4"/>
  <c r="H27" i="4"/>
  <c r="G27" i="4"/>
  <c r="N26" i="4"/>
  <c r="K26" i="4"/>
  <c r="I26" i="4"/>
  <c r="H26" i="4"/>
  <c r="G26" i="4"/>
  <c r="N20" i="4"/>
  <c r="K20" i="4"/>
  <c r="I20" i="4"/>
  <c r="H20" i="4"/>
  <c r="G20" i="4"/>
  <c r="N19" i="4"/>
  <c r="K19" i="4"/>
  <c r="I19" i="4"/>
  <c r="H19" i="4"/>
  <c r="G19" i="4"/>
  <c r="N18" i="4"/>
  <c r="K18" i="4"/>
  <c r="I18" i="4"/>
  <c r="H18" i="4"/>
  <c r="G18" i="4"/>
  <c r="N17" i="4"/>
  <c r="K17" i="4"/>
  <c r="I17" i="4"/>
  <c r="H17" i="4"/>
  <c r="G17" i="4"/>
  <c r="N15" i="4"/>
  <c r="K15" i="4"/>
  <c r="I15" i="4"/>
  <c r="H15" i="4"/>
  <c r="G15" i="4"/>
  <c r="N14" i="4"/>
  <c r="K14" i="4"/>
  <c r="I14" i="4"/>
  <c r="H14" i="4"/>
  <c r="G14" i="4"/>
  <c r="N13" i="4"/>
  <c r="K13" i="4"/>
  <c r="I13" i="4"/>
  <c r="H13" i="4"/>
  <c r="G13" i="4"/>
  <c r="N12" i="4"/>
  <c r="K12" i="4"/>
  <c r="I12" i="4"/>
  <c r="H12" i="4"/>
  <c r="G12" i="4"/>
  <c r="N11" i="4"/>
  <c r="K11" i="4"/>
  <c r="I11" i="4"/>
  <c r="H11" i="4"/>
  <c r="G11" i="4"/>
  <c r="N10" i="4"/>
  <c r="K10" i="4"/>
  <c r="I10" i="4"/>
  <c r="H10" i="4"/>
  <c r="G10" i="4"/>
  <c r="N9" i="4"/>
  <c r="K9" i="4"/>
  <c r="I9" i="4"/>
  <c r="H9" i="4"/>
  <c r="G9" i="4"/>
  <c r="N8" i="4"/>
  <c r="K8" i="4"/>
  <c r="I8" i="4"/>
  <c r="H8" i="4"/>
  <c r="G8" i="4"/>
  <c r="N7" i="4"/>
  <c r="K7" i="4"/>
  <c r="I7" i="4"/>
  <c r="H7" i="4"/>
  <c r="G7" i="4"/>
  <c r="N6" i="4"/>
  <c r="K6" i="4"/>
  <c r="I6" i="4"/>
  <c r="H6" i="4"/>
  <c r="G6" i="4"/>
  <c r="N5" i="4"/>
  <c r="K5" i="4"/>
  <c r="I5" i="4"/>
  <c r="H5" i="4"/>
  <c r="G5" i="4"/>
  <c r="N4" i="4"/>
  <c r="K4" i="4"/>
  <c r="I4" i="4"/>
  <c r="H4" i="4"/>
  <c r="G4" i="4"/>
  <c r="N3" i="4"/>
  <c r="K3" i="4"/>
  <c r="C1851" i="5"/>
  <c r="N33" i="4"/>
  <c r="I33" i="4"/>
  <c r="H33" i="4"/>
  <c r="G33" i="4"/>
  <c r="C1850" i="5"/>
  <c r="N34" i="9"/>
  <c r="I34" i="9"/>
  <c r="H34" i="9"/>
  <c r="G34" i="9"/>
  <c r="C1849" i="5"/>
  <c r="C310" i="5"/>
  <c r="N318" i="1"/>
  <c r="I318" i="1"/>
  <c r="H318" i="1"/>
  <c r="G318" i="1"/>
  <c r="N317" i="1"/>
  <c r="I317" i="1"/>
  <c r="H317" i="1"/>
  <c r="G317" i="1"/>
  <c r="C1848" i="5"/>
  <c r="C1847" i="5"/>
  <c r="C1846" i="5"/>
  <c r="C1845" i="5"/>
  <c r="C1844" i="5"/>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N9" i="1"/>
  <c r="K9" i="1"/>
  <c r="I9" i="1"/>
  <c r="H9" i="1"/>
  <c r="G9" i="1"/>
  <c r="K8" i="1"/>
  <c r="I8" i="1"/>
  <c r="H8" i="1"/>
  <c r="G8" i="1"/>
  <c r="K7" i="1"/>
  <c r="I7" i="1"/>
  <c r="H7" i="1"/>
  <c r="G7" i="1"/>
  <c r="K6" i="1"/>
  <c r="I6" i="1"/>
  <c r="H6" i="1"/>
  <c r="G6" i="1"/>
  <c r="K5" i="1"/>
  <c r="I5" i="1"/>
  <c r="H5" i="1"/>
  <c r="G5" i="1"/>
  <c r="K282" i="1"/>
  <c r="I282" i="1"/>
  <c r="H282" i="1"/>
  <c r="G282" i="1"/>
  <c r="K258" i="1"/>
  <c r="I258" i="1"/>
  <c r="H258" i="1"/>
  <c r="G258" i="1"/>
  <c r="K257" i="1"/>
  <c r="I257" i="1"/>
  <c r="H257" i="1"/>
  <c r="G257" i="1"/>
  <c r="K256" i="1"/>
  <c r="I256" i="1"/>
  <c r="H256" i="1"/>
  <c r="G256" i="1"/>
  <c r="K242" i="1"/>
  <c r="I242" i="1"/>
  <c r="H242" i="1"/>
  <c r="G242" i="1"/>
  <c r="N241" i="1"/>
  <c r="K241" i="1"/>
  <c r="I241" i="1"/>
  <c r="H241" i="1"/>
  <c r="G241" i="1"/>
  <c r="K222" i="1"/>
  <c r="I222" i="1"/>
  <c r="H222" i="1"/>
  <c r="G222" i="1"/>
  <c r="K221" i="1"/>
  <c r="I221" i="1"/>
  <c r="H221" i="1"/>
  <c r="G221" i="1"/>
  <c r="K220" i="1"/>
  <c r="I220" i="1"/>
  <c r="H220" i="1"/>
  <c r="G220" i="1"/>
  <c r="K219" i="1"/>
  <c r="I219" i="1"/>
  <c r="H219" i="1"/>
  <c r="G219" i="1"/>
  <c r="K218" i="1"/>
  <c r="I218" i="1"/>
  <c r="H218" i="1"/>
  <c r="G218" i="1"/>
  <c r="K217" i="1"/>
  <c r="I217" i="1"/>
  <c r="H217" i="1"/>
  <c r="G217" i="1"/>
  <c r="K216" i="1"/>
  <c r="I216" i="1"/>
  <c r="H216" i="1"/>
  <c r="G216" i="1"/>
  <c r="K215" i="1"/>
  <c r="I215" i="1"/>
  <c r="H215" i="1"/>
  <c r="G215" i="1"/>
  <c r="K214" i="1"/>
  <c r="I214" i="1"/>
  <c r="H214" i="1"/>
  <c r="G214" i="1"/>
  <c r="K14" i="1"/>
  <c r="I14" i="1"/>
  <c r="H14" i="1"/>
  <c r="G14" i="1"/>
  <c r="K13" i="1"/>
  <c r="I13" i="1"/>
  <c r="H13" i="1"/>
  <c r="G13" i="1"/>
  <c r="K12" i="1"/>
  <c r="I12" i="1"/>
  <c r="H12" i="1"/>
  <c r="G12" i="1"/>
  <c r="K11" i="1"/>
  <c r="I11" i="1"/>
  <c r="H11" i="1"/>
  <c r="G11" i="1"/>
  <c r="K10" i="1"/>
  <c r="I10" i="1"/>
  <c r="H10" i="1"/>
  <c r="G10" i="1"/>
  <c r="C1814" i="5"/>
  <c r="C1811" i="5"/>
  <c r="C1810" i="5"/>
  <c r="C1809" i="5"/>
  <c r="C1808" i="5"/>
  <c r="C1807" i="5"/>
  <c r="C1805" i="5"/>
  <c r="C1806" i="5"/>
  <c r="C1804" i="5"/>
  <c r="C1798" i="5"/>
  <c r="C1795" i="5"/>
  <c r="C1816" i="5"/>
  <c r="C1817" i="5"/>
  <c r="N55" i="1"/>
  <c r="I55" i="1"/>
  <c r="H55" i="1"/>
  <c r="G55" i="1"/>
  <c r="N23" i="1"/>
  <c r="I23" i="1"/>
  <c r="H23" i="1"/>
  <c r="G23" i="1"/>
  <c r="K3" i="23"/>
  <c r="I3" i="23"/>
  <c r="H3" i="23"/>
  <c r="G3" i="23"/>
  <c r="N57" i="23"/>
  <c r="I57" i="23"/>
  <c r="H57" i="23"/>
  <c r="G57" i="23"/>
  <c r="N56" i="23"/>
  <c r="I56" i="23"/>
  <c r="H56" i="23"/>
  <c r="G56" i="23"/>
  <c r="N55" i="23"/>
  <c r="I55" i="23"/>
  <c r="H55" i="23"/>
  <c r="G55" i="23"/>
  <c r="N54" i="23"/>
  <c r="I54" i="23"/>
  <c r="H54" i="23"/>
  <c r="G54" i="23"/>
  <c r="N52" i="23"/>
  <c r="I52" i="23"/>
  <c r="H52" i="23"/>
  <c r="G52" i="23"/>
  <c r="N53" i="23"/>
  <c r="I53" i="23"/>
  <c r="H53" i="23"/>
  <c r="G53" i="23"/>
  <c r="N51" i="23"/>
  <c r="I51" i="23"/>
  <c r="H51" i="23"/>
  <c r="G51" i="23"/>
  <c r="N50" i="23"/>
  <c r="I50" i="23"/>
  <c r="H50" i="23"/>
  <c r="G50" i="23"/>
  <c r="N49" i="23"/>
  <c r="I49" i="23"/>
  <c r="H49" i="23"/>
  <c r="G49" i="23"/>
  <c r="N48" i="23"/>
  <c r="I48" i="23"/>
  <c r="H48" i="23"/>
  <c r="G48" i="23"/>
  <c r="N47" i="23"/>
  <c r="I47" i="23"/>
  <c r="H47" i="23"/>
  <c r="G47" i="23"/>
  <c r="N46" i="23"/>
  <c r="K46" i="23"/>
  <c r="I46" i="23"/>
  <c r="H46" i="23"/>
  <c r="G46" i="23"/>
  <c r="K45" i="23"/>
  <c r="I45" i="23"/>
  <c r="H45" i="23"/>
  <c r="G45" i="23"/>
  <c r="K44" i="23"/>
  <c r="I44" i="23"/>
  <c r="H44" i="23"/>
  <c r="G44" i="23"/>
  <c r="K43" i="23"/>
  <c r="I43" i="23"/>
  <c r="H43" i="23"/>
  <c r="G43" i="23"/>
  <c r="K42" i="23"/>
  <c r="I42" i="23"/>
  <c r="H42" i="23"/>
  <c r="G42" i="23"/>
  <c r="K41" i="23"/>
  <c r="I41" i="23"/>
  <c r="H41" i="23"/>
  <c r="G41" i="23"/>
  <c r="K40" i="23"/>
  <c r="I40" i="23"/>
  <c r="H40" i="23"/>
  <c r="G40" i="23"/>
  <c r="K39" i="23"/>
  <c r="I39" i="23"/>
  <c r="H39" i="23"/>
  <c r="G39" i="23"/>
  <c r="K38" i="23"/>
  <c r="I38" i="23"/>
  <c r="H38" i="23"/>
  <c r="G38" i="23"/>
  <c r="K37" i="23"/>
  <c r="I37" i="23"/>
  <c r="H37" i="23"/>
  <c r="G37" i="23"/>
  <c r="K35" i="23"/>
  <c r="I35" i="23"/>
  <c r="H35" i="23"/>
  <c r="G35" i="23"/>
  <c r="K34" i="23"/>
  <c r="I34" i="23"/>
  <c r="H34" i="23"/>
  <c r="G34" i="23"/>
  <c r="K33" i="23"/>
  <c r="I33" i="23"/>
  <c r="H33" i="23"/>
  <c r="G33" i="23"/>
  <c r="K31" i="23"/>
  <c r="I31" i="23"/>
  <c r="H31" i="23"/>
  <c r="G31" i="23"/>
  <c r="K30" i="23"/>
  <c r="I30" i="23"/>
  <c r="H30" i="23"/>
  <c r="G30" i="23"/>
  <c r="K29" i="23"/>
  <c r="I29" i="23"/>
  <c r="H29" i="23"/>
  <c r="G29" i="23"/>
  <c r="N28" i="23"/>
  <c r="K28" i="23"/>
  <c r="I28" i="23"/>
  <c r="H28" i="23"/>
  <c r="G28" i="23"/>
  <c r="N27" i="23"/>
  <c r="K27" i="23"/>
  <c r="I27" i="23"/>
  <c r="H27" i="23"/>
  <c r="G27" i="23"/>
  <c r="N26" i="23"/>
  <c r="K26" i="23"/>
  <c r="I26" i="23"/>
  <c r="H26" i="23"/>
  <c r="G26" i="23"/>
  <c r="K25" i="23"/>
  <c r="I25" i="23"/>
  <c r="H25" i="23"/>
  <c r="G25" i="23"/>
  <c r="K24" i="23"/>
  <c r="I24" i="23"/>
  <c r="H24" i="23"/>
  <c r="G24" i="23"/>
  <c r="K23" i="23"/>
  <c r="I23" i="23"/>
  <c r="H23" i="23"/>
  <c r="G23" i="23"/>
  <c r="K22" i="23"/>
  <c r="I22" i="23"/>
  <c r="H22" i="23"/>
  <c r="G22" i="23"/>
  <c r="K21" i="23"/>
  <c r="I21" i="23"/>
  <c r="H21" i="23"/>
  <c r="G21" i="23"/>
  <c r="K20" i="23"/>
  <c r="I20" i="23"/>
  <c r="H20" i="23"/>
  <c r="G20" i="23"/>
  <c r="N32" i="23"/>
  <c r="K32" i="23"/>
  <c r="I32" i="23"/>
  <c r="H32" i="23"/>
  <c r="G32" i="23"/>
  <c r="N19" i="23"/>
  <c r="K19" i="23"/>
  <c r="I19" i="23"/>
  <c r="H19" i="23"/>
  <c r="G19" i="23"/>
  <c r="N18" i="23"/>
  <c r="K18" i="23"/>
  <c r="I18" i="23"/>
  <c r="H18" i="23"/>
  <c r="G18" i="23"/>
  <c r="N17" i="23"/>
  <c r="K17" i="23"/>
  <c r="I17" i="23"/>
  <c r="H17" i="23"/>
  <c r="G17" i="23"/>
  <c r="K16" i="23"/>
  <c r="I16" i="23"/>
  <c r="H16" i="23"/>
  <c r="G16" i="23"/>
  <c r="K15" i="23"/>
  <c r="I15" i="23"/>
  <c r="H15" i="23"/>
  <c r="G15" i="23"/>
  <c r="K14" i="23"/>
  <c r="I14" i="23"/>
  <c r="H14" i="23"/>
  <c r="G14" i="23"/>
  <c r="K12" i="23"/>
  <c r="I12" i="23"/>
  <c r="H12" i="23"/>
  <c r="G12" i="23"/>
  <c r="K11" i="23"/>
  <c r="I11" i="23"/>
  <c r="H11" i="23"/>
  <c r="G11" i="23"/>
  <c r="K10" i="23"/>
  <c r="I10" i="23"/>
  <c r="H10" i="23"/>
  <c r="G10" i="23"/>
  <c r="K9" i="23"/>
  <c r="I9" i="23"/>
  <c r="H9" i="23"/>
  <c r="G9" i="23"/>
  <c r="K8" i="23"/>
  <c r="I8" i="23"/>
  <c r="H8" i="23"/>
  <c r="G8" i="23"/>
  <c r="K7" i="23"/>
  <c r="I7" i="23"/>
  <c r="H7" i="23"/>
  <c r="G7" i="23"/>
  <c r="C34" i="5"/>
  <c r="N50" i="1"/>
  <c r="I50" i="1"/>
  <c r="H50" i="1"/>
  <c r="G50" i="1"/>
  <c r="C1793" i="5"/>
  <c r="C1295" i="5"/>
  <c r="N83" i="19"/>
  <c r="I83" i="19"/>
  <c r="H83" i="19"/>
  <c r="G83" i="19"/>
  <c r="C1255" i="5"/>
  <c r="N110" i="19"/>
  <c r="I110" i="19"/>
  <c r="H110" i="19"/>
  <c r="G110" i="19"/>
  <c r="C1151" i="5"/>
  <c r="N101" i="19"/>
  <c r="I101" i="19"/>
  <c r="H101" i="19"/>
  <c r="G101" i="19"/>
  <c r="C1104" i="5"/>
  <c r="C1103" i="5"/>
  <c r="C1102" i="5"/>
  <c r="C1094" i="5"/>
  <c r="N106" i="11"/>
  <c r="I106" i="11"/>
  <c r="H106" i="11"/>
  <c r="G106" i="11"/>
  <c r="N105" i="11"/>
  <c r="I105" i="11"/>
  <c r="H105" i="11"/>
  <c r="G105" i="11"/>
  <c r="N104" i="11"/>
  <c r="I104" i="11"/>
  <c r="H104" i="11"/>
  <c r="G104" i="11"/>
  <c r="N102" i="11"/>
  <c r="I102" i="11"/>
  <c r="H102" i="11"/>
  <c r="G102" i="11"/>
  <c r="N105" i="18"/>
  <c r="I105" i="18"/>
  <c r="H105" i="18"/>
  <c r="G105" i="18"/>
  <c r="C1008" i="5"/>
  <c r="N36" i="18"/>
  <c r="I36" i="18"/>
  <c r="H36" i="18"/>
  <c r="G36" i="18"/>
  <c r="C940" i="5"/>
  <c r="C937" i="5"/>
  <c r="C934" i="5"/>
  <c r="N19" i="17"/>
  <c r="I19" i="17"/>
  <c r="H19" i="17"/>
  <c r="G19" i="17"/>
  <c r="N15" i="17"/>
  <c r="H15" i="17"/>
  <c r="G15" i="17"/>
  <c r="N14" i="17"/>
  <c r="H14" i="17"/>
  <c r="G14" i="17"/>
  <c r="C859" i="5"/>
  <c r="N86" i="15"/>
  <c r="I86" i="15"/>
  <c r="H86" i="15"/>
  <c r="G86" i="15"/>
  <c r="C709" i="5"/>
  <c r="C708" i="5"/>
  <c r="N152" i="12"/>
  <c r="I152" i="12"/>
  <c r="H152" i="12"/>
  <c r="G152" i="12"/>
  <c r="N151" i="12"/>
  <c r="I151" i="12"/>
  <c r="H151" i="12"/>
  <c r="G151" i="12"/>
  <c r="N75" i="12"/>
  <c r="I75" i="12"/>
  <c r="H75" i="12"/>
  <c r="G75" i="12"/>
  <c r="N74" i="12"/>
  <c r="I74" i="12"/>
  <c r="H74" i="12"/>
  <c r="G74" i="12"/>
  <c r="N73" i="12"/>
  <c r="I73" i="12"/>
  <c r="H73" i="12"/>
  <c r="G73" i="12"/>
  <c r="N72" i="12"/>
  <c r="I72" i="12"/>
  <c r="H72" i="12"/>
  <c r="G72" i="12"/>
  <c r="N70" i="12"/>
  <c r="I70" i="12"/>
  <c r="H70" i="12"/>
  <c r="G70" i="12"/>
  <c r="C485" i="5"/>
  <c r="N147" i="4"/>
  <c r="I147" i="4"/>
  <c r="H147" i="4"/>
  <c r="G147" i="4"/>
  <c r="C491" i="5"/>
  <c r="N172" i="4"/>
  <c r="I172" i="4"/>
  <c r="H172" i="4"/>
  <c r="G172" i="4"/>
  <c r="C416" i="5"/>
  <c r="N91" i="4"/>
  <c r="I91" i="4"/>
  <c r="H91" i="4"/>
  <c r="G91" i="4"/>
  <c r="C406" i="5"/>
  <c r="N79" i="4"/>
  <c r="I79" i="4"/>
  <c r="H79" i="4"/>
  <c r="G79" i="4"/>
  <c r="C405" i="5"/>
  <c r="N84" i="4"/>
  <c r="I84" i="4"/>
  <c r="H84" i="4"/>
  <c r="G84" i="4"/>
  <c r="C386" i="5"/>
  <c r="C385" i="5"/>
  <c r="C395" i="5"/>
  <c r="N73" i="4"/>
  <c r="I73" i="4"/>
  <c r="H73" i="4"/>
  <c r="G73" i="4"/>
  <c r="N65" i="4"/>
  <c r="I65" i="4"/>
  <c r="H65" i="4"/>
  <c r="G65" i="4"/>
  <c r="N64" i="4"/>
  <c r="I64" i="4"/>
  <c r="H64" i="4"/>
  <c r="G64" i="4"/>
  <c r="C346" i="5"/>
  <c r="C340" i="5"/>
  <c r="N6" i="11"/>
  <c r="I6" i="11"/>
  <c r="H6" i="11"/>
  <c r="G6" i="11"/>
  <c r="N5" i="11"/>
  <c r="I5" i="11"/>
  <c r="H5" i="11"/>
  <c r="G5" i="11"/>
  <c r="C306" i="5"/>
  <c r="N315" i="1"/>
  <c r="I315" i="1"/>
  <c r="H315" i="1"/>
  <c r="G315" i="1"/>
  <c r="C300" i="5"/>
  <c r="N307" i="1"/>
  <c r="I307" i="1"/>
  <c r="H307" i="1"/>
  <c r="G307" i="1"/>
  <c r="C267" i="5"/>
  <c r="N281" i="1"/>
  <c r="I281" i="1"/>
  <c r="H281" i="1"/>
  <c r="G281" i="1"/>
  <c r="C254" i="5"/>
  <c r="C249" i="5"/>
  <c r="N262" i="1"/>
  <c r="I262" i="1"/>
  <c r="H262" i="1"/>
  <c r="G262" i="1"/>
  <c r="C221" i="5"/>
  <c r="C219" i="5"/>
  <c r="N250" i="1"/>
  <c r="I250" i="1"/>
  <c r="H250" i="1"/>
  <c r="G250" i="1"/>
  <c r="N249" i="1"/>
  <c r="I249" i="1"/>
  <c r="H249" i="1"/>
  <c r="G249" i="1"/>
  <c r="C215" i="5"/>
  <c r="N239" i="1"/>
  <c r="I239" i="1"/>
  <c r="H239" i="1"/>
  <c r="G239" i="1"/>
  <c r="C193" i="5"/>
  <c r="N200" i="1"/>
  <c r="I200" i="1"/>
  <c r="H200" i="1"/>
  <c r="G200" i="1"/>
  <c r="C189" i="5"/>
  <c r="C188" i="5"/>
  <c r="N210" i="1"/>
  <c r="I210" i="1"/>
  <c r="H210" i="1"/>
  <c r="G210" i="1"/>
  <c r="N209" i="1"/>
  <c r="I209" i="1"/>
  <c r="H209" i="1"/>
  <c r="G209" i="1"/>
  <c r="C177" i="5"/>
  <c r="C175" i="5"/>
  <c r="N208" i="1"/>
  <c r="I208" i="1"/>
  <c r="H208" i="1"/>
  <c r="G208" i="1"/>
  <c r="N207" i="1"/>
  <c r="I207" i="1"/>
  <c r="H207" i="1"/>
  <c r="G207" i="1"/>
  <c r="C169" i="5"/>
  <c r="C168" i="5"/>
  <c r="N193" i="1"/>
  <c r="I193" i="1"/>
  <c r="H193" i="1"/>
  <c r="G193" i="1"/>
  <c r="N192" i="1"/>
  <c r="I192" i="1"/>
  <c r="H192" i="1"/>
  <c r="G192" i="1"/>
  <c r="C159" i="5"/>
  <c r="N194" i="1"/>
  <c r="I194" i="1"/>
  <c r="H194" i="1"/>
  <c r="G194" i="1"/>
  <c r="C136" i="5"/>
  <c r="N152" i="1"/>
  <c r="I152" i="1"/>
  <c r="H152" i="1"/>
  <c r="G152" i="1"/>
  <c r="C132" i="5"/>
  <c r="N147" i="1"/>
  <c r="I147" i="1"/>
  <c r="H147" i="1"/>
  <c r="G147" i="1"/>
  <c r="C120" i="5"/>
  <c r="N131" i="1"/>
  <c r="I131" i="1"/>
  <c r="H131" i="1"/>
  <c r="G131" i="1"/>
  <c r="C113" i="5"/>
  <c r="N127" i="1"/>
  <c r="I127" i="1"/>
  <c r="H127" i="1"/>
  <c r="G127" i="1"/>
  <c r="C110" i="5"/>
  <c r="N120" i="1"/>
  <c r="I120" i="1"/>
  <c r="H120" i="1"/>
  <c r="G120" i="1"/>
  <c r="C99" i="5"/>
  <c r="N111" i="1"/>
  <c r="I111" i="1"/>
  <c r="H111" i="1"/>
  <c r="G111" i="1"/>
  <c r="C75" i="5"/>
  <c r="N89" i="1"/>
  <c r="I89" i="1"/>
  <c r="H89" i="1"/>
  <c r="G89" i="1"/>
  <c r="N70" i="1"/>
  <c r="I70" i="1"/>
  <c r="H70" i="1"/>
  <c r="G70" i="1"/>
  <c r="N56" i="1"/>
  <c r="I56" i="1"/>
  <c r="H56" i="1"/>
  <c r="G56" i="1"/>
  <c r="C180" i="5"/>
  <c r="N206" i="1"/>
  <c r="I206" i="1"/>
  <c r="H206" i="1"/>
  <c r="G206" i="1"/>
  <c r="C430" i="5"/>
  <c r="N105" i="4"/>
  <c r="I105" i="4"/>
  <c r="H105" i="4"/>
  <c r="G105" i="4"/>
  <c r="C1789" i="5"/>
  <c r="C1788" i="5"/>
  <c r="C1787" i="5"/>
  <c r="C1785" i="5"/>
  <c r="C1784" i="5"/>
  <c r="C1786" i="5"/>
  <c r="C1782" i="5"/>
  <c r="C1781" i="5"/>
  <c r="N59" i="18"/>
  <c r="I59" i="18"/>
  <c r="H59" i="18"/>
  <c r="G59" i="18"/>
  <c r="N23" i="18"/>
  <c r="I23" i="18"/>
  <c r="H23" i="18"/>
  <c r="G23" i="18"/>
  <c r="C1780" i="5"/>
  <c r="C1779" i="5"/>
  <c r="C1778" i="5"/>
  <c r="C1777" i="5"/>
  <c r="C1776" i="5"/>
  <c r="C1775" i="5"/>
  <c r="C1774" i="5"/>
  <c r="C1773" i="5"/>
  <c r="C1772" i="5"/>
  <c r="C1771" i="5"/>
  <c r="C1770" i="5"/>
  <c r="C1769" i="5"/>
  <c r="C1768" i="5"/>
  <c r="C1766" i="5"/>
  <c r="C1767"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H57" i="17"/>
  <c r="G57" i="17"/>
  <c r="N56" i="17"/>
  <c r="K56" i="17"/>
  <c r="H56" i="17"/>
  <c r="G56" i="17"/>
  <c r="N55" i="17"/>
  <c r="K55" i="17"/>
  <c r="I55" i="17"/>
  <c r="H55" i="17"/>
  <c r="G55" i="17"/>
  <c r="N54" i="17"/>
  <c r="K54" i="17"/>
  <c r="I54" i="17"/>
  <c r="H54" i="17"/>
  <c r="G54" i="17"/>
  <c r="N53" i="17"/>
  <c r="K53" i="17"/>
  <c r="H53" i="17"/>
  <c r="G53" i="17"/>
  <c r="N52" i="17"/>
  <c r="K52" i="17"/>
  <c r="H52" i="17"/>
  <c r="G52" i="17"/>
  <c r="N51" i="17"/>
  <c r="K51" i="17"/>
  <c r="H51" i="17"/>
  <c r="G51" i="17"/>
  <c r="N50" i="17"/>
  <c r="K50" i="17"/>
  <c r="I50" i="17"/>
  <c r="H50" i="17"/>
  <c r="G50" i="17"/>
  <c r="N49" i="17"/>
  <c r="K49" i="17"/>
  <c r="I49" i="17"/>
  <c r="H49" i="17"/>
  <c r="G49" i="17"/>
  <c r="C1765" i="5"/>
  <c r="N21" i="17"/>
  <c r="I21" i="17"/>
  <c r="H21" i="17"/>
  <c r="G21" i="17"/>
  <c r="C1764" i="5"/>
  <c r="C1763" i="5"/>
  <c r="N11" i="17"/>
  <c r="I11" i="17"/>
  <c r="H11" i="17"/>
  <c r="G11" i="17"/>
  <c r="N10" i="17"/>
  <c r="I10" i="17"/>
  <c r="H10" i="17"/>
  <c r="G10" i="17"/>
  <c r="C1760" i="5"/>
  <c r="G298" i="1"/>
  <c r="H298" i="1"/>
  <c r="I298" i="1"/>
  <c r="K298" i="1"/>
  <c r="G4" i="1"/>
  <c r="H4" i="1"/>
  <c r="I4" i="1"/>
  <c r="K4" i="1"/>
  <c r="G154" i="1"/>
  <c r="H154" i="1"/>
  <c r="I154" i="1"/>
  <c r="K154" i="1"/>
  <c r="G155" i="1"/>
  <c r="H155" i="1"/>
  <c r="I155" i="1"/>
  <c r="K155" i="1"/>
  <c r="G156" i="1"/>
  <c r="H156" i="1"/>
  <c r="I156" i="1"/>
  <c r="K156" i="1"/>
  <c r="G157" i="1"/>
  <c r="H157" i="1"/>
  <c r="I157" i="1"/>
  <c r="K157" i="1"/>
  <c r="G158" i="1"/>
  <c r="H158" i="1"/>
  <c r="I158" i="1"/>
  <c r="K158" i="1"/>
  <c r="G159" i="1"/>
  <c r="H159" i="1"/>
  <c r="I159" i="1"/>
  <c r="K159" i="1"/>
  <c r="K59" i="1"/>
  <c r="I59" i="1"/>
  <c r="H59" i="1"/>
  <c r="G59" i="1"/>
  <c r="H11" i="14"/>
  <c r="C116" i="5"/>
  <c r="N125" i="1"/>
  <c r="I125" i="1"/>
  <c r="H125" i="1"/>
  <c r="G125" i="1"/>
  <c r="C1557" i="5"/>
  <c r="C1681" i="5"/>
  <c r="C1680" i="5"/>
  <c r="C1679" i="5"/>
  <c r="C1678" i="5"/>
  <c r="C1677" i="5"/>
  <c r="C1676" i="5"/>
  <c r="C1562" i="5"/>
  <c r="C1561" i="5"/>
  <c r="C1560" i="5"/>
  <c r="C657" i="5"/>
  <c r="N111" i="12"/>
  <c r="I111" i="12"/>
  <c r="H111" i="12"/>
  <c r="G111" i="12"/>
  <c r="C151" i="5"/>
  <c r="C150" i="5"/>
  <c r="C149" i="5"/>
  <c r="C148" i="5"/>
  <c r="C147" i="5"/>
  <c r="C146" i="5"/>
  <c r="C143" i="5"/>
  <c r="C140" i="5"/>
  <c r="C139" i="5"/>
  <c r="C137" i="5"/>
  <c r="C135" i="5"/>
  <c r="C134" i="5"/>
  <c r="C131" i="5"/>
  <c r="C130" i="5"/>
  <c r="C129" i="5"/>
  <c r="C128" i="5"/>
  <c r="C127" i="5"/>
  <c r="C126" i="5"/>
  <c r="C125" i="5"/>
  <c r="C124" i="5"/>
  <c r="C123" i="5"/>
  <c r="C122" i="5"/>
  <c r="C121" i="5"/>
  <c r="C119" i="5"/>
  <c r="C118" i="5"/>
  <c r="C117" i="5"/>
  <c r="C115" i="5"/>
  <c r="C114" i="5"/>
  <c r="C109" i="5"/>
  <c r="C108" i="5"/>
  <c r="C107" i="5"/>
  <c r="C106" i="5"/>
  <c r="C105" i="5"/>
  <c r="C104" i="5"/>
  <c r="C103" i="5"/>
  <c r="C102" i="5"/>
  <c r="C101" i="5"/>
  <c r="C98" i="5"/>
  <c r="C97" i="5"/>
  <c r="C96" i="5"/>
  <c r="C94" i="5"/>
  <c r="C93" i="5"/>
  <c r="C92" i="5"/>
  <c r="C91" i="5"/>
  <c r="C90" i="5"/>
  <c r="C89" i="5"/>
  <c r="C87" i="5"/>
  <c r="C86" i="5"/>
  <c r="C85" i="5"/>
  <c r="C84" i="5"/>
  <c r="C83" i="5"/>
  <c r="C81" i="5"/>
  <c r="C80" i="5"/>
  <c r="C79" i="5"/>
  <c r="C78" i="5"/>
  <c r="C77" i="5"/>
  <c r="C76" i="5"/>
  <c r="C74" i="5"/>
  <c r="C73" i="5"/>
  <c r="C72" i="5"/>
  <c r="C71" i="5"/>
  <c r="C69" i="5"/>
  <c r="C68" i="5"/>
  <c r="C64" i="5"/>
  <c r="C1169" i="5"/>
  <c r="C1718" i="5"/>
  <c r="C1717" i="5"/>
  <c r="C1716" i="5"/>
  <c r="C1715" i="5"/>
  <c r="C1714" i="5"/>
  <c r="C1713" i="5"/>
  <c r="N109" i="19"/>
  <c r="I109" i="19"/>
  <c r="H109" i="19"/>
  <c r="G109" i="19"/>
  <c r="N108" i="19"/>
  <c r="I108" i="19"/>
  <c r="H108" i="19"/>
  <c r="G108" i="19"/>
  <c r="N107" i="19"/>
  <c r="I107" i="19"/>
  <c r="H107" i="19"/>
  <c r="G107" i="19"/>
  <c r="N106" i="19"/>
  <c r="I106" i="19"/>
  <c r="H106" i="19"/>
  <c r="G106" i="19"/>
  <c r="N105" i="19"/>
  <c r="I105" i="19"/>
  <c r="H105" i="19"/>
  <c r="G105" i="19"/>
  <c r="N104" i="19"/>
  <c r="I104" i="19"/>
  <c r="H104" i="19"/>
  <c r="G104" i="19"/>
  <c r="N103" i="19"/>
  <c r="I103" i="19"/>
  <c r="H103" i="19"/>
  <c r="G103" i="19"/>
  <c r="C1712" i="5"/>
  <c r="C1711" i="5"/>
  <c r="C1710" i="5"/>
  <c r="C1709" i="5"/>
  <c r="C1708" i="5"/>
  <c r="N29" i="11"/>
  <c r="I29" i="11"/>
  <c r="H29" i="11"/>
  <c r="G29" i="11"/>
  <c r="N33" i="19"/>
  <c r="K33" i="19"/>
  <c r="I33" i="19"/>
  <c r="H33" i="19"/>
  <c r="G33" i="19"/>
  <c r="N32" i="19"/>
  <c r="K32" i="19"/>
  <c r="I32" i="19"/>
  <c r="H32" i="19"/>
  <c r="G32" i="19"/>
  <c r="N31" i="19"/>
  <c r="K31" i="19"/>
  <c r="I31" i="19"/>
  <c r="H31" i="19"/>
  <c r="G31" i="19"/>
  <c r="N30" i="19"/>
  <c r="K30" i="19"/>
  <c r="I30" i="19"/>
  <c r="H30" i="19"/>
  <c r="G30" i="19"/>
  <c r="N29" i="19"/>
  <c r="K29" i="19"/>
  <c r="C644" i="5"/>
  <c r="C656" i="5"/>
  <c r="C655" i="5"/>
  <c r="C652" i="5"/>
  <c r="C650" i="5"/>
  <c r="C648" i="5"/>
  <c r="C647" i="5"/>
  <c r="C646" i="5"/>
  <c r="C1707" i="5"/>
  <c r="C1706" i="5"/>
  <c r="C1705" i="5"/>
  <c r="N101" i="12"/>
  <c r="I101" i="12"/>
  <c r="H101" i="12"/>
  <c r="G101" i="12"/>
  <c r="N100" i="12"/>
  <c r="I100" i="12"/>
  <c r="H100" i="12"/>
  <c r="G100" i="12"/>
  <c r="N107" i="12"/>
  <c r="I107" i="12"/>
  <c r="H107" i="12"/>
  <c r="G107" i="12"/>
  <c r="N106" i="12"/>
  <c r="I106" i="12"/>
  <c r="H106" i="12"/>
  <c r="G106" i="12"/>
  <c r="N105" i="12"/>
  <c r="I105" i="12"/>
  <c r="H105" i="12"/>
  <c r="G105" i="12"/>
  <c r="N104" i="12"/>
  <c r="I104" i="12"/>
  <c r="H104" i="12"/>
  <c r="G104" i="12"/>
  <c r="N103" i="12"/>
  <c r="I103" i="12"/>
  <c r="H103" i="12"/>
  <c r="G103" i="12"/>
  <c r="N102" i="12"/>
  <c r="I102" i="12"/>
  <c r="H102" i="12"/>
  <c r="G102" i="12"/>
  <c r="N110" i="12"/>
  <c r="I110" i="12"/>
  <c r="H110" i="12"/>
  <c r="G110" i="12"/>
  <c r="N109" i="12"/>
  <c r="I109" i="12"/>
  <c r="H109" i="12"/>
  <c r="G109" i="12"/>
  <c r="N108" i="12"/>
  <c r="I108" i="12"/>
  <c r="H108" i="12"/>
  <c r="G108" i="12"/>
  <c r="C1704" i="5"/>
  <c r="N150" i="4"/>
  <c r="I150" i="4"/>
  <c r="H150" i="4"/>
  <c r="G150" i="4"/>
  <c r="C1703" i="5"/>
  <c r="C1702" i="5"/>
  <c r="C1701" i="5"/>
  <c r="C1700" i="5"/>
  <c r="C1699" i="5"/>
  <c r="N20" i="11"/>
  <c r="I20" i="11"/>
  <c r="H20" i="11"/>
  <c r="G20" i="11"/>
  <c r="N18" i="11"/>
  <c r="I18" i="11"/>
  <c r="H18" i="11"/>
  <c r="G18" i="11"/>
  <c r="N17" i="11"/>
  <c r="I17" i="11"/>
  <c r="H17" i="11"/>
  <c r="G17" i="11"/>
  <c r="N16" i="11"/>
  <c r="I16" i="11"/>
  <c r="H16" i="11"/>
  <c r="G16" i="11"/>
  <c r="N15" i="11"/>
  <c r="I15" i="11"/>
  <c r="H15" i="11"/>
  <c r="G15" i="11"/>
  <c r="C1695" i="5"/>
  <c r="C1694" i="5"/>
  <c r="N283" i="1"/>
  <c r="I283" i="1"/>
  <c r="H283" i="1"/>
  <c r="G283" i="1"/>
  <c r="N274" i="1"/>
  <c r="I274" i="1"/>
  <c r="H274" i="1"/>
  <c r="G274" i="1"/>
  <c r="C1693" i="5"/>
  <c r="N247" i="1"/>
  <c r="I247" i="1"/>
  <c r="H247" i="1"/>
  <c r="G247" i="1"/>
  <c r="C1692" i="5"/>
  <c r="C1691" i="5"/>
  <c r="C1690" i="5"/>
  <c r="C1689" i="5"/>
  <c r="N186" i="1"/>
  <c r="I186" i="1"/>
  <c r="H186" i="1"/>
  <c r="G186" i="1"/>
  <c r="N185" i="1"/>
  <c r="I185" i="1"/>
  <c r="H185" i="1"/>
  <c r="G185" i="1"/>
  <c r="N184" i="1"/>
  <c r="I184" i="1"/>
  <c r="H184" i="1"/>
  <c r="G184" i="1"/>
  <c r="N183" i="1"/>
  <c r="I183" i="1"/>
  <c r="H183" i="1"/>
  <c r="G183" i="1"/>
  <c r="N182" i="1"/>
  <c r="N187" i="1"/>
  <c r="G191" i="1"/>
  <c r="H191" i="1"/>
  <c r="I191" i="1"/>
  <c r="N191" i="1"/>
  <c r="G195" i="1"/>
  <c r="H195" i="1"/>
  <c r="I195" i="1"/>
  <c r="N195" i="1"/>
  <c r="G204" i="1"/>
  <c r="H204" i="1"/>
  <c r="I204" i="1"/>
  <c r="N204" i="1"/>
  <c r="G202" i="1"/>
  <c r="H202" i="1"/>
  <c r="I202" i="1"/>
  <c r="N202" i="1"/>
  <c r="C1687" i="5"/>
  <c r="C1686" i="5"/>
  <c r="C1685" i="5"/>
  <c r="C1684" i="5"/>
  <c r="C1683" i="5"/>
  <c r="N181" i="1"/>
  <c r="I181" i="1"/>
  <c r="H181" i="1"/>
  <c r="G181" i="1"/>
  <c r="N180" i="1"/>
  <c r="I180" i="1"/>
  <c r="H180" i="1"/>
  <c r="G180" i="1"/>
  <c r="N179" i="1"/>
  <c r="I179" i="1"/>
  <c r="H179" i="1"/>
  <c r="G179" i="1"/>
  <c r="N178" i="1"/>
  <c r="I178" i="1"/>
  <c r="H178" i="1"/>
  <c r="G178" i="1"/>
  <c r="N177" i="1"/>
  <c r="N163" i="1"/>
  <c r="I163" i="1"/>
  <c r="H163" i="1"/>
  <c r="G163" i="1"/>
  <c r="N161" i="1"/>
  <c r="I161" i="1"/>
  <c r="H161" i="1"/>
  <c r="G161" i="1"/>
  <c r="N160" i="1"/>
  <c r="I160" i="1"/>
  <c r="H160" i="1"/>
  <c r="G160" i="1"/>
  <c r="N138" i="1"/>
  <c r="I138" i="1"/>
  <c r="H138" i="1"/>
  <c r="G138" i="1"/>
  <c r="G146" i="1"/>
  <c r="H146" i="1"/>
  <c r="I146" i="1"/>
  <c r="N146" i="1"/>
  <c r="N130" i="1"/>
  <c r="I130" i="1"/>
  <c r="H130" i="1"/>
  <c r="G130" i="1"/>
  <c r="N103" i="1"/>
  <c r="I103" i="1"/>
  <c r="H103" i="1"/>
  <c r="G103" i="1"/>
  <c r="C1675" i="5"/>
  <c r="N77" i="1"/>
  <c r="I77" i="1"/>
  <c r="H77" i="1"/>
  <c r="G77" i="1"/>
  <c r="C1670" i="5"/>
  <c r="N61" i="1"/>
  <c r="I61" i="1"/>
  <c r="H61" i="1"/>
  <c r="G61" i="1"/>
  <c r="C1669" i="5"/>
  <c r="N45" i="1"/>
  <c r="I45" i="1"/>
  <c r="H45" i="1"/>
  <c r="G45" i="1"/>
  <c r="C1668" i="5"/>
  <c r="N39" i="1"/>
  <c r="I39" i="1"/>
  <c r="H39" i="1"/>
  <c r="G39" i="1"/>
  <c r="C1667" i="5"/>
  <c r="N24" i="1"/>
  <c r="I24" i="1"/>
  <c r="H24" i="1"/>
  <c r="G24" i="1"/>
  <c r="G27" i="14"/>
  <c r="H27" i="14"/>
  <c r="I27" i="14"/>
  <c r="G5" i="22"/>
  <c r="H5" i="22"/>
  <c r="I5" i="22"/>
  <c r="G6" i="22"/>
  <c r="H6" i="22"/>
  <c r="I6" i="22"/>
  <c r="G7" i="22"/>
  <c r="H7" i="22"/>
  <c r="G8" i="22"/>
  <c r="H8" i="22"/>
  <c r="G9" i="22"/>
  <c r="H9" i="22"/>
  <c r="G10" i="22"/>
  <c r="H10" i="22"/>
  <c r="G11" i="22"/>
  <c r="H11" i="22"/>
  <c r="G12" i="22"/>
  <c r="H12" i="22"/>
  <c r="G13" i="22"/>
  <c r="H13" i="22"/>
  <c r="G14" i="22"/>
  <c r="H14" i="22"/>
  <c r="G15" i="22"/>
  <c r="H15" i="22"/>
  <c r="G16" i="22"/>
  <c r="H16" i="22"/>
  <c r="G17" i="22"/>
  <c r="H17" i="22"/>
  <c r="G18" i="22"/>
  <c r="H18" i="22"/>
  <c r="G19" i="22"/>
  <c r="H19" i="22"/>
  <c r="G20" i="22"/>
  <c r="G21" i="22"/>
  <c r="H21" i="22"/>
  <c r="G22" i="22"/>
  <c r="H22" i="22"/>
  <c r="G23" i="22"/>
  <c r="H23" i="22"/>
  <c r="G24" i="22"/>
  <c r="H24" i="22"/>
  <c r="I4" i="22"/>
  <c r="H4" i="22"/>
  <c r="G4" i="22"/>
  <c r="I3" i="22"/>
  <c r="H3" i="22"/>
  <c r="G3" i="22"/>
  <c r="C1661" i="5"/>
  <c r="C1660" i="5"/>
  <c r="C1659" i="5"/>
  <c r="C1658" i="5"/>
  <c r="C1657" i="5"/>
  <c r="C1656" i="5"/>
  <c r="C1655" i="5"/>
  <c r="C1654" i="5"/>
  <c r="C1653" i="5"/>
  <c r="C1652" i="5"/>
  <c r="C1651" i="5"/>
  <c r="C1650" i="5"/>
  <c r="C1649" i="5"/>
  <c r="C1648" i="5"/>
  <c r="C1647" i="5"/>
  <c r="C1646" i="5"/>
  <c r="C1645" i="5"/>
  <c r="C1644" i="5"/>
  <c r="C1643" i="5"/>
  <c r="C1642" i="5"/>
  <c r="C1641" i="5"/>
  <c r="C1640" i="5"/>
  <c r="C1639" i="5"/>
  <c r="N4" i="22"/>
  <c r="N5" i="22"/>
  <c r="N6" i="22"/>
  <c r="N7" i="22"/>
  <c r="N8" i="22"/>
  <c r="N9" i="22"/>
  <c r="N10" i="22"/>
  <c r="N11" i="22"/>
  <c r="N12" i="22"/>
  <c r="N13" i="22"/>
  <c r="N14" i="22"/>
  <c r="N15" i="22"/>
  <c r="N16" i="22"/>
  <c r="N17" i="22"/>
  <c r="N18" i="22"/>
  <c r="N19" i="22"/>
  <c r="N20" i="22"/>
  <c r="N21" i="22"/>
  <c r="N22" i="22"/>
  <c r="N23" i="22"/>
  <c r="N24" i="22"/>
  <c r="N26" i="22"/>
  <c r="N27" i="22"/>
  <c r="K27" i="22"/>
  <c r="K26" i="22"/>
  <c r="N3" i="22"/>
  <c r="C1606" i="5"/>
  <c r="C1605" i="5"/>
  <c r="C1604" i="5"/>
  <c r="N62" i="9"/>
  <c r="I62" i="9"/>
  <c r="H62" i="9"/>
  <c r="G62" i="9"/>
  <c r="N61" i="9"/>
  <c r="I61" i="9"/>
  <c r="H61" i="9"/>
  <c r="G61" i="9"/>
  <c r="N60" i="9"/>
  <c r="I60" i="9"/>
  <c r="H60" i="9"/>
  <c r="G60" i="9"/>
  <c r="C1638" i="5"/>
  <c r="N53" i="9"/>
  <c r="I53" i="9"/>
  <c r="H53" i="9"/>
  <c r="G53" i="9"/>
  <c r="C1637" i="5"/>
  <c r="C1636" i="5"/>
  <c r="N71" i="9"/>
  <c r="I71" i="9"/>
  <c r="H71" i="9"/>
  <c r="G71" i="9"/>
  <c r="C1635" i="5"/>
  <c r="N70" i="9"/>
  <c r="I70" i="9"/>
  <c r="H70" i="9"/>
  <c r="G70" i="9"/>
  <c r="C1634" i="5"/>
  <c r="C1633" i="5"/>
  <c r="C1632" i="5"/>
  <c r="C1631" i="5"/>
  <c r="C1630" i="5"/>
  <c r="C1629" i="5"/>
  <c r="C1616" i="5"/>
  <c r="C1614" i="5"/>
  <c r="C1618" i="5"/>
  <c r="N56" i="9"/>
  <c r="I56" i="9"/>
  <c r="H56" i="9"/>
  <c r="G56" i="9"/>
  <c r="N49" i="9"/>
  <c r="I49" i="9"/>
  <c r="H49" i="9"/>
  <c r="G49" i="9"/>
  <c r="C1627" i="5"/>
  <c r="C1626" i="5"/>
  <c r="N5" i="9"/>
  <c r="I5" i="9"/>
  <c r="H5" i="9"/>
  <c r="G5" i="9"/>
  <c r="C1625" i="5"/>
  <c r="N78" i="9"/>
  <c r="I78" i="9"/>
  <c r="H78" i="9"/>
  <c r="G78" i="9"/>
  <c r="C1624" i="5"/>
  <c r="N45" i="9"/>
  <c r="I45" i="9"/>
  <c r="H45" i="9"/>
  <c r="G45" i="9"/>
  <c r="C1623" i="5"/>
  <c r="N13" i="9"/>
  <c r="I13" i="9"/>
  <c r="H13" i="9"/>
  <c r="G13" i="9"/>
  <c r="C1622" i="5"/>
  <c r="C1621" i="5"/>
  <c r="C1620" i="5"/>
  <c r="C1619" i="5"/>
  <c r="C1617" i="5"/>
  <c r="C1615" i="5"/>
  <c r="C1613" i="5"/>
  <c r="C1612" i="5"/>
  <c r="C1611" i="5"/>
  <c r="C1610" i="5"/>
  <c r="C1609" i="5"/>
  <c r="C1608" i="5"/>
  <c r="C1602" i="5"/>
  <c r="N96" i="9"/>
  <c r="I96" i="9"/>
  <c r="H96" i="9"/>
  <c r="G96" i="9"/>
  <c r="C1601" i="5"/>
  <c r="N69" i="9"/>
  <c r="I69" i="9"/>
  <c r="H69" i="9"/>
  <c r="G69" i="9"/>
  <c r="C1600" i="5"/>
  <c r="C1599" i="5"/>
  <c r="C1598" i="5"/>
  <c r="C1597" i="5"/>
  <c r="C1596" i="5"/>
  <c r="C1595" i="5"/>
  <c r="C1594" i="5"/>
  <c r="C1593" i="5"/>
  <c r="C1592" i="5"/>
  <c r="C1591" i="5"/>
  <c r="C1590" i="5"/>
  <c r="N8" i="11"/>
  <c r="I8" i="11"/>
  <c r="H8" i="11"/>
  <c r="G8" i="11"/>
  <c r="I7" i="9"/>
  <c r="H7" i="9"/>
  <c r="G7" i="9"/>
  <c r="I6" i="9"/>
  <c r="H6" i="9"/>
  <c r="G6" i="9"/>
  <c r="I3" i="9"/>
  <c r="H3" i="9"/>
  <c r="G3" i="9"/>
  <c r="I12" i="9"/>
  <c r="H12" i="9"/>
  <c r="G12" i="9"/>
  <c r="I11" i="9"/>
  <c r="H11" i="9"/>
  <c r="G11" i="9"/>
  <c r="I10" i="9"/>
  <c r="H10" i="9"/>
  <c r="G10" i="9"/>
  <c r="I9" i="9"/>
  <c r="H9" i="9"/>
  <c r="G9" i="9"/>
  <c r="I8" i="9"/>
  <c r="H8" i="9"/>
  <c r="G8" i="9"/>
  <c r="I17" i="9"/>
  <c r="H17" i="9"/>
  <c r="G17" i="9"/>
  <c r="I15" i="9"/>
  <c r="H15" i="9"/>
  <c r="G15" i="9"/>
  <c r="G29" i="9"/>
  <c r="H29" i="9"/>
  <c r="I29" i="9"/>
  <c r="G30" i="9"/>
  <c r="H30" i="9"/>
  <c r="I30" i="9"/>
  <c r="G31" i="9"/>
  <c r="H31" i="9"/>
  <c r="I31" i="9"/>
  <c r="G32" i="9"/>
  <c r="H32" i="9"/>
  <c r="I32" i="9"/>
  <c r="G33" i="9"/>
  <c r="H33" i="9"/>
  <c r="I33" i="9"/>
  <c r="G35" i="9"/>
  <c r="H35" i="9"/>
  <c r="I35" i="9"/>
  <c r="G50" i="9"/>
  <c r="H50" i="9"/>
  <c r="I50" i="9"/>
  <c r="G52" i="9"/>
  <c r="H52" i="9"/>
  <c r="I52" i="9"/>
  <c r="G54" i="9"/>
  <c r="H54" i="9"/>
  <c r="I54" i="9"/>
  <c r="G55" i="9"/>
  <c r="H55" i="9"/>
  <c r="I55" i="9"/>
  <c r="G58" i="9"/>
  <c r="H58" i="9"/>
  <c r="I58" i="9"/>
  <c r="G59" i="9"/>
  <c r="H59" i="9"/>
  <c r="I59" i="9"/>
  <c r="G63" i="9"/>
  <c r="H63" i="9"/>
  <c r="I63" i="9"/>
  <c r="G67" i="9"/>
  <c r="H67" i="9"/>
  <c r="I67" i="9"/>
  <c r="G79" i="9"/>
  <c r="H79" i="9"/>
  <c r="I79" i="9"/>
  <c r="G84" i="9"/>
  <c r="H84" i="9"/>
  <c r="I84" i="9"/>
  <c r="G85" i="9"/>
  <c r="H85" i="9"/>
  <c r="I85" i="9"/>
  <c r="G86" i="9"/>
  <c r="H86" i="9"/>
  <c r="I86" i="9"/>
  <c r="G94" i="9"/>
  <c r="H94" i="9"/>
  <c r="I94" i="9"/>
  <c r="G95" i="9"/>
  <c r="H95" i="9"/>
  <c r="I95" i="9"/>
  <c r="G98" i="9"/>
  <c r="H98" i="9"/>
  <c r="I98" i="9"/>
  <c r="G99" i="9"/>
  <c r="H99" i="9"/>
  <c r="I99" i="9"/>
  <c r="G100" i="9"/>
  <c r="H100" i="9"/>
  <c r="I100" i="9"/>
  <c r="G101" i="9"/>
  <c r="H101" i="9"/>
  <c r="I101" i="9"/>
  <c r="C1589" i="5"/>
  <c r="C1588" i="5"/>
  <c r="C1587" i="5"/>
  <c r="C1586" i="5"/>
  <c r="C1583" i="5"/>
  <c r="C1584" i="5"/>
  <c r="C1585" i="5"/>
  <c r="C1582" i="5"/>
  <c r="C1581" i="5"/>
  <c r="C1580" i="5"/>
  <c r="N39" i="16"/>
  <c r="N37" i="16"/>
  <c r="K37" i="16"/>
  <c r="H37" i="16"/>
  <c r="G37" i="16"/>
  <c r="N36" i="16"/>
  <c r="K36" i="16"/>
  <c r="H36" i="16"/>
  <c r="G36" i="16"/>
  <c r="N35" i="16"/>
  <c r="K35" i="16"/>
  <c r="H35" i="16"/>
  <c r="G35" i="16"/>
  <c r="C1107" i="5"/>
  <c r="N123" i="11"/>
  <c r="I123" i="11"/>
  <c r="H123" i="11"/>
  <c r="G123" i="11"/>
  <c r="C597" i="5"/>
  <c r="C600" i="5"/>
  <c r="C1579" i="5"/>
  <c r="C1578" i="5"/>
  <c r="C1577" i="5"/>
  <c r="C1576" i="5"/>
  <c r="C1575" i="5"/>
  <c r="C1573" i="5"/>
  <c r="C1572" i="5"/>
  <c r="C1571" i="5"/>
  <c r="C1570" i="5"/>
  <c r="C1569" i="5"/>
  <c r="C1568" i="5"/>
  <c r="C1567" i="5"/>
  <c r="C1566" i="5"/>
  <c r="C1565" i="5"/>
  <c r="C1564" i="5"/>
  <c r="C1563" i="5"/>
  <c r="C1559" i="5"/>
  <c r="C1558" i="5"/>
  <c r="C1556" i="5"/>
  <c r="C1555" i="5"/>
  <c r="C1554" i="5"/>
  <c r="C1553" i="5"/>
  <c r="C1507" i="5"/>
  <c r="C1504" i="5"/>
  <c r="C1503" i="5"/>
  <c r="C1499" i="5"/>
  <c r="C1493" i="5"/>
  <c r="C1491" i="5"/>
  <c r="C1488" i="5"/>
  <c r="C1487" i="5"/>
  <c r="C1486" i="5"/>
  <c r="C1485" i="5"/>
  <c r="C1482" i="5"/>
  <c r="C1476" i="5"/>
  <c r="C1470" i="5"/>
  <c r="C1469" i="5"/>
  <c r="C1468" i="5"/>
  <c r="C1467" i="5"/>
  <c r="C1466" i="5"/>
  <c r="C1463" i="5"/>
  <c r="C1461" i="5"/>
  <c r="C1457" i="5"/>
  <c r="C1456" i="5"/>
  <c r="C1454" i="5"/>
  <c r="C1449" i="5"/>
  <c r="C1448" i="5"/>
  <c r="C1446" i="5"/>
  <c r="C1444" i="5"/>
  <c r="C1442" i="5"/>
  <c r="C1439" i="5"/>
  <c r="C1436" i="5"/>
  <c r="C1430" i="5"/>
  <c r="C1427" i="5"/>
  <c r="C1399" i="5"/>
  <c r="C1387" i="5"/>
  <c r="C1385" i="5"/>
  <c r="C1354" i="5"/>
  <c r="C1352" i="5"/>
  <c r="C1350" i="5"/>
  <c r="C1347" i="5"/>
  <c r="C1345" i="5"/>
  <c r="C1343" i="5"/>
  <c r="C1341" i="5"/>
  <c r="C1340" i="5"/>
  <c r="C1339" i="5"/>
  <c r="C1336" i="5"/>
  <c r="C1335" i="5"/>
  <c r="C1334" i="5"/>
  <c r="C1333" i="5"/>
  <c r="C1329" i="5"/>
  <c r="C1328" i="5"/>
  <c r="C1327" i="5"/>
  <c r="C1326" i="5"/>
  <c r="C1324" i="5"/>
  <c r="C1323" i="5"/>
  <c r="C1322" i="5"/>
  <c r="C1321" i="5"/>
  <c r="C1320" i="5"/>
  <c r="C1319" i="5"/>
  <c r="C1318" i="5"/>
  <c r="C1317" i="5"/>
  <c r="C1316" i="5"/>
  <c r="C1315" i="5"/>
  <c r="C1314" i="5"/>
  <c r="C1313" i="5"/>
  <c r="C1312" i="5"/>
  <c r="C1311" i="5"/>
  <c r="C1310" i="5"/>
  <c r="C1309" i="5"/>
  <c r="C1308" i="5"/>
  <c r="C1307" i="5"/>
  <c r="C1306" i="5"/>
  <c r="C1305" i="5"/>
  <c r="C1304" i="5"/>
  <c r="C1303" i="5"/>
  <c r="C1302" i="5"/>
  <c r="C1301" i="5"/>
  <c r="C1300" i="5"/>
  <c r="C1299" i="5"/>
  <c r="C1298" i="5"/>
  <c r="C1296" i="5"/>
  <c r="C1294" i="5"/>
  <c r="C1292" i="5"/>
  <c r="C1290" i="5"/>
  <c r="C1289" i="5"/>
  <c r="C1288" i="5"/>
  <c r="C1286" i="5"/>
  <c r="C1285" i="5"/>
  <c r="C1284" i="5"/>
  <c r="C1283" i="5"/>
  <c r="C1282" i="5"/>
  <c r="C1281" i="5"/>
  <c r="C1280" i="5"/>
  <c r="C1279" i="5"/>
  <c r="C1278" i="5"/>
  <c r="C1277" i="5"/>
  <c r="C1276" i="5"/>
  <c r="C1274" i="5"/>
  <c r="C1273" i="5"/>
  <c r="C1272" i="5"/>
  <c r="C1271" i="5"/>
  <c r="C1269" i="5"/>
  <c r="C1268" i="5"/>
  <c r="C1266" i="5"/>
  <c r="C1264" i="5"/>
  <c r="C1263" i="5"/>
  <c r="C1262" i="5"/>
  <c r="C1261" i="5"/>
  <c r="C1259" i="5"/>
  <c r="C1258" i="5"/>
  <c r="C1257" i="5"/>
  <c r="C1254" i="5"/>
  <c r="C1253" i="5"/>
  <c r="C1250" i="5"/>
  <c r="C1249" i="5"/>
  <c r="C1248" i="5"/>
  <c r="C1247" i="5"/>
  <c r="C1246" i="5"/>
  <c r="C1245" i="5"/>
  <c r="C1244" i="5"/>
  <c r="C1243" i="5"/>
  <c r="C1242" i="5"/>
  <c r="C1241" i="5"/>
  <c r="C1240" i="5"/>
  <c r="C1239" i="5"/>
  <c r="C1238" i="5"/>
  <c r="C1199" i="5"/>
  <c r="C1198" i="5"/>
  <c r="C1197" i="5"/>
  <c r="C1196" i="5"/>
  <c r="C1195" i="5"/>
  <c r="C1194" i="5"/>
  <c r="C1173" i="5"/>
  <c r="C1168" i="5"/>
  <c r="C1167" i="5"/>
  <c r="C1166" i="5"/>
  <c r="C1163" i="5"/>
  <c r="C1162" i="5"/>
  <c r="C1156" i="5"/>
  <c r="C1152" i="5"/>
  <c r="C1150" i="5"/>
  <c r="C1149" i="5"/>
  <c r="C1148" i="5"/>
  <c r="C1147" i="5"/>
  <c r="C1145" i="5"/>
  <c r="C1142" i="5"/>
  <c r="C1141" i="5"/>
  <c r="C1140" i="5"/>
  <c r="C1139" i="5"/>
  <c r="C1138" i="5"/>
  <c r="C1137" i="5"/>
  <c r="C1135" i="5"/>
  <c r="C1134" i="5"/>
  <c r="C1133" i="5"/>
  <c r="C1129" i="5"/>
  <c r="C1128" i="5"/>
  <c r="C1126" i="5"/>
  <c r="C1121" i="5"/>
  <c r="C1119" i="5"/>
  <c r="C1117" i="5"/>
  <c r="C1115" i="5"/>
  <c r="C1112" i="5"/>
  <c r="C1111" i="5"/>
  <c r="C1110" i="5"/>
  <c r="C1109" i="5"/>
  <c r="C1106" i="5"/>
  <c r="C1105" i="5"/>
  <c r="C1100" i="5"/>
  <c r="C1098" i="5"/>
  <c r="C1097" i="5"/>
  <c r="C1096" i="5"/>
  <c r="C1095" i="5"/>
  <c r="C1093" i="5"/>
  <c r="C1084" i="5"/>
  <c r="C1080" i="5"/>
  <c r="C1077" i="5"/>
  <c r="C1076" i="5"/>
  <c r="C1072" i="5"/>
  <c r="C1069" i="5"/>
  <c r="C1068" i="5"/>
  <c r="C1066" i="5"/>
  <c r="C1065"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39" i="5"/>
  <c r="C1038"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1" i="5"/>
  <c r="C1010" i="5"/>
  <c r="C1009" i="5"/>
  <c r="C1006" i="5"/>
  <c r="C1005" i="5"/>
  <c r="C1004" i="5"/>
  <c r="C1003" i="5"/>
  <c r="C1002" i="5"/>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2" i="5"/>
  <c r="C971" i="5"/>
  <c r="C970" i="5"/>
  <c r="C969" i="5"/>
  <c r="C968" i="5"/>
  <c r="C966" i="5"/>
  <c r="C964" i="5"/>
  <c r="C962" i="5"/>
  <c r="C961" i="5"/>
  <c r="C960" i="5"/>
  <c r="C959" i="5"/>
  <c r="C958" i="5"/>
  <c r="C957" i="5"/>
  <c r="C956" i="5"/>
  <c r="C955" i="5"/>
  <c r="C954" i="5"/>
  <c r="C953" i="5"/>
  <c r="C952" i="5"/>
  <c r="C951" i="5"/>
  <c r="C949" i="5"/>
  <c r="C948" i="5"/>
  <c r="C947" i="5"/>
  <c r="C945" i="5"/>
  <c r="C944" i="5"/>
  <c r="C943" i="5"/>
  <c r="C942" i="5"/>
  <c r="C941" i="5"/>
  <c r="C939" i="5"/>
  <c r="C938" i="5"/>
  <c r="C936" i="5"/>
  <c r="C935" i="5"/>
  <c r="C932" i="5"/>
  <c r="C931" i="5"/>
  <c r="C929" i="5"/>
  <c r="C927" i="5"/>
  <c r="C926" i="5"/>
  <c r="C923" i="5"/>
  <c r="C922" i="5"/>
  <c r="C920" i="5"/>
  <c r="C919" i="5"/>
  <c r="C918" i="5"/>
  <c r="C917" i="5"/>
  <c r="C916" i="5"/>
  <c r="C915" i="5"/>
  <c r="C914" i="5"/>
  <c r="C913" i="5"/>
  <c r="C912" i="5"/>
  <c r="C911" i="5"/>
  <c r="C910" i="5"/>
  <c r="C909" i="5"/>
  <c r="C908" i="5"/>
  <c r="C907" i="5"/>
  <c r="C905" i="5"/>
  <c r="C904" i="5"/>
  <c r="C903" i="5"/>
  <c r="C902" i="5"/>
  <c r="C901" i="5"/>
  <c r="C900" i="5"/>
  <c r="C898" i="5"/>
  <c r="C897" i="5"/>
  <c r="C896" i="5"/>
  <c r="C895" i="5"/>
  <c r="C894" i="5"/>
  <c r="C893" i="5"/>
  <c r="C892" i="5"/>
  <c r="C891" i="5"/>
  <c r="C890" i="5"/>
  <c r="C889" i="5"/>
  <c r="C887" i="5"/>
  <c r="C886" i="5"/>
  <c r="C885" i="5"/>
  <c r="C884" i="5"/>
  <c r="C883" i="5"/>
  <c r="C882" i="5"/>
  <c r="C881" i="5"/>
  <c r="C880" i="5"/>
  <c r="C879" i="5"/>
  <c r="C878" i="5"/>
  <c r="C876" i="5"/>
  <c r="C875" i="5"/>
  <c r="C874" i="5"/>
  <c r="C873" i="5"/>
  <c r="C872" i="5"/>
  <c r="C871" i="5"/>
  <c r="C870" i="5"/>
  <c r="C869" i="5"/>
  <c r="C868" i="5"/>
  <c r="C867" i="5"/>
  <c r="C865" i="5"/>
  <c r="C864" i="5"/>
  <c r="C862" i="5"/>
  <c r="C858" i="5"/>
  <c r="C857" i="5"/>
  <c r="C856" i="5"/>
  <c r="C854" i="5"/>
  <c r="C853" i="5"/>
  <c r="C852" i="5"/>
  <c r="C851" i="5"/>
  <c r="C850" i="5"/>
  <c r="C849" i="5"/>
  <c r="C848" i="5"/>
  <c r="C847" i="5"/>
  <c r="C846" i="5"/>
  <c r="C845" i="5"/>
  <c r="C843" i="5"/>
  <c r="C842" i="5"/>
  <c r="C841" i="5"/>
  <c r="C840" i="5"/>
  <c r="C839" i="5"/>
  <c r="C838" i="5"/>
  <c r="C837" i="5"/>
  <c r="C836" i="5"/>
  <c r="C835" i="5"/>
  <c r="C834" i="5"/>
  <c r="C833" i="5"/>
  <c r="C832" i="5"/>
  <c r="C831" i="5"/>
  <c r="C830" i="5"/>
  <c r="C829" i="5"/>
  <c r="C828" i="5"/>
  <c r="C827" i="5"/>
  <c r="C826" i="5"/>
  <c r="C825" i="5"/>
  <c r="C823" i="5"/>
  <c r="C822" i="5"/>
  <c r="C821" i="5"/>
  <c r="C818" i="5"/>
  <c r="C816" i="5"/>
  <c r="C815" i="5"/>
  <c r="C814" i="5"/>
  <c r="C813" i="5"/>
  <c r="C812" i="5"/>
  <c r="C811" i="5"/>
  <c r="C810" i="5"/>
  <c r="C809" i="5"/>
  <c r="C808" i="5"/>
  <c r="C807" i="5"/>
  <c r="C806" i="5"/>
  <c r="C805" i="5"/>
  <c r="C804" i="5"/>
  <c r="C803" i="5"/>
  <c r="C802" i="5"/>
  <c r="C800" i="5"/>
  <c r="C799" i="5"/>
  <c r="C798" i="5"/>
  <c r="C797" i="5"/>
  <c r="C796" i="5"/>
  <c r="C795" i="5"/>
  <c r="C794" i="5"/>
  <c r="C792" i="5"/>
  <c r="C789" i="5"/>
  <c r="C788" i="5"/>
  <c r="C787" i="5"/>
  <c r="C786" i="5"/>
  <c r="C785" i="5"/>
  <c r="C784" i="5"/>
  <c r="C783" i="5"/>
  <c r="C782" i="5"/>
  <c r="C781" i="5"/>
  <c r="C780" i="5"/>
  <c r="C779" i="5"/>
  <c r="C778" i="5"/>
  <c r="C776" i="5"/>
  <c r="C775" i="5"/>
  <c r="C774" i="5"/>
  <c r="C772" i="5"/>
  <c r="C771" i="5"/>
  <c r="C770" i="5"/>
  <c r="C769" i="5"/>
  <c r="C767" i="5"/>
  <c r="C763" i="5"/>
  <c r="C762" i="5"/>
  <c r="C761" i="5"/>
  <c r="C760" i="5"/>
  <c r="C758" i="5"/>
  <c r="C757" i="5"/>
  <c r="C756" i="5"/>
  <c r="C755" i="5"/>
  <c r="C754" i="5"/>
  <c r="C753" i="5"/>
  <c r="C752" i="5"/>
  <c r="C751" i="5"/>
  <c r="C750" i="5"/>
  <c r="C749" i="5"/>
  <c r="C748" i="5"/>
  <c r="C747" i="5"/>
  <c r="C746" i="5"/>
  <c r="C745" i="5"/>
  <c r="C744" i="5"/>
  <c r="C743" i="5"/>
  <c r="C742" i="5"/>
  <c r="C740" i="5"/>
  <c r="C739" i="5"/>
  <c r="C738" i="5"/>
  <c r="C737" i="5"/>
  <c r="C736" i="5"/>
  <c r="C735" i="5"/>
  <c r="C734" i="5"/>
  <c r="C733" i="5"/>
  <c r="C728" i="5"/>
  <c r="C726" i="5"/>
  <c r="C724" i="5"/>
  <c r="C721" i="5"/>
  <c r="C720" i="5"/>
  <c r="C719" i="5"/>
  <c r="C718" i="5"/>
  <c r="C716" i="5"/>
  <c r="C715" i="5"/>
  <c r="C713" i="5"/>
  <c r="C712" i="5"/>
  <c r="C711" i="5"/>
  <c r="C704" i="5"/>
  <c r="C703" i="5"/>
  <c r="C702" i="5"/>
  <c r="C700" i="5"/>
  <c r="C699" i="5"/>
  <c r="C698" i="5"/>
  <c r="C697" i="5"/>
  <c r="C696" i="5"/>
  <c r="C695" i="5"/>
  <c r="C693" i="5"/>
  <c r="C692" i="5"/>
  <c r="C690" i="5"/>
  <c r="C689" i="5"/>
  <c r="C684" i="5"/>
  <c r="C679" i="5"/>
  <c r="C678" i="5"/>
  <c r="C677" i="5"/>
  <c r="C676" i="5"/>
  <c r="C675" i="5"/>
  <c r="C674" i="5"/>
  <c r="C673" i="5"/>
  <c r="C672" i="5"/>
  <c r="C664" i="5"/>
  <c r="C663" i="5"/>
  <c r="C658" i="5"/>
  <c r="C609" i="5"/>
  <c r="C608" i="5"/>
  <c r="C606" i="5"/>
  <c r="C602" i="5"/>
  <c r="C601" i="5"/>
  <c r="C599" i="5"/>
  <c r="C598" i="5"/>
  <c r="C577" i="5"/>
  <c r="C561" i="5"/>
  <c r="C559" i="5"/>
  <c r="C557" i="5"/>
  <c r="C556" i="5"/>
  <c r="C554" i="5"/>
  <c r="C553" i="5"/>
  <c r="C551" i="5"/>
  <c r="C548" i="5"/>
  <c r="C547" i="5"/>
  <c r="C546" i="5"/>
  <c r="C545" i="5"/>
  <c r="C544" i="5"/>
  <c r="C534" i="5"/>
  <c r="C533" i="5"/>
  <c r="C532" i="5"/>
  <c r="C529" i="5"/>
  <c r="C527" i="5"/>
  <c r="C526" i="5"/>
  <c r="C525" i="5"/>
  <c r="C524" i="5"/>
  <c r="C523" i="5"/>
  <c r="C522" i="5"/>
  <c r="C521" i="5"/>
  <c r="C520" i="5"/>
  <c r="C519" i="5"/>
  <c r="C518" i="5"/>
  <c r="C517" i="5"/>
  <c r="C516" i="5"/>
  <c r="C515" i="5"/>
  <c r="C514" i="5"/>
  <c r="C511" i="5"/>
  <c r="C510" i="5"/>
  <c r="C509" i="5"/>
  <c r="C507" i="5"/>
  <c r="C498" i="5"/>
  <c r="C497" i="5"/>
  <c r="C496" i="5"/>
  <c r="C495" i="5"/>
  <c r="C494" i="5"/>
  <c r="C493" i="5"/>
  <c r="C492" i="5"/>
  <c r="C490" i="5"/>
  <c r="C489" i="5"/>
  <c r="C488" i="5"/>
  <c r="C487" i="5"/>
  <c r="C486" i="5"/>
  <c r="C484" i="5"/>
  <c r="C483" i="5"/>
  <c r="C482" i="5"/>
  <c r="C481" i="5"/>
  <c r="C480" i="5"/>
  <c r="C479" i="5"/>
  <c r="C478" i="5"/>
  <c r="C477" i="5"/>
  <c r="C476" i="5"/>
  <c r="C475" i="5"/>
  <c r="C474" i="5"/>
  <c r="C473" i="5"/>
  <c r="C472" i="5"/>
  <c r="C471" i="5"/>
  <c r="C470" i="5"/>
  <c r="C469" i="5"/>
  <c r="C467" i="5"/>
  <c r="C466" i="5"/>
  <c r="C465" i="5"/>
  <c r="C464" i="5"/>
  <c r="C463" i="5"/>
  <c r="C462" i="5"/>
  <c r="C460" i="5"/>
  <c r="C459" i="5"/>
  <c r="C457" i="5"/>
  <c r="C456" i="5"/>
  <c r="C455" i="5"/>
  <c r="C454" i="5"/>
  <c r="C453" i="5"/>
  <c r="C452" i="5"/>
  <c r="C451" i="5"/>
  <c r="C449" i="5"/>
  <c r="C448" i="5"/>
  <c r="C447" i="5"/>
  <c r="C446" i="5"/>
  <c r="C445" i="5"/>
  <c r="C444" i="5"/>
  <c r="C443" i="5"/>
  <c r="C442" i="5"/>
  <c r="C441" i="5"/>
  <c r="C440" i="5"/>
  <c r="C439" i="5"/>
  <c r="C438" i="5"/>
  <c r="C437" i="5"/>
  <c r="C436" i="5"/>
  <c r="C435" i="5"/>
  <c r="C434" i="5"/>
  <c r="C433" i="5"/>
  <c r="C432" i="5"/>
  <c r="C431" i="5"/>
  <c r="C429" i="5"/>
  <c r="C428" i="5"/>
  <c r="C427" i="5"/>
  <c r="C426" i="5"/>
  <c r="C425" i="5"/>
  <c r="C424" i="5"/>
  <c r="C423" i="5"/>
  <c r="C422" i="5"/>
  <c r="C419" i="5"/>
  <c r="C418" i="5"/>
  <c r="C415" i="5"/>
  <c r="C414" i="5"/>
  <c r="C413" i="5"/>
  <c r="C412" i="5"/>
  <c r="C411" i="5"/>
  <c r="C408" i="5"/>
  <c r="C407" i="5"/>
  <c r="C403" i="5"/>
  <c r="C402" i="5"/>
  <c r="C401" i="5"/>
  <c r="C400" i="5"/>
  <c r="C399" i="5"/>
  <c r="C398" i="5"/>
  <c r="C397" i="5"/>
  <c r="C396" i="5"/>
  <c r="C394" i="5"/>
  <c r="C393" i="5"/>
  <c r="C392" i="5"/>
  <c r="C390" i="5"/>
  <c r="C384" i="5"/>
  <c r="C381" i="5"/>
  <c r="C380" i="5"/>
  <c r="C379" i="5"/>
  <c r="C378" i="5"/>
  <c r="C377" i="5"/>
  <c r="C376" i="5"/>
  <c r="C375" i="5"/>
  <c r="C374" i="5"/>
  <c r="C372" i="5"/>
  <c r="C371" i="5"/>
  <c r="C370" i="5"/>
  <c r="C369" i="5"/>
  <c r="C368" i="5"/>
  <c r="C367" i="5"/>
  <c r="C365" i="5"/>
  <c r="C364" i="5"/>
  <c r="C363" i="5"/>
  <c r="C362" i="5"/>
  <c r="C361" i="5"/>
  <c r="C360" i="5"/>
  <c r="C359" i="5"/>
  <c r="C356" i="5"/>
  <c r="C355" i="5"/>
  <c r="C354" i="5"/>
  <c r="C352" i="5"/>
  <c r="C350" i="5"/>
  <c r="C348" i="5"/>
  <c r="C345" i="5"/>
  <c r="C344" i="5"/>
  <c r="C343" i="5"/>
  <c r="C342" i="5"/>
  <c r="C341" i="5"/>
  <c r="C339" i="5"/>
  <c r="C338" i="5"/>
  <c r="C335" i="5"/>
  <c r="C334" i="5"/>
  <c r="C333" i="5"/>
  <c r="C332" i="5"/>
  <c r="C331" i="5"/>
  <c r="C330" i="5"/>
  <c r="C329" i="5"/>
  <c r="C328" i="5"/>
  <c r="C327" i="5"/>
  <c r="C326" i="5"/>
  <c r="C325" i="5"/>
  <c r="C324" i="5"/>
  <c r="C322" i="5"/>
  <c r="C321" i="5"/>
  <c r="C320" i="5"/>
  <c r="C319" i="5"/>
  <c r="C318" i="5"/>
  <c r="C317" i="5"/>
  <c r="C316" i="5"/>
  <c r="C315" i="5"/>
  <c r="C314" i="5"/>
  <c r="C313" i="5"/>
  <c r="C311" i="5"/>
  <c r="C308" i="5"/>
  <c r="C307" i="5"/>
  <c r="C305" i="5"/>
  <c r="C303" i="5"/>
  <c r="C301" i="5"/>
  <c r="C299" i="5"/>
  <c r="C298" i="5"/>
  <c r="C297" i="5"/>
  <c r="C296" i="5"/>
  <c r="C294" i="5"/>
  <c r="C293" i="5"/>
  <c r="C292" i="5"/>
  <c r="C291" i="5"/>
  <c r="C289" i="5"/>
  <c r="C287" i="5"/>
  <c r="C284" i="5"/>
  <c r="C283" i="5"/>
  <c r="C282" i="5"/>
  <c r="C281" i="5"/>
  <c r="C280" i="5"/>
  <c r="C271" i="5"/>
  <c r="C270" i="5"/>
  <c r="C269" i="5"/>
  <c r="C268" i="5"/>
  <c r="C266" i="5"/>
  <c r="C263" i="5"/>
  <c r="C262" i="5"/>
  <c r="C259" i="5"/>
  <c r="C257" i="5"/>
  <c r="C256" i="5"/>
  <c r="C252" i="5"/>
  <c r="C251" i="5"/>
  <c r="C250" i="5"/>
  <c r="C248" i="5"/>
  <c r="C247" i="5"/>
  <c r="C245" i="5"/>
  <c r="C244" i="5"/>
  <c r="C243" i="5"/>
  <c r="C223" i="5"/>
  <c r="C222" i="5"/>
  <c r="C220" i="5"/>
  <c r="C218" i="5"/>
  <c r="C216" i="5"/>
  <c r="C214" i="5"/>
  <c r="C212" i="5"/>
  <c r="C210" i="5"/>
  <c r="C209" i="5"/>
  <c r="C208" i="5"/>
  <c r="C207" i="5"/>
  <c r="C206" i="5"/>
  <c r="C205" i="5"/>
  <c r="C204" i="5"/>
  <c r="C202" i="5"/>
  <c r="C201" i="5"/>
  <c r="C200" i="5"/>
  <c r="C199" i="5"/>
  <c r="C198" i="5"/>
  <c r="C197" i="5"/>
  <c r="C192" i="5"/>
  <c r="C190" i="5"/>
  <c r="C185" i="5"/>
  <c r="C184" i="5"/>
  <c r="C183" i="5"/>
  <c r="C182" i="5"/>
  <c r="C181" i="5"/>
  <c r="C172" i="5"/>
  <c r="C163" i="5"/>
  <c r="C156" i="5"/>
  <c r="C155" i="5"/>
  <c r="C154" i="5"/>
  <c r="C152" i="5"/>
  <c r="C142" i="5"/>
  <c r="C133" i="5"/>
  <c r="C57" i="5"/>
  <c r="C53" i="5"/>
  <c r="C51" i="5"/>
  <c r="C50" i="5"/>
  <c r="C49" i="5"/>
  <c r="C48" i="5"/>
  <c r="C47" i="5"/>
  <c r="C46" i="5"/>
  <c r="C43" i="5"/>
  <c r="C40" i="5"/>
  <c r="C39" i="5"/>
  <c r="C38" i="5"/>
  <c r="C37" i="5"/>
  <c r="C36" i="5"/>
  <c r="C35" i="5"/>
  <c r="C32" i="5"/>
  <c r="C28" i="5"/>
  <c r="C27" i="5"/>
  <c r="C26" i="5"/>
  <c r="C20" i="5"/>
  <c r="C19" i="5"/>
  <c r="C14" i="5"/>
  <c r="C13" i="5"/>
  <c r="C12" i="5"/>
  <c r="C11" i="5"/>
  <c r="C7" i="5"/>
  <c r="C5" i="5"/>
  <c r="C4" i="5"/>
  <c r="C3" i="5"/>
  <c r="C2" i="5"/>
  <c r="C1" i="5"/>
  <c r="J3" i="5"/>
  <c r="J4" i="5"/>
  <c r="J5" i="5"/>
  <c r="J6" i="5"/>
  <c r="J7" i="5"/>
  <c r="J8" i="5"/>
  <c r="J9" i="5"/>
  <c r="J10" i="5"/>
  <c r="J11" i="5"/>
  <c r="J12" i="5"/>
  <c r="J13" i="5"/>
  <c r="J14" i="5"/>
  <c r="J17" i="5"/>
  <c r="J18" i="5"/>
  <c r="J19" i="5"/>
  <c r="J20"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1575" i="5"/>
  <c r="J1576" i="5"/>
  <c r="J1577" i="5"/>
  <c r="J1578" i="5"/>
  <c r="J1579" i="5"/>
  <c r="J2" i="5"/>
  <c r="N4" i="11"/>
  <c r="N7" i="11"/>
  <c r="N9" i="11"/>
  <c r="N10" i="11"/>
  <c r="N12" i="11"/>
  <c r="N13" i="11"/>
  <c r="N14" i="11"/>
  <c r="N21" i="11"/>
  <c r="N22" i="11"/>
  <c r="N23" i="11"/>
  <c r="N24" i="11"/>
  <c r="N25" i="11"/>
  <c r="N26" i="11"/>
  <c r="N27" i="11"/>
  <c r="N28"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85" i="11"/>
  <c r="N86" i="11"/>
  <c r="N87" i="11"/>
  <c r="N88" i="11"/>
  <c r="N89" i="11"/>
  <c r="N90" i="11"/>
  <c r="N91" i="11"/>
  <c r="N92" i="11"/>
  <c r="N93" i="11"/>
  <c r="N94" i="11"/>
  <c r="N95" i="11"/>
  <c r="N96" i="11"/>
  <c r="N97" i="11"/>
  <c r="N98" i="11"/>
  <c r="N99" i="11"/>
  <c r="N100" i="11"/>
  <c r="N107" i="11"/>
  <c r="N108" i="11"/>
  <c r="N109" i="11"/>
  <c r="N110" i="11"/>
  <c r="N111" i="11"/>
  <c r="N112" i="11"/>
  <c r="N113" i="11"/>
  <c r="N114" i="11"/>
  <c r="N115" i="11"/>
  <c r="N116" i="11"/>
  <c r="N117" i="11"/>
  <c r="N118" i="11"/>
  <c r="N119" i="11"/>
  <c r="N120" i="11"/>
  <c r="N121" i="11"/>
  <c r="N122" i="11"/>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4" i="19"/>
  <c r="N86" i="19"/>
  <c r="N87" i="19"/>
  <c r="N88" i="19"/>
  <c r="N89" i="19"/>
  <c r="N90" i="19"/>
  <c r="N91" i="19"/>
  <c r="N92" i="19"/>
  <c r="N93" i="19"/>
  <c r="N94" i="19"/>
  <c r="N95" i="19"/>
  <c r="N96" i="19"/>
  <c r="N97" i="19"/>
  <c r="N98" i="19"/>
  <c r="N99" i="19"/>
  <c r="N100" i="19"/>
  <c r="N102" i="19"/>
  <c r="N111" i="19"/>
  <c r="N112" i="19"/>
  <c r="N113" i="19"/>
  <c r="N114" i="19"/>
  <c r="N115" i="19"/>
  <c r="N116" i="19"/>
  <c r="N117" i="19"/>
  <c r="N121" i="19"/>
  <c r="N122" i="19"/>
  <c r="N123" i="19"/>
  <c r="N124" i="19"/>
  <c r="N125" i="19"/>
  <c r="N126" i="19"/>
  <c r="N127" i="19"/>
  <c r="N128" i="19"/>
  <c r="N129" i="19"/>
  <c r="N130" i="19"/>
  <c r="N131" i="19"/>
  <c r="N132" i="19"/>
  <c r="N133" i="19"/>
  <c r="N134" i="19"/>
  <c r="N136" i="19"/>
  <c r="N137" i="19"/>
  <c r="N138" i="19"/>
  <c r="N144" i="19"/>
  <c r="N145" i="19"/>
  <c r="N146" i="19"/>
  <c r="N147" i="19"/>
  <c r="N148" i="19"/>
  <c r="N149" i="19"/>
  <c r="N4" i="18"/>
  <c r="N5" i="18"/>
  <c r="N6" i="18"/>
  <c r="N7" i="18"/>
  <c r="N8" i="18"/>
  <c r="N9" i="18"/>
  <c r="N10" i="18"/>
  <c r="N11" i="18"/>
  <c r="N12" i="18"/>
  <c r="N13" i="18"/>
  <c r="N14" i="18"/>
  <c r="N15" i="18"/>
  <c r="N16" i="18"/>
  <c r="N17" i="18"/>
  <c r="N18" i="18"/>
  <c r="N19" i="18"/>
  <c r="N20" i="18"/>
  <c r="N21" i="18"/>
  <c r="N22" i="18"/>
  <c r="N24" i="18"/>
  <c r="N25" i="18"/>
  <c r="N26" i="18"/>
  <c r="N27" i="18"/>
  <c r="N28" i="18"/>
  <c r="N29" i="18"/>
  <c r="N30" i="18"/>
  <c r="N31" i="18"/>
  <c r="N32" i="18"/>
  <c r="N33" i="18"/>
  <c r="N34" i="18"/>
  <c r="N37" i="18"/>
  <c r="N38" i="18"/>
  <c r="N39" i="18"/>
  <c r="N40" i="18"/>
  <c r="N41" i="18"/>
  <c r="N42" i="18"/>
  <c r="N43" i="18"/>
  <c r="N44" i="18"/>
  <c r="N45" i="18"/>
  <c r="N46" i="18"/>
  <c r="N47" i="18"/>
  <c r="N48" i="18"/>
  <c r="N49" i="18"/>
  <c r="N50" i="18"/>
  <c r="N51" i="18"/>
  <c r="N52" i="18"/>
  <c r="N53" i="18"/>
  <c r="N54" i="18"/>
  <c r="N55" i="18"/>
  <c r="N56" i="18"/>
  <c r="N57" i="18"/>
  <c r="N58"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8" i="18"/>
  <c r="N89" i="18"/>
  <c r="N90" i="18"/>
  <c r="N91" i="18"/>
  <c r="N92" i="18"/>
  <c r="N93" i="18"/>
  <c r="N94" i="18"/>
  <c r="N95" i="18"/>
  <c r="N96" i="18"/>
  <c r="N97" i="18"/>
  <c r="N98" i="18"/>
  <c r="N99" i="18"/>
  <c r="N100" i="18"/>
  <c r="N101" i="18"/>
  <c r="N102" i="18"/>
  <c r="N103" i="18"/>
  <c r="N104" i="18"/>
  <c r="N106" i="18"/>
  <c r="N107" i="18"/>
  <c r="N108" i="18"/>
  <c r="N3" i="16"/>
  <c r="N4" i="16"/>
  <c r="N5" i="16"/>
  <c r="N6" i="16"/>
  <c r="N7" i="16"/>
  <c r="N8" i="16"/>
  <c r="N9" i="16"/>
  <c r="N10" i="16"/>
  <c r="N14" i="16"/>
  <c r="N15" i="16"/>
  <c r="N16" i="16"/>
  <c r="N17" i="16"/>
  <c r="N18" i="16"/>
  <c r="N19" i="16"/>
  <c r="N20" i="16"/>
  <c r="N21" i="16"/>
  <c r="N22" i="16"/>
  <c r="N23" i="16"/>
  <c r="N24" i="16"/>
  <c r="N25" i="16"/>
  <c r="N26" i="16"/>
  <c r="N27" i="16"/>
  <c r="N28" i="16"/>
  <c r="N29"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8" i="12"/>
  <c r="N9" i="12"/>
  <c r="N10" i="12"/>
  <c r="N11" i="12"/>
  <c r="N12" i="12"/>
  <c r="N13" i="12"/>
  <c r="N14" i="12"/>
  <c r="N15" i="12"/>
  <c r="N16" i="12"/>
  <c r="N17" i="12"/>
  <c r="N20" i="12"/>
  <c r="N21" i="12"/>
  <c r="N22" i="12"/>
  <c r="N23" i="12"/>
  <c r="N24" i="12"/>
  <c r="N25" i="12"/>
  <c r="N26" i="12"/>
  <c r="N27" i="12"/>
  <c r="N28" i="12"/>
  <c r="N30" i="12"/>
  <c r="N31" i="12"/>
  <c r="N32" i="12"/>
  <c r="N33" i="12"/>
  <c r="N34" i="12"/>
  <c r="N36" i="12"/>
  <c r="N37" i="12"/>
  <c r="N39" i="12"/>
  <c r="N40" i="12"/>
  <c r="N41" i="12"/>
  <c r="N42" i="12"/>
  <c r="N43" i="12"/>
  <c r="N44" i="12"/>
  <c r="N45" i="12"/>
  <c r="N46" i="12"/>
  <c r="N47" i="12"/>
  <c r="N48" i="12"/>
  <c r="N49" i="12"/>
  <c r="N50" i="12"/>
  <c r="N51" i="12"/>
  <c r="N52" i="12"/>
  <c r="N53" i="12"/>
  <c r="N54" i="12"/>
  <c r="N55" i="12"/>
  <c r="N61" i="12"/>
  <c r="N63" i="12"/>
  <c r="N64" i="12"/>
  <c r="N65" i="12"/>
  <c r="N66" i="12"/>
  <c r="N67" i="12"/>
  <c r="N68" i="12"/>
  <c r="N69" i="12"/>
  <c r="N76" i="12"/>
  <c r="N77" i="12"/>
  <c r="N78" i="12"/>
  <c r="N79" i="12"/>
  <c r="N80" i="12"/>
  <c r="N81" i="12"/>
  <c r="N82" i="12"/>
  <c r="N96" i="12"/>
  <c r="N112" i="12"/>
  <c r="N113" i="12"/>
  <c r="N114" i="12"/>
  <c r="N117" i="12"/>
  <c r="N118" i="12"/>
  <c r="N122" i="12"/>
  <c r="N123" i="12"/>
  <c r="N124" i="12"/>
  <c r="N125" i="12"/>
  <c r="N126" i="12"/>
  <c r="N127" i="12"/>
  <c r="N128" i="12"/>
  <c r="N129" i="12"/>
  <c r="N130" i="12"/>
  <c r="N131" i="12"/>
  <c r="N132" i="12"/>
  <c r="N133" i="12"/>
  <c r="N135" i="12"/>
  <c r="N144" i="12"/>
  <c r="N145" i="12"/>
  <c r="N146" i="12"/>
  <c r="N148" i="12"/>
  <c r="N149" i="12"/>
  <c r="N150" i="12"/>
  <c r="N156" i="12"/>
  <c r="N160" i="12"/>
  <c r="N140" i="12"/>
  <c r="N141" i="12"/>
  <c r="N142" i="12"/>
  <c r="N143" i="12"/>
  <c r="N147" i="12"/>
  <c r="N153" i="12"/>
  <c r="N154" i="12"/>
  <c r="N155" i="12"/>
  <c r="N157" i="12"/>
  <c r="N158" i="12"/>
  <c r="N159" i="12"/>
  <c r="N161" i="12"/>
  <c r="N162" i="12"/>
  <c r="N163" i="12"/>
  <c r="N164" i="12"/>
  <c r="N165" i="12"/>
  <c r="N170" i="12"/>
  <c r="N171" i="12"/>
  <c r="N172" i="12"/>
  <c r="N173" i="12"/>
  <c r="N174" i="12"/>
  <c r="G272" i="1"/>
  <c r="H272" i="1"/>
  <c r="I272" i="1"/>
  <c r="N272" i="1"/>
  <c r="G136" i="19"/>
  <c r="H136" i="19"/>
  <c r="I136" i="19"/>
  <c r="I28" i="11"/>
  <c r="H28" i="11"/>
  <c r="G28" i="11"/>
  <c r="I27" i="11"/>
  <c r="H27" i="11"/>
  <c r="G27" i="11"/>
  <c r="I96" i="18"/>
  <c r="H96" i="18"/>
  <c r="G96" i="18"/>
  <c r="I95" i="18"/>
  <c r="H95" i="18"/>
  <c r="G95" i="18"/>
  <c r="I94" i="18"/>
  <c r="H94" i="18"/>
  <c r="G94" i="18"/>
  <c r="I93" i="18"/>
  <c r="H93" i="18"/>
  <c r="G93" i="18"/>
  <c r="N85" i="15"/>
  <c r="I85" i="15"/>
  <c r="H85" i="15"/>
  <c r="G85" i="15"/>
  <c r="N13" i="14"/>
  <c r="I13" i="14"/>
  <c r="G13" i="14"/>
  <c r="N20" i="14"/>
  <c r="I68" i="12"/>
  <c r="H68" i="12"/>
  <c r="G68" i="12"/>
  <c r="I21" i="11"/>
  <c r="H21" i="11"/>
  <c r="G21" i="11"/>
  <c r="N344" i="1"/>
  <c r="I344" i="1"/>
  <c r="H344" i="1"/>
  <c r="G344" i="1"/>
  <c r="N316" i="1"/>
  <c r="I316" i="1"/>
  <c r="H316" i="1"/>
  <c r="G316" i="1"/>
  <c r="N314" i="1"/>
  <c r="I314" i="1"/>
  <c r="H314" i="1"/>
  <c r="G314" i="1"/>
  <c r="N297" i="1"/>
  <c r="I297" i="1"/>
  <c r="H297" i="1"/>
  <c r="G297" i="1"/>
  <c r="N280" i="1"/>
  <c r="I280" i="1"/>
  <c r="H280" i="1"/>
  <c r="G280" i="1"/>
  <c r="N277" i="1"/>
  <c r="I277" i="1"/>
  <c r="H277" i="1"/>
  <c r="G277" i="1"/>
  <c r="N276" i="1"/>
  <c r="I276" i="1"/>
  <c r="H276" i="1"/>
  <c r="G276" i="1"/>
  <c r="N238" i="1"/>
  <c r="I238" i="1"/>
  <c r="H238" i="1"/>
  <c r="G238" i="1"/>
  <c r="N224" i="1"/>
  <c r="I224" i="1"/>
  <c r="H224" i="1"/>
  <c r="G224" i="1"/>
  <c r="N174" i="1"/>
  <c r="I174" i="1"/>
  <c r="H174" i="1"/>
  <c r="G174" i="1"/>
  <c r="N168" i="1"/>
  <c r="I168" i="1"/>
  <c r="H168" i="1"/>
  <c r="G168" i="1"/>
  <c r="G140" i="1"/>
  <c r="H140" i="1"/>
  <c r="I140" i="1"/>
  <c r="G141" i="1"/>
  <c r="H141" i="1"/>
  <c r="I141" i="1"/>
  <c r="G150" i="1"/>
  <c r="H150" i="1"/>
  <c r="I150" i="1"/>
  <c r="G80" i="1"/>
  <c r="H80" i="1"/>
  <c r="I80" i="1"/>
  <c r="G87" i="1"/>
  <c r="H87" i="1"/>
  <c r="I87" i="1"/>
  <c r="G88" i="1"/>
  <c r="H88" i="1"/>
  <c r="I88" i="1"/>
  <c r="G90" i="1"/>
  <c r="H90" i="1"/>
  <c r="I90" i="1"/>
  <c r="G91" i="1"/>
  <c r="H91" i="1"/>
  <c r="I91" i="1"/>
  <c r="G93" i="1"/>
  <c r="H93" i="1"/>
  <c r="I93" i="1"/>
  <c r="G94" i="1"/>
  <c r="H94" i="1"/>
  <c r="I94" i="1"/>
  <c r="G98" i="1"/>
  <c r="H98" i="1"/>
  <c r="I98" i="1"/>
  <c r="G136" i="1"/>
  <c r="H136" i="1"/>
  <c r="I136" i="1"/>
  <c r="G139" i="1"/>
  <c r="H139" i="1"/>
  <c r="I139" i="1"/>
  <c r="N84" i="1"/>
  <c r="I84" i="1"/>
  <c r="H84" i="1"/>
  <c r="G84" i="1"/>
  <c r="N82" i="1"/>
  <c r="I82" i="1"/>
  <c r="H82" i="1"/>
  <c r="G82" i="1"/>
  <c r="N81" i="1"/>
  <c r="I81" i="1"/>
  <c r="H81" i="1"/>
  <c r="G81" i="1"/>
  <c r="N79" i="1"/>
  <c r="I79" i="1"/>
  <c r="H79" i="1"/>
  <c r="G79" i="1"/>
  <c r="N78" i="1"/>
  <c r="I78" i="1"/>
  <c r="H78" i="1"/>
  <c r="G78" i="1"/>
  <c r="N119" i="1"/>
  <c r="I119" i="1"/>
  <c r="H119" i="1"/>
  <c r="G119" i="1"/>
  <c r="N112" i="1"/>
  <c r="I112" i="1"/>
  <c r="H112" i="1"/>
  <c r="G112" i="1"/>
  <c r="N110" i="1"/>
  <c r="I110" i="1"/>
  <c r="H110" i="1"/>
  <c r="G110" i="1"/>
  <c r="N109" i="1"/>
  <c r="I109" i="1"/>
  <c r="H109" i="1"/>
  <c r="G109" i="1"/>
  <c r="N108" i="1"/>
  <c r="I108" i="1"/>
  <c r="H108" i="1"/>
  <c r="G108" i="1"/>
  <c r="N101" i="1"/>
  <c r="I101" i="1"/>
  <c r="H101" i="1"/>
  <c r="G101" i="1"/>
  <c r="N97" i="1"/>
  <c r="I97" i="1"/>
  <c r="H97" i="1"/>
  <c r="G97" i="1"/>
  <c r="N96" i="1"/>
  <c r="I96" i="1"/>
  <c r="H96" i="1"/>
  <c r="G96" i="1"/>
  <c r="N95" i="1"/>
  <c r="I95" i="1"/>
  <c r="H95" i="1"/>
  <c r="G95" i="1"/>
  <c r="N92" i="1"/>
  <c r="I92" i="1"/>
  <c r="H92" i="1"/>
  <c r="G92" i="1"/>
  <c r="N86" i="1"/>
  <c r="I86" i="1"/>
  <c r="H86" i="1"/>
  <c r="G86" i="1"/>
  <c r="N85" i="1"/>
  <c r="I85" i="1"/>
  <c r="H85" i="1"/>
  <c r="G85" i="1"/>
  <c r="N150" i="1"/>
  <c r="N140" i="1"/>
  <c r="N139" i="1"/>
  <c r="N141" i="1"/>
  <c r="N136" i="1"/>
  <c r="N133" i="1"/>
  <c r="I133" i="1"/>
  <c r="H133" i="1"/>
  <c r="G133" i="1"/>
  <c r="N129" i="1"/>
  <c r="I129" i="1"/>
  <c r="H129" i="1"/>
  <c r="G129" i="1"/>
  <c r="N128" i="1"/>
  <c r="I128" i="1"/>
  <c r="H128" i="1"/>
  <c r="G128" i="1"/>
  <c r="N124" i="1"/>
  <c r="I124" i="1"/>
  <c r="H124" i="1"/>
  <c r="G124" i="1"/>
  <c r="N121" i="1"/>
  <c r="I121" i="1"/>
  <c r="H121" i="1"/>
  <c r="G121" i="1"/>
  <c r="N68" i="1"/>
  <c r="I68" i="1"/>
  <c r="H68" i="1"/>
  <c r="G68" i="1"/>
  <c r="N40" i="1"/>
  <c r="I40" i="1"/>
  <c r="H40" i="1"/>
  <c r="G40" i="1"/>
  <c r="N34" i="1"/>
  <c r="I34" i="1"/>
  <c r="H34" i="1"/>
  <c r="G34" i="1"/>
  <c r="N26" i="1"/>
  <c r="I26" i="1"/>
  <c r="H26" i="1"/>
  <c r="G26" i="1"/>
  <c r="I63" i="18"/>
  <c r="H63" i="18"/>
  <c r="G63" i="18"/>
  <c r="I62" i="18"/>
  <c r="H62" i="18"/>
  <c r="G62" i="18"/>
  <c r="N301" i="1"/>
  <c r="I301" i="1"/>
  <c r="H301" i="1"/>
  <c r="G301" i="1"/>
  <c r="N291" i="1"/>
  <c r="I291" i="1"/>
  <c r="H291" i="1"/>
  <c r="G291" i="1"/>
  <c r="N290" i="1"/>
  <c r="I290" i="1"/>
  <c r="H290" i="1"/>
  <c r="G290" i="1"/>
  <c r="N289" i="1"/>
  <c r="I289" i="1"/>
  <c r="H289" i="1"/>
  <c r="G289" i="1"/>
  <c r="N288" i="1"/>
  <c r="I288" i="1"/>
  <c r="H288" i="1"/>
  <c r="G288" i="1"/>
  <c r="N271" i="1"/>
  <c r="I271" i="1"/>
  <c r="H271" i="1"/>
  <c r="G271" i="1"/>
  <c r="N279" i="1"/>
  <c r="I279" i="1"/>
  <c r="H279" i="1"/>
  <c r="G279" i="1"/>
  <c r="N278" i="1"/>
  <c r="I278" i="1"/>
  <c r="H278" i="1"/>
  <c r="G278" i="1"/>
  <c r="N275" i="1"/>
  <c r="I275" i="1"/>
  <c r="H275" i="1"/>
  <c r="G275" i="1"/>
  <c r="N237" i="1"/>
  <c r="I237" i="1"/>
  <c r="H237" i="1"/>
  <c r="G237" i="1"/>
  <c r="N236" i="1"/>
  <c r="I236" i="1"/>
  <c r="H236" i="1"/>
  <c r="G236" i="1"/>
  <c r="N117" i="1"/>
  <c r="I117" i="1"/>
  <c r="H117" i="1"/>
  <c r="G117" i="1"/>
  <c r="N88" i="1"/>
  <c r="N144" i="1"/>
  <c r="I144" i="1"/>
  <c r="H144" i="1"/>
  <c r="G144" i="1"/>
  <c r="N80" i="1"/>
  <c r="N69" i="1"/>
  <c r="I69" i="1"/>
  <c r="H69" i="1"/>
  <c r="G69" i="1"/>
  <c r="N67" i="1"/>
  <c r="I67" i="1"/>
  <c r="H67" i="1"/>
  <c r="G67" i="1"/>
  <c r="H13" i="14"/>
  <c r="I32" i="11"/>
  <c r="H32" i="11"/>
  <c r="G32" i="11"/>
  <c r="I31" i="11"/>
  <c r="H31" i="11"/>
  <c r="G31" i="11"/>
  <c r="I30" i="11"/>
  <c r="H30" i="11"/>
  <c r="G30" i="11"/>
  <c r="I26" i="11"/>
  <c r="H26" i="11"/>
  <c r="G26" i="11"/>
  <c r="I25" i="11"/>
  <c r="H25" i="11"/>
  <c r="G25" i="11"/>
  <c r="I24" i="11"/>
  <c r="H24" i="11"/>
  <c r="G24" i="11"/>
  <c r="I12" i="11"/>
  <c r="H12" i="11"/>
  <c r="G12" i="11"/>
  <c r="N3" i="11"/>
  <c r="N150" i="19"/>
  <c r="N109" i="18"/>
  <c r="N34" i="16"/>
  <c r="N3" i="17"/>
  <c r="N3" i="14"/>
  <c r="N4" i="14"/>
  <c r="N5" i="14"/>
  <c r="N6" i="14"/>
  <c r="N7" i="14"/>
  <c r="N8" i="14"/>
  <c r="N9" i="14"/>
  <c r="N10" i="14"/>
  <c r="N11" i="14"/>
  <c r="N12" i="14"/>
  <c r="N21" i="14"/>
  <c r="N22" i="14"/>
  <c r="N23" i="14"/>
  <c r="N24" i="14"/>
  <c r="N25" i="14"/>
  <c r="N26" i="14"/>
  <c r="N27" i="14"/>
  <c r="N28" i="14"/>
  <c r="N29" i="14"/>
  <c r="N30" i="14"/>
  <c r="N31" i="14"/>
  <c r="N32" i="14"/>
  <c r="N33" i="14"/>
  <c r="N34" i="14"/>
  <c r="N52" i="15"/>
  <c r="N53" i="15"/>
  <c r="N54" i="15"/>
  <c r="N55" i="15"/>
  <c r="N56" i="15"/>
  <c r="N57" i="15"/>
  <c r="N58" i="15"/>
  <c r="N59" i="15"/>
  <c r="N60" i="15"/>
  <c r="N61" i="15"/>
  <c r="N62" i="15"/>
  <c r="N63" i="15"/>
  <c r="N64" i="15"/>
  <c r="N65" i="15"/>
  <c r="N66" i="15"/>
  <c r="N70" i="15"/>
  <c r="N71" i="15"/>
  <c r="N72" i="15"/>
  <c r="N73" i="15"/>
  <c r="N74" i="15"/>
  <c r="N75" i="15"/>
  <c r="N76" i="15"/>
  <c r="N77" i="15"/>
  <c r="N78" i="15"/>
  <c r="N80" i="15"/>
  <c r="N81" i="15"/>
  <c r="N82" i="15"/>
  <c r="N83" i="15"/>
  <c r="N84"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31" i="4"/>
  <c r="N32" i="4"/>
  <c r="N34" i="4"/>
  <c r="N35" i="4"/>
  <c r="N36" i="4"/>
  <c r="N37" i="4"/>
  <c r="N38" i="4"/>
  <c r="N40" i="4"/>
  <c r="N41" i="4"/>
  <c r="N42" i="4"/>
  <c r="N43" i="4"/>
  <c r="N44" i="4"/>
  <c r="N45" i="4"/>
  <c r="N46" i="4"/>
  <c r="N47" i="4"/>
  <c r="N48" i="4"/>
  <c r="N49" i="4"/>
  <c r="N50" i="4"/>
  <c r="N54" i="4"/>
  <c r="N55" i="4"/>
  <c r="N56" i="4"/>
  <c r="N57" i="4"/>
  <c r="N58" i="4"/>
  <c r="N59" i="4"/>
  <c r="N60" i="4"/>
  <c r="N61" i="4"/>
  <c r="N62" i="4"/>
  <c r="N63" i="4"/>
  <c r="N66" i="4"/>
  <c r="N67" i="4"/>
  <c r="N68" i="4"/>
  <c r="N69" i="4"/>
  <c r="N70" i="4"/>
  <c r="N71" i="4"/>
  <c r="N72" i="4"/>
  <c r="N74" i="4"/>
  <c r="N75" i="4"/>
  <c r="N76" i="4"/>
  <c r="N77" i="4"/>
  <c r="N78" i="4"/>
  <c r="N80" i="4"/>
  <c r="N81" i="4"/>
  <c r="N82" i="4"/>
  <c r="N83" i="4"/>
  <c r="N85" i="4"/>
  <c r="N86" i="4"/>
  <c r="N87" i="4"/>
  <c r="N88" i="4"/>
  <c r="N89" i="4"/>
  <c r="N90" i="4"/>
  <c r="N92" i="4"/>
  <c r="N96" i="4"/>
  <c r="N97" i="4"/>
  <c r="N98" i="4"/>
  <c r="N99" i="4"/>
  <c r="N100" i="4"/>
  <c r="N101" i="4"/>
  <c r="N102" i="4"/>
  <c r="N103" i="4"/>
  <c r="N104"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4" i="4"/>
  <c r="N136" i="4"/>
  <c r="N137" i="4"/>
  <c r="N138" i="4"/>
  <c r="N139" i="4"/>
  <c r="N140" i="4"/>
  <c r="N141" i="4"/>
  <c r="N142" i="4"/>
  <c r="N143" i="4"/>
  <c r="N144" i="4"/>
  <c r="N146" i="4"/>
  <c r="N148" i="4"/>
  <c r="N149" i="4"/>
  <c r="N154" i="4"/>
  <c r="N155" i="4"/>
  <c r="N156" i="4"/>
  <c r="N157" i="4"/>
  <c r="N158" i="4"/>
  <c r="N159" i="4"/>
  <c r="N160" i="4"/>
  <c r="N161" i="4"/>
  <c r="N162" i="4"/>
  <c r="N163" i="4"/>
  <c r="N164" i="4"/>
  <c r="N165" i="4"/>
  <c r="N166" i="4"/>
  <c r="N167" i="4"/>
  <c r="N168" i="4"/>
  <c r="N169" i="4"/>
  <c r="N170" i="4"/>
  <c r="N171" i="4"/>
  <c r="N173" i="4"/>
  <c r="N174" i="4"/>
  <c r="N175" i="4"/>
  <c r="N176" i="4"/>
  <c r="N177" i="4"/>
  <c r="N178" i="4"/>
  <c r="N179" i="4"/>
  <c r="N180" i="4"/>
  <c r="N181" i="4"/>
  <c r="N182" i="4"/>
  <c r="N183" i="4"/>
  <c r="N184" i="4"/>
  <c r="N185" i="4"/>
  <c r="N186" i="4"/>
  <c r="N187" i="4"/>
  <c r="N188" i="4"/>
  <c r="N189" i="4"/>
  <c r="N190" i="4"/>
  <c r="N191" i="4"/>
  <c r="N192" i="4"/>
  <c r="N193" i="4"/>
  <c r="N194" i="4"/>
  <c r="N195" i="4"/>
  <c r="N196" i="4"/>
  <c r="N199" i="4"/>
  <c r="N200" i="4"/>
  <c r="N205" i="4"/>
  <c r="N206" i="4"/>
  <c r="N207" i="4"/>
  <c r="N208" i="4"/>
  <c r="N209" i="4"/>
  <c r="N210" i="4"/>
  <c r="N211" i="4"/>
  <c r="N212" i="4"/>
  <c r="N213" i="4"/>
  <c r="N214" i="4"/>
  <c r="N215" i="4"/>
  <c r="N217" i="4"/>
  <c r="N3" i="9"/>
  <c r="N6" i="9"/>
  <c r="N7" i="9"/>
  <c r="N15" i="9"/>
  <c r="N17" i="9"/>
  <c r="N8" i="9"/>
  <c r="N9" i="9"/>
  <c r="N10" i="9"/>
  <c r="N11" i="9"/>
  <c r="N12" i="9"/>
  <c r="N28" i="9"/>
  <c r="N29" i="9"/>
  <c r="N30" i="9"/>
  <c r="N31" i="9"/>
  <c r="N32" i="9"/>
  <c r="N33" i="9"/>
  <c r="N35" i="9"/>
  <c r="N36" i="9"/>
  <c r="N50" i="9"/>
  <c r="N52" i="9"/>
  <c r="N54" i="9"/>
  <c r="N55" i="9"/>
  <c r="N58" i="9"/>
  <c r="N59" i="9"/>
  <c r="N63" i="9"/>
  <c r="N67" i="9"/>
  <c r="N79" i="9"/>
  <c r="N84" i="9"/>
  <c r="N85" i="9"/>
  <c r="N86" i="9"/>
  <c r="N94" i="9"/>
  <c r="N95" i="9"/>
  <c r="N98" i="9"/>
  <c r="N99" i="9"/>
  <c r="N100" i="9"/>
  <c r="N101" i="9"/>
  <c r="N18" i="1"/>
  <c r="N19" i="1"/>
  <c r="N20" i="1"/>
  <c r="N21" i="1"/>
  <c r="N22" i="1"/>
  <c r="N25" i="1"/>
  <c r="N27" i="1"/>
  <c r="N28" i="1"/>
  <c r="N29" i="1"/>
  <c r="N33" i="1"/>
  <c r="N36" i="1"/>
  <c r="N37" i="1"/>
  <c r="N41" i="1"/>
  <c r="N42" i="1"/>
  <c r="N44" i="1"/>
  <c r="N46" i="1"/>
  <c r="N47" i="1"/>
  <c r="N48" i="1"/>
  <c r="N49" i="1"/>
  <c r="N51" i="1"/>
  <c r="N52" i="1"/>
  <c r="N53" i="1"/>
  <c r="N60" i="1"/>
  <c r="N62" i="1"/>
  <c r="N63" i="1"/>
  <c r="N64" i="1"/>
  <c r="N65" i="1"/>
  <c r="N66" i="1"/>
  <c r="N71" i="1"/>
  <c r="N72" i="1"/>
  <c r="N76" i="1"/>
  <c r="N87" i="1"/>
  <c r="N90" i="1"/>
  <c r="N91" i="1"/>
  <c r="N93" i="1"/>
  <c r="N94" i="1"/>
  <c r="N98" i="1"/>
  <c r="N99" i="1"/>
  <c r="N100" i="1"/>
  <c r="N102" i="1"/>
  <c r="N107" i="1"/>
  <c r="N104" i="1"/>
  <c r="N105" i="1"/>
  <c r="N106" i="1"/>
  <c r="N113" i="1"/>
  <c r="N114" i="1"/>
  <c r="N115" i="1"/>
  <c r="N116" i="1"/>
  <c r="N118" i="1"/>
  <c r="N122" i="1"/>
  <c r="N123" i="1"/>
  <c r="N126" i="1"/>
  <c r="N132" i="1"/>
  <c r="N134" i="1"/>
  <c r="N135" i="1"/>
  <c r="N137" i="1"/>
  <c r="N142" i="1"/>
  <c r="N148" i="1"/>
  <c r="N149" i="1"/>
  <c r="N151" i="1"/>
  <c r="N145" i="1"/>
  <c r="N165" i="1"/>
  <c r="N172" i="1"/>
  <c r="N167" i="1"/>
  <c r="N166" i="1"/>
  <c r="N169" i="1"/>
  <c r="N170" i="1"/>
  <c r="N171" i="1"/>
  <c r="N153" i="1"/>
  <c r="N162" i="1"/>
  <c r="N164" i="1"/>
  <c r="N173" i="1"/>
  <c r="N175" i="1"/>
  <c r="N176" i="1"/>
  <c r="N196" i="1"/>
  <c r="N197" i="1"/>
  <c r="N198" i="1"/>
  <c r="N201" i="1"/>
  <c r="N199" i="1"/>
  <c r="N203" i="1"/>
  <c r="N223" i="1"/>
  <c r="N225" i="1"/>
  <c r="N226" i="1"/>
  <c r="N227" i="1"/>
  <c r="N228" i="1"/>
  <c r="N229" i="1"/>
  <c r="N230" i="1"/>
  <c r="N232" i="1"/>
  <c r="N234" i="1"/>
  <c r="N240" i="1"/>
  <c r="N243" i="1"/>
  <c r="N244" i="1"/>
  <c r="N245" i="1"/>
  <c r="N248" i="1"/>
  <c r="N251" i="1"/>
  <c r="N252" i="1"/>
  <c r="N253" i="1"/>
  <c r="N254" i="1"/>
  <c r="N255" i="1"/>
  <c r="N259" i="1"/>
  <c r="N260" i="1"/>
  <c r="N261" i="1"/>
  <c r="N263" i="1"/>
  <c r="N269" i="1"/>
  <c r="N267" i="1"/>
  <c r="N268" i="1"/>
  <c r="N273" i="1"/>
  <c r="N284" i="1"/>
  <c r="N287" i="1"/>
  <c r="N292" i="1"/>
  <c r="N293" i="1"/>
  <c r="N294" i="1"/>
  <c r="N295" i="1"/>
  <c r="N296" i="1"/>
  <c r="N299" i="1"/>
  <c r="N300" i="1"/>
  <c r="N303" i="1"/>
  <c r="N304" i="1"/>
  <c r="N305" i="1"/>
  <c r="N321" i="1"/>
  <c r="N308" i="1"/>
  <c r="N309" i="1"/>
  <c r="N310" i="1"/>
  <c r="N311" i="1"/>
  <c r="N323" i="1"/>
  <c r="N313" i="1"/>
  <c r="N302" i="1"/>
  <c r="N324" i="1"/>
  <c r="N325" i="1"/>
  <c r="N326" i="1"/>
  <c r="N327" i="1"/>
  <c r="N328" i="1"/>
  <c r="N329" i="1"/>
  <c r="N330" i="1"/>
  <c r="N331" i="1"/>
  <c r="N332" i="1"/>
  <c r="N333" i="1"/>
  <c r="N334" i="1"/>
  <c r="N335" i="1"/>
  <c r="N336" i="1"/>
  <c r="N337" i="1"/>
  <c r="N338" i="1"/>
  <c r="N339" i="1"/>
  <c r="N340" i="1"/>
  <c r="N341" i="1"/>
  <c r="N342" i="1"/>
  <c r="N343" i="1"/>
  <c r="N345" i="1"/>
  <c r="N346" i="1"/>
  <c r="N17" i="1"/>
  <c r="N7" i="12"/>
  <c r="I122" i="11"/>
  <c r="H122" i="11"/>
  <c r="G122" i="11"/>
  <c r="I121" i="11"/>
  <c r="H121" i="11"/>
  <c r="G121" i="11"/>
  <c r="I120" i="11"/>
  <c r="H120" i="11"/>
  <c r="G120" i="11"/>
  <c r="I119" i="11"/>
  <c r="H119" i="11"/>
  <c r="G119" i="11"/>
  <c r="I118" i="11"/>
  <c r="H118" i="11"/>
  <c r="G118" i="11"/>
  <c r="I117" i="11"/>
  <c r="H117" i="11"/>
  <c r="G117" i="11"/>
  <c r="I116" i="11"/>
  <c r="H116" i="11"/>
  <c r="G116" i="11"/>
  <c r="I115" i="11"/>
  <c r="H115" i="11"/>
  <c r="G115" i="11"/>
  <c r="I114" i="11"/>
  <c r="H114" i="11"/>
  <c r="G114" i="11"/>
  <c r="I113" i="11"/>
  <c r="H113" i="11"/>
  <c r="G113" i="11"/>
  <c r="I112" i="11"/>
  <c r="H112" i="11"/>
  <c r="G112" i="11"/>
  <c r="I111" i="11"/>
  <c r="H111" i="11"/>
  <c r="G111" i="11"/>
  <c r="I110" i="11"/>
  <c r="H110" i="11"/>
  <c r="G110" i="11"/>
  <c r="I109" i="11"/>
  <c r="H109" i="11"/>
  <c r="G109" i="11"/>
  <c r="I108" i="11"/>
  <c r="H108" i="11"/>
  <c r="G108" i="11"/>
  <c r="I107" i="11"/>
  <c r="H107" i="11"/>
  <c r="G107" i="11"/>
  <c r="I99" i="11"/>
  <c r="H99" i="11"/>
  <c r="G99" i="11"/>
  <c r="I98" i="11"/>
  <c r="H98" i="11"/>
  <c r="G98" i="11"/>
  <c r="I97" i="11"/>
  <c r="H97" i="11"/>
  <c r="G97" i="11"/>
  <c r="I96" i="11"/>
  <c r="H96" i="11"/>
  <c r="G96" i="11"/>
  <c r="I95" i="11"/>
  <c r="H95" i="11"/>
  <c r="G95" i="11"/>
  <c r="I94" i="11"/>
  <c r="H94" i="11"/>
  <c r="G94" i="11"/>
  <c r="I93" i="11"/>
  <c r="H93" i="11"/>
  <c r="G93" i="11"/>
  <c r="I92" i="11"/>
  <c r="H92" i="11"/>
  <c r="G92" i="11"/>
  <c r="I91" i="11"/>
  <c r="H91" i="11"/>
  <c r="G91" i="11"/>
  <c r="I90" i="11"/>
  <c r="H90" i="11"/>
  <c r="G90" i="11"/>
  <c r="I89" i="11"/>
  <c r="H89" i="11"/>
  <c r="G89" i="11"/>
  <c r="I87" i="11"/>
  <c r="H87" i="11"/>
  <c r="G87" i="11"/>
  <c r="I86" i="11"/>
  <c r="H86" i="11"/>
  <c r="G86" i="11"/>
  <c r="I57" i="11"/>
  <c r="H57" i="11"/>
  <c r="G57" i="11"/>
  <c r="I56" i="11"/>
  <c r="H56" i="11"/>
  <c r="G56" i="11"/>
  <c r="I55" i="11"/>
  <c r="H55" i="11"/>
  <c r="G55" i="11"/>
  <c r="I54" i="11"/>
  <c r="H54" i="11"/>
  <c r="G54" i="11"/>
  <c r="I53" i="11"/>
  <c r="H53" i="11"/>
  <c r="G53" i="11"/>
  <c r="I52" i="11"/>
  <c r="H52" i="11"/>
  <c r="G52" i="11"/>
  <c r="I51" i="11"/>
  <c r="H51" i="11"/>
  <c r="G51" i="11"/>
  <c r="I50" i="11"/>
  <c r="H50" i="11"/>
  <c r="G50" i="11"/>
  <c r="I49" i="11"/>
  <c r="H49" i="11"/>
  <c r="G49" i="11"/>
  <c r="I48" i="11"/>
  <c r="H48" i="11"/>
  <c r="G48" i="11"/>
  <c r="I47" i="11"/>
  <c r="H47" i="11"/>
  <c r="G47" i="11"/>
  <c r="I46" i="11"/>
  <c r="H46" i="11"/>
  <c r="G46" i="11"/>
  <c r="I45" i="11"/>
  <c r="H45" i="11"/>
  <c r="G45" i="11"/>
  <c r="I44" i="11"/>
  <c r="H44" i="11"/>
  <c r="G44" i="11"/>
  <c r="I43" i="11"/>
  <c r="H43" i="11"/>
  <c r="G43" i="11"/>
  <c r="I42" i="11"/>
  <c r="H42" i="11"/>
  <c r="G42" i="11"/>
  <c r="I40" i="11"/>
  <c r="H40" i="11"/>
  <c r="G40" i="11"/>
  <c r="I39" i="11"/>
  <c r="H39" i="11"/>
  <c r="G39" i="11"/>
  <c r="I38" i="11"/>
  <c r="H38" i="11"/>
  <c r="G38" i="11"/>
  <c r="I37" i="11"/>
  <c r="H37" i="11"/>
  <c r="G37" i="11"/>
  <c r="I36" i="11"/>
  <c r="H36" i="11"/>
  <c r="G36" i="11"/>
  <c r="I35" i="11"/>
  <c r="H35" i="11"/>
  <c r="G35" i="11"/>
  <c r="I34" i="11"/>
  <c r="H34" i="11"/>
  <c r="G34" i="11"/>
  <c r="I23" i="11"/>
  <c r="H23" i="11"/>
  <c r="G23" i="11"/>
  <c r="I13" i="11"/>
  <c r="H13" i="11"/>
  <c r="G13" i="11"/>
  <c r="I14" i="11"/>
  <c r="H14" i="11"/>
  <c r="G14" i="11"/>
  <c r="I10" i="11"/>
  <c r="H10" i="11"/>
  <c r="G10" i="11"/>
  <c r="I9" i="11"/>
  <c r="H9" i="11"/>
  <c r="G9" i="11"/>
  <c r="I7" i="11"/>
  <c r="H7" i="11"/>
  <c r="G7" i="11"/>
  <c r="I4" i="11"/>
  <c r="H4" i="11"/>
  <c r="G4" i="11"/>
  <c r="I3" i="11"/>
  <c r="H3" i="11"/>
  <c r="G3" i="11"/>
  <c r="I174" i="12"/>
  <c r="H174" i="12"/>
  <c r="G174" i="12"/>
  <c r="I173" i="12"/>
  <c r="H173" i="12"/>
  <c r="G173" i="12"/>
  <c r="I172" i="12"/>
  <c r="H172" i="12"/>
  <c r="G172" i="12"/>
  <c r="I171" i="12"/>
  <c r="H171" i="12"/>
  <c r="G171" i="12"/>
  <c r="I165" i="12"/>
  <c r="H165" i="12"/>
  <c r="G165" i="12"/>
  <c r="I164" i="12"/>
  <c r="H164" i="12"/>
  <c r="G164" i="12"/>
  <c r="I163" i="12"/>
  <c r="H163" i="12"/>
  <c r="G163" i="12"/>
  <c r="I162" i="12"/>
  <c r="H162" i="12"/>
  <c r="G162" i="12"/>
  <c r="I161" i="12"/>
  <c r="H161" i="12"/>
  <c r="G161" i="12"/>
  <c r="I159" i="12"/>
  <c r="H159" i="12"/>
  <c r="G159" i="12"/>
  <c r="I158" i="12"/>
  <c r="H158" i="12"/>
  <c r="G158" i="12"/>
  <c r="I157" i="12"/>
  <c r="H157" i="12"/>
  <c r="G157" i="12"/>
  <c r="I155" i="12"/>
  <c r="H155" i="12"/>
  <c r="G155" i="12"/>
  <c r="I154" i="12"/>
  <c r="H154" i="12"/>
  <c r="G154" i="12"/>
  <c r="I153" i="12"/>
  <c r="H153" i="12"/>
  <c r="G153" i="12"/>
  <c r="I147" i="12"/>
  <c r="H147" i="12"/>
  <c r="G147" i="12"/>
  <c r="I143" i="12"/>
  <c r="H143" i="12"/>
  <c r="G143" i="12"/>
  <c r="I142" i="12"/>
  <c r="H142" i="12"/>
  <c r="G142" i="12"/>
  <c r="I141" i="12"/>
  <c r="H141" i="12"/>
  <c r="G141" i="12"/>
  <c r="I140" i="12"/>
  <c r="H140" i="12"/>
  <c r="G140" i="12"/>
  <c r="I160" i="12"/>
  <c r="H160" i="12"/>
  <c r="G160" i="12"/>
  <c r="I156" i="12"/>
  <c r="H156" i="12"/>
  <c r="G156" i="12"/>
  <c r="I149" i="12"/>
  <c r="H149" i="12"/>
  <c r="G149" i="12"/>
  <c r="I148" i="12"/>
  <c r="H148" i="12"/>
  <c r="G148" i="12"/>
  <c r="I146" i="12"/>
  <c r="H146" i="12"/>
  <c r="G146" i="12"/>
  <c r="I145" i="12"/>
  <c r="H145" i="12"/>
  <c r="G145" i="12"/>
  <c r="I144" i="12"/>
  <c r="H144" i="12"/>
  <c r="G144" i="12"/>
  <c r="I133" i="12"/>
  <c r="H133" i="12"/>
  <c r="G133" i="12"/>
  <c r="I132" i="12"/>
  <c r="H132" i="12"/>
  <c r="G132" i="12"/>
  <c r="I131" i="12"/>
  <c r="H131" i="12"/>
  <c r="G131" i="12"/>
  <c r="I130" i="12"/>
  <c r="H130" i="12"/>
  <c r="G130" i="12"/>
  <c r="I129" i="12"/>
  <c r="H129" i="12"/>
  <c r="G129" i="12"/>
  <c r="I128" i="12"/>
  <c r="H128" i="12"/>
  <c r="G128" i="12"/>
  <c r="I127" i="12"/>
  <c r="H127" i="12"/>
  <c r="G127" i="12"/>
  <c r="I126" i="12"/>
  <c r="H126" i="12"/>
  <c r="G126" i="12"/>
  <c r="I124" i="12"/>
  <c r="H124" i="12"/>
  <c r="G124" i="12"/>
  <c r="I123" i="12"/>
  <c r="H123" i="12"/>
  <c r="G123" i="12"/>
  <c r="I118" i="12"/>
  <c r="H118" i="12"/>
  <c r="G118" i="12"/>
  <c r="I117" i="12"/>
  <c r="H117" i="12"/>
  <c r="G117" i="12"/>
  <c r="I114" i="12"/>
  <c r="H114" i="12"/>
  <c r="G114" i="12"/>
  <c r="I113" i="12"/>
  <c r="H113" i="12"/>
  <c r="G113" i="12"/>
  <c r="I112" i="12"/>
  <c r="H112" i="12"/>
  <c r="G112" i="12"/>
  <c r="I82" i="12"/>
  <c r="H82" i="12"/>
  <c r="G82" i="12"/>
  <c r="I81" i="12"/>
  <c r="H81" i="12"/>
  <c r="G81" i="12"/>
  <c r="I80" i="12"/>
  <c r="H80" i="12"/>
  <c r="G80" i="12"/>
  <c r="I79" i="12"/>
  <c r="H79" i="12"/>
  <c r="G79" i="12"/>
  <c r="I78" i="12"/>
  <c r="H78" i="12"/>
  <c r="G78" i="12"/>
  <c r="I77" i="12"/>
  <c r="H77" i="12"/>
  <c r="G77" i="12"/>
  <c r="I76" i="12"/>
  <c r="H76" i="12"/>
  <c r="G76" i="12"/>
  <c r="I67" i="12"/>
  <c r="H67" i="12"/>
  <c r="G67" i="12"/>
  <c r="I66" i="12"/>
  <c r="H66" i="12"/>
  <c r="G66" i="12"/>
  <c r="I65" i="12"/>
  <c r="H65" i="12"/>
  <c r="G65" i="12"/>
  <c r="I64" i="12"/>
  <c r="H64" i="12"/>
  <c r="G64" i="12"/>
  <c r="I63" i="12"/>
  <c r="H63" i="12"/>
  <c r="G63" i="12"/>
  <c r="I55" i="12"/>
  <c r="H55" i="12"/>
  <c r="G55" i="12"/>
  <c r="I54" i="12"/>
  <c r="H54" i="12"/>
  <c r="G54" i="12"/>
  <c r="I53" i="12"/>
  <c r="H53" i="12"/>
  <c r="G53" i="12"/>
  <c r="I52" i="12"/>
  <c r="H52" i="12"/>
  <c r="G52" i="12"/>
  <c r="I51" i="12"/>
  <c r="H51" i="12"/>
  <c r="G51" i="12"/>
  <c r="I50" i="12"/>
  <c r="H50" i="12"/>
  <c r="G50" i="12"/>
  <c r="I49" i="12"/>
  <c r="H49" i="12"/>
  <c r="G49" i="12"/>
  <c r="I48" i="12"/>
  <c r="H48" i="12"/>
  <c r="G48" i="12"/>
  <c r="I47" i="12"/>
  <c r="H47" i="12"/>
  <c r="G47" i="12"/>
  <c r="I46" i="12"/>
  <c r="H46" i="12"/>
  <c r="G46" i="12"/>
  <c r="I45" i="12"/>
  <c r="H45" i="12"/>
  <c r="G45" i="12"/>
  <c r="I43" i="12"/>
  <c r="H43" i="12"/>
  <c r="G43" i="12"/>
  <c r="I42" i="12"/>
  <c r="H42" i="12"/>
  <c r="G42" i="12"/>
  <c r="I41" i="12"/>
  <c r="H41" i="12"/>
  <c r="G41" i="12"/>
  <c r="I40" i="12"/>
  <c r="H40" i="12"/>
  <c r="G40" i="12"/>
  <c r="I39" i="12"/>
  <c r="H39" i="12"/>
  <c r="G39" i="12"/>
  <c r="I37" i="12"/>
  <c r="H37" i="12"/>
  <c r="G37" i="12"/>
  <c r="I36" i="12"/>
  <c r="H36" i="12"/>
  <c r="G36" i="12"/>
  <c r="I34" i="12"/>
  <c r="H34" i="12"/>
  <c r="G34" i="12"/>
  <c r="I33" i="12"/>
  <c r="H33" i="12"/>
  <c r="G33" i="12"/>
  <c r="I32" i="12"/>
  <c r="H32" i="12"/>
  <c r="G32" i="12"/>
  <c r="I31" i="12"/>
  <c r="H31" i="12"/>
  <c r="G31" i="12"/>
  <c r="I30" i="12"/>
  <c r="H30" i="12"/>
  <c r="G30" i="12"/>
  <c r="I27" i="12"/>
  <c r="H27" i="12"/>
  <c r="G27" i="12"/>
  <c r="I26" i="12"/>
  <c r="H26" i="12"/>
  <c r="G26" i="12"/>
  <c r="I25" i="12"/>
  <c r="H25" i="12"/>
  <c r="G25" i="12"/>
  <c r="I24" i="12"/>
  <c r="H24" i="12"/>
  <c r="G24" i="12"/>
  <c r="I23" i="12"/>
  <c r="H23" i="12"/>
  <c r="G23" i="12"/>
  <c r="I22" i="12"/>
  <c r="H22" i="12"/>
  <c r="G22" i="12"/>
  <c r="I21" i="12"/>
  <c r="H21" i="12"/>
  <c r="G21" i="12"/>
  <c r="I20" i="12"/>
  <c r="H20" i="12"/>
  <c r="G20"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29" i="14"/>
  <c r="H29" i="14"/>
  <c r="G29" i="14"/>
  <c r="I26" i="14"/>
  <c r="H26" i="14"/>
  <c r="G26" i="14"/>
  <c r="I24" i="14"/>
  <c r="H24" i="14"/>
  <c r="G24" i="14"/>
  <c r="I11" i="14"/>
  <c r="G11" i="14"/>
  <c r="I7" i="14"/>
  <c r="H7" i="14"/>
  <c r="G7" i="14"/>
  <c r="I10" i="14"/>
  <c r="H10" i="14"/>
  <c r="G10" i="14"/>
  <c r="I182" i="4"/>
  <c r="I183" i="4"/>
  <c r="I184" i="4"/>
  <c r="I185" i="4"/>
  <c r="I186" i="4"/>
  <c r="I187" i="4"/>
  <c r="I188" i="4"/>
  <c r="I189" i="4"/>
  <c r="I190" i="4"/>
  <c r="I191" i="4"/>
  <c r="I192" i="4"/>
  <c r="I193" i="4"/>
  <c r="I194" i="4"/>
  <c r="I195" i="4"/>
  <c r="I196" i="4"/>
  <c r="I199" i="4"/>
  <c r="I200" i="4"/>
  <c r="I205" i="4"/>
  <c r="I206" i="4"/>
  <c r="I207" i="4"/>
  <c r="I208" i="4"/>
  <c r="I209" i="4"/>
  <c r="I210" i="4"/>
  <c r="I211" i="4"/>
  <c r="I212" i="4"/>
  <c r="I213" i="4"/>
  <c r="I214" i="4"/>
  <c r="I215" i="4"/>
  <c r="I217" i="4"/>
  <c r="I181" i="4"/>
  <c r="H182" i="4"/>
  <c r="H183" i="4"/>
  <c r="H184" i="4"/>
  <c r="H185" i="4"/>
  <c r="H186" i="4"/>
  <c r="H187" i="4"/>
  <c r="H188" i="4"/>
  <c r="H189" i="4"/>
  <c r="H190" i="4"/>
  <c r="H191" i="4"/>
  <c r="H192" i="4"/>
  <c r="H193" i="4"/>
  <c r="H194" i="4"/>
  <c r="H195" i="4"/>
  <c r="H196" i="4"/>
  <c r="H199" i="4"/>
  <c r="H200" i="4"/>
  <c r="H205" i="4"/>
  <c r="H206" i="4"/>
  <c r="H207" i="4"/>
  <c r="H208" i="4"/>
  <c r="H209" i="4"/>
  <c r="H210" i="4"/>
  <c r="H211" i="4"/>
  <c r="H212" i="4"/>
  <c r="H213" i="4"/>
  <c r="H214" i="4"/>
  <c r="H215" i="4"/>
  <c r="H217" i="4"/>
  <c r="H181" i="4"/>
  <c r="G182" i="4"/>
  <c r="G183" i="4"/>
  <c r="G184" i="4"/>
  <c r="G185" i="4"/>
  <c r="G186" i="4"/>
  <c r="G187" i="4"/>
  <c r="G188" i="4"/>
  <c r="G189" i="4"/>
  <c r="G190" i="4"/>
  <c r="G191" i="4"/>
  <c r="G192" i="4"/>
  <c r="G193" i="4"/>
  <c r="G194" i="4"/>
  <c r="G195" i="4"/>
  <c r="G196" i="4"/>
  <c r="G199" i="4"/>
  <c r="G200" i="4"/>
  <c r="G205" i="4"/>
  <c r="G206" i="4"/>
  <c r="G207" i="4"/>
  <c r="G208" i="4"/>
  <c r="G209" i="4"/>
  <c r="G210" i="4"/>
  <c r="G211" i="4"/>
  <c r="G212" i="4"/>
  <c r="G213" i="4"/>
  <c r="G214" i="4"/>
  <c r="G215" i="4"/>
  <c r="G217" i="4"/>
  <c r="G181" i="4"/>
  <c r="I180" i="4"/>
  <c r="H180" i="4"/>
  <c r="G180" i="4"/>
  <c r="I178" i="4"/>
  <c r="H178" i="4"/>
  <c r="G178" i="4"/>
  <c r="I176" i="4"/>
  <c r="H176" i="4"/>
  <c r="G176" i="4"/>
  <c r="I161" i="4"/>
  <c r="H161" i="4"/>
  <c r="G161" i="4"/>
  <c r="I160" i="4"/>
  <c r="H160" i="4"/>
  <c r="G160" i="4"/>
  <c r="I117" i="4"/>
  <c r="H117" i="4"/>
  <c r="G117" i="4"/>
  <c r="I114" i="4"/>
  <c r="H114" i="4"/>
  <c r="G114" i="4"/>
  <c r="I103" i="4"/>
  <c r="H103" i="4"/>
  <c r="G103" i="4"/>
  <c r="I140" i="4"/>
  <c r="H140" i="4"/>
  <c r="G140" i="4"/>
  <c r="I131" i="4"/>
  <c r="H131" i="4"/>
  <c r="G131" i="4"/>
  <c r="G227" i="1"/>
  <c r="H227" i="1"/>
  <c r="I227" i="1"/>
  <c r="G87" i="19"/>
  <c r="H87" i="19"/>
  <c r="I87" i="19"/>
  <c r="G88" i="19"/>
  <c r="H88" i="19"/>
  <c r="I88" i="19"/>
  <c r="G89" i="19"/>
  <c r="H89" i="19"/>
  <c r="I89" i="19"/>
  <c r="G90" i="19"/>
  <c r="H90" i="19"/>
  <c r="I90" i="19"/>
  <c r="G91" i="19"/>
  <c r="H91" i="19"/>
  <c r="I91"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11" i="19"/>
  <c r="H111" i="19"/>
  <c r="I111" i="19"/>
  <c r="G112" i="19"/>
  <c r="H112" i="19"/>
  <c r="I112" i="19"/>
  <c r="G113" i="19"/>
  <c r="H113" i="19"/>
  <c r="I113" i="19"/>
  <c r="G114" i="19"/>
  <c r="H114" i="19"/>
  <c r="I114" i="19"/>
  <c r="G115" i="19"/>
  <c r="H115" i="19"/>
  <c r="I115" i="19"/>
  <c r="G116" i="19"/>
  <c r="H116" i="19"/>
  <c r="I116" i="19"/>
  <c r="G117" i="19"/>
  <c r="H117" i="19"/>
  <c r="I117" i="19"/>
  <c r="G123" i="19"/>
  <c r="H123" i="19"/>
  <c r="I123" i="19"/>
  <c r="G124" i="19"/>
  <c r="H124" i="19"/>
  <c r="I124" i="19"/>
  <c r="G125" i="19"/>
  <c r="H125" i="19"/>
  <c r="I125" i="19"/>
  <c r="G126" i="19"/>
  <c r="H126" i="19"/>
  <c r="I126" i="19"/>
  <c r="G127" i="19"/>
  <c r="H127" i="19"/>
  <c r="I127" i="19"/>
  <c r="G128" i="19"/>
  <c r="H128" i="19"/>
  <c r="I128" i="19"/>
  <c r="G35" i="19"/>
  <c r="H35" i="19"/>
  <c r="I35" i="19"/>
  <c r="G36" i="19"/>
  <c r="H36" i="19"/>
  <c r="I36" i="19"/>
  <c r="G37" i="19"/>
  <c r="H37" i="19"/>
  <c r="I37" i="19"/>
  <c r="G38" i="19"/>
  <c r="H38" i="19"/>
  <c r="I38" i="19"/>
  <c r="G39" i="19"/>
  <c r="H39" i="19"/>
  <c r="I39" i="19"/>
  <c r="G40" i="19"/>
  <c r="H40" i="19"/>
  <c r="I40" i="19"/>
  <c r="G41" i="19"/>
  <c r="H41" i="19"/>
  <c r="I41" i="19"/>
  <c r="G42" i="19"/>
  <c r="H42" i="19"/>
  <c r="I42" i="19"/>
  <c r="G43" i="19"/>
  <c r="H43" i="19"/>
  <c r="I43" i="19"/>
  <c r="G44" i="19"/>
  <c r="H44" i="19"/>
  <c r="I44" i="19"/>
  <c r="G45" i="19"/>
  <c r="H45" i="19"/>
  <c r="I45" i="19"/>
  <c r="G46" i="19"/>
  <c r="H46" i="19"/>
  <c r="I46" i="19"/>
  <c r="G47" i="19"/>
  <c r="H47" i="19"/>
  <c r="I47" i="19"/>
  <c r="G49" i="19"/>
  <c r="H49" i="19"/>
  <c r="I49" i="19"/>
  <c r="G50" i="19"/>
  <c r="H50" i="19"/>
  <c r="I50" i="19"/>
  <c r="G51" i="19"/>
  <c r="H51" i="19"/>
  <c r="I51" i="19"/>
  <c r="G52" i="19"/>
  <c r="H52" i="19"/>
  <c r="I52" i="19"/>
  <c r="G53" i="19"/>
  <c r="H53" i="19"/>
  <c r="I53" i="19"/>
  <c r="G54" i="19"/>
  <c r="H54" i="19"/>
  <c r="I54" i="19"/>
  <c r="G55" i="19"/>
  <c r="H55" i="19"/>
  <c r="I55" i="19"/>
  <c r="G56" i="19"/>
  <c r="H56" i="19"/>
  <c r="I56" i="19"/>
  <c r="G57" i="19"/>
  <c r="H57" i="19"/>
  <c r="I57" i="19"/>
  <c r="G59" i="19"/>
  <c r="H59" i="19"/>
  <c r="I59" i="19"/>
  <c r="G60" i="19"/>
  <c r="H60" i="19"/>
  <c r="I60" i="19"/>
  <c r="G61" i="19"/>
  <c r="H61" i="19"/>
  <c r="I61" i="19"/>
  <c r="G62" i="19"/>
  <c r="H62" i="19"/>
  <c r="I62" i="19"/>
  <c r="G63" i="19"/>
  <c r="H63" i="19"/>
  <c r="I63" i="19"/>
  <c r="G64" i="19"/>
  <c r="H64" i="19"/>
  <c r="I6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6" i="19"/>
  <c r="H76" i="19"/>
  <c r="I76" i="19"/>
  <c r="G77" i="19"/>
  <c r="H77" i="19"/>
  <c r="I77" i="19"/>
  <c r="G78" i="19"/>
  <c r="H78" i="19"/>
  <c r="I78" i="19"/>
  <c r="G79" i="19"/>
  <c r="H79" i="19"/>
  <c r="I79" i="19"/>
  <c r="G80" i="19"/>
  <c r="H80" i="19"/>
  <c r="I80" i="19"/>
  <c r="G81" i="19"/>
  <c r="H81" i="19"/>
  <c r="I81" i="19"/>
  <c r="G82" i="19"/>
  <c r="H82" i="19"/>
  <c r="I82" i="19"/>
  <c r="G130" i="19"/>
  <c r="H130" i="19"/>
  <c r="I130" i="19"/>
  <c r="G131" i="19"/>
  <c r="H131" i="19"/>
  <c r="I131" i="19"/>
  <c r="G132" i="19"/>
  <c r="H132" i="19"/>
  <c r="I132" i="19"/>
  <c r="G133" i="19"/>
  <c r="H133" i="19"/>
  <c r="I133" i="19"/>
  <c r="G134" i="19"/>
  <c r="H134" i="19"/>
  <c r="I134" i="19"/>
  <c r="G137" i="19"/>
  <c r="H137" i="19"/>
  <c r="I137" i="19"/>
  <c r="G138" i="19"/>
  <c r="H138" i="19"/>
  <c r="I138" i="19"/>
  <c r="G145" i="19"/>
  <c r="H145" i="19"/>
  <c r="I145" i="19"/>
  <c r="G146" i="19"/>
  <c r="H146" i="19"/>
  <c r="I146" i="19"/>
  <c r="G147" i="19"/>
  <c r="H147" i="19"/>
  <c r="I147" i="19"/>
  <c r="G148" i="19"/>
  <c r="H148" i="19"/>
  <c r="I148" i="19"/>
  <c r="G149" i="19"/>
  <c r="H149" i="19"/>
  <c r="I149" i="19"/>
  <c r="G150" i="19"/>
  <c r="H150" i="19"/>
  <c r="I150" i="19"/>
  <c r="I86" i="19"/>
  <c r="H86" i="19"/>
  <c r="G86" i="19"/>
  <c r="K101" i="9"/>
  <c r="G98" i="18"/>
  <c r="H98" i="18"/>
  <c r="I98" i="18"/>
  <c r="G109" i="18"/>
  <c r="H109" i="18"/>
  <c r="I109" i="18"/>
  <c r="G99" i="18"/>
  <c r="H99" i="18"/>
  <c r="I99" i="18"/>
  <c r="G100" i="18"/>
  <c r="H100" i="18"/>
  <c r="I100" i="18"/>
  <c r="G101" i="18"/>
  <c r="H101" i="18"/>
  <c r="I101" i="18"/>
  <c r="G102" i="18"/>
  <c r="H102" i="18"/>
  <c r="I102" i="18"/>
  <c r="G103" i="18"/>
  <c r="H103" i="18"/>
  <c r="I103" i="18"/>
  <c r="G104" i="18"/>
  <c r="H104" i="18"/>
  <c r="I104" i="18"/>
  <c r="G106" i="18"/>
  <c r="H106" i="18"/>
  <c r="I106" i="18"/>
  <c r="G107" i="18"/>
  <c r="H107" i="18"/>
  <c r="I107" i="18"/>
  <c r="G108" i="18"/>
  <c r="H108" i="18"/>
  <c r="I108" i="18"/>
  <c r="G22" i="18"/>
  <c r="H22" i="18"/>
  <c r="I22"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8" i="18"/>
  <c r="H58" i="18"/>
  <c r="I58" i="18"/>
  <c r="G60" i="18"/>
  <c r="H60" i="18"/>
  <c r="I60" i="18"/>
  <c r="G61" i="18"/>
  <c r="H61" i="18"/>
  <c r="I61"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8" i="18"/>
  <c r="H88" i="18"/>
  <c r="I88" i="18"/>
  <c r="G89" i="18"/>
  <c r="H89" i="18"/>
  <c r="I89" i="18"/>
  <c r="G90" i="18"/>
  <c r="H90" i="18"/>
  <c r="I90" i="18"/>
  <c r="G91" i="18"/>
  <c r="H91" i="18"/>
  <c r="I91" i="18"/>
  <c r="G92" i="18"/>
  <c r="H92" i="18"/>
  <c r="I92" i="18"/>
  <c r="G8" i="18"/>
  <c r="H8" i="18"/>
  <c r="I8" i="18"/>
  <c r="G9" i="18"/>
  <c r="H9" i="18"/>
  <c r="I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G21" i="18"/>
  <c r="H21" i="18"/>
  <c r="I21" i="18"/>
  <c r="I7" i="18"/>
  <c r="H7" i="18"/>
  <c r="G7" i="18"/>
  <c r="I6" i="18"/>
  <c r="H6" i="18"/>
  <c r="G6" i="18"/>
  <c r="I5" i="18"/>
  <c r="H5" i="18"/>
  <c r="G5" i="18"/>
  <c r="I4" i="18"/>
  <c r="H4" i="18"/>
  <c r="G4" i="18"/>
  <c r="G48" i="17"/>
  <c r="H48" i="17"/>
  <c r="H40" i="17"/>
  <c r="G40" i="17"/>
  <c r="H39" i="17"/>
  <c r="G39" i="17"/>
  <c r="H38" i="17"/>
  <c r="G38" i="17"/>
  <c r="H37" i="17"/>
  <c r="G37" i="17"/>
  <c r="H36" i="17"/>
  <c r="G36" i="17"/>
  <c r="H35" i="17"/>
  <c r="G35" i="17"/>
  <c r="H34" i="17"/>
  <c r="G34" i="17"/>
  <c r="H43" i="17"/>
  <c r="G43" i="17"/>
  <c r="H42" i="17"/>
  <c r="G42" i="17"/>
  <c r="H47" i="17"/>
  <c r="G47" i="17"/>
  <c r="H46" i="17"/>
  <c r="G46" i="17"/>
  <c r="H45" i="17"/>
  <c r="G45" i="17"/>
  <c r="H44" i="17"/>
  <c r="G44" i="17"/>
  <c r="H33" i="17"/>
  <c r="G33" i="17"/>
  <c r="H32" i="17"/>
  <c r="G32" i="17"/>
  <c r="H31" i="17"/>
  <c r="G31" i="17"/>
  <c r="H30" i="17"/>
  <c r="G30" i="17"/>
  <c r="H29" i="17"/>
  <c r="G29" i="17"/>
  <c r="H28" i="17"/>
  <c r="G28" i="17"/>
  <c r="H27" i="17"/>
  <c r="G27" i="17"/>
  <c r="H26" i="17"/>
  <c r="G26" i="17"/>
  <c r="H25" i="17"/>
  <c r="G25" i="17"/>
  <c r="H24" i="17"/>
  <c r="G24" i="17"/>
  <c r="I23" i="17"/>
  <c r="H23" i="17"/>
  <c r="G23" i="17"/>
  <c r="I22" i="17"/>
  <c r="H22" i="17"/>
  <c r="G22" i="17"/>
  <c r="I20" i="17"/>
  <c r="H20" i="17"/>
  <c r="G20" i="17"/>
  <c r="H18" i="17"/>
  <c r="G18" i="17"/>
  <c r="H17" i="17"/>
  <c r="G17" i="17"/>
  <c r="H16" i="17"/>
  <c r="G16" i="17"/>
  <c r="H13" i="17"/>
  <c r="G13" i="17"/>
  <c r="I9" i="17"/>
  <c r="H9" i="17"/>
  <c r="G9" i="17"/>
  <c r="I8" i="17"/>
  <c r="H8" i="17"/>
  <c r="G8" i="17"/>
  <c r="H7" i="17"/>
  <c r="G7" i="17"/>
  <c r="H6" i="17"/>
  <c r="G6" i="17"/>
  <c r="H5" i="17"/>
  <c r="G5" i="17"/>
  <c r="H4" i="17"/>
  <c r="G4" i="17"/>
  <c r="H3" i="17"/>
  <c r="G3" i="17"/>
  <c r="G16" i="16"/>
  <c r="H16" i="16"/>
  <c r="G3" i="16"/>
  <c r="G4" i="16"/>
  <c r="G5" i="16"/>
  <c r="G6" i="16"/>
  <c r="G7" i="16"/>
  <c r="G8" i="16"/>
  <c r="G9" i="16"/>
  <c r="G10" i="16"/>
  <c r="G14" i="16"/>
  <c r="G15" i="16"/>
  <c r="G17" i="16"/>
  <c r="G18" i="16"/>
  <c r="G19" i="16"/>
  <c r="G20" i="16"/>
  <c r="G21" i="16"/>
  <c r="G22" i="16"/>
  <c r="G23" i="16"/>
  <c r="G24" i="16"/>
  <c r="G25" i="16"/>
  <c r="G26" i="16"/>
  <c r="G27" i="16"/>
  <c r="G28" i="16"/>
  <c r="G29" i="16"/>
  <c r="G34" i="16"/>
  <c r="H34" i="16"/>
  <c r="H29" i="16"/>
  <c r="H28" i="16"/>
  <c r="I27" i="16"/>
  <c r="H27" i="16"/>
  <c r="I26" i="16"/>
  <c r="H26" i="16"/>
  <c r="H25" i="16"/>
  <c r="H24" i="16"/>
  <c r="H23" i="16"/>
  <c r="H22" i="16"/>
  <c r="I21" i="16"/>
  <c r="H21" i="16"/>
  <c r="H20" i="16"/>
  <c r="H19" i="16"/>
  <c r="H18" i="16"/>
  <c r="H17" i="16"/>
  <c r="H15" i="16"/>
  <c r="H14" i="16"/>
  <c r="H10" i="16"/>
  <c r="H9" i="16"/>
  <c r="H8" i="16"/>
  <c r="H7" i="16"/>
  <c r="H6" i="16"/>
  <c r="H5" i="16"/>
  <c r="I4" i="16"/>
  <c r="H4" i="16"/>
  <c r="H3" i="16"/>
  <c r="G52" i="15"/>
  <c r="H52" i="15"/>
  <c r="I52" i="15"/>
  <c r="G54" i="15"/>
  <c r="H54" i="15"/>
  <c r="I54" i="15"/>
  <c r="G55" i="15"/>
  <c r="H55" i="15"/>
  <c r="I55" i="15"/>
  <c r="G57" i="15"/>
  <c r="H57" i="15"/>
  <c r="I57" i="15"/>
  <c r="G58" i="15"/>
  <c r="H58" i="15"/>
  <c r="I58" i="15"/>
  <c r="G61" i="15"/>
  <c r="H61" i="15"/>
  <c r="I61" i="15"/>
  <c r="G62" i="15"/>
  <c r="H62" i="15"/>
  <c r="I62" i="15"/>
  <c r="G63" i="15"/>
  <c r="H63" i="15"/>
  <c r="I63" i="15"/>
  <c r="G64" i="15"/>
  <c r="H64" i="15"/>
  <c r="I64" i="15"/>
  <c r="G65" i="15"/>
  <c r="H65" i="15"/>
  <c r="I65" i="15"/>
  <c r="G70" i="15"/>
  <c r="H70" i="15"/>
  <c r="I70" i="15"/>
  <c r="G73" i="15"/>
  <c r="H73" i="15"/>
  <c r="I73" i="15"/>
  <c r="G74" i="15"/>
  <c r="H74" i="15"/>
  <c r="I74" i="15"/>
  <c r="G76" i="15"/>
  <c r="H76" i="15"/>
  <c r="I76" i="15"/>
  <c r="G77" i="15"/>
  <c r="H77" i="15"/>
  <c r="I77" i="15"/>
  <c r="G78" i="15"/>
  <c r="H78" i="15"/>
  <c r="I78" i="15"/>
  <c r="G80" i="15"/>
  <c r="H80" i="15"/>
  <c r="I80" i="15"/>
  <c r="G81" i="15"/>
  <c r="H81" i="15"/>
  <c r="I81" i="15"/>
  <c r="G82" i="15"/>
  <c r="H82" i="15"/>
  <c r="I82" i="15"/>
  <c r="G83" i="15"/>
  <c r="H83" i="15"/>
  <c r="I83" i="15"/>
  <c r="G84" i="15"/>
  <c r="H84" i="15"/>
  <c r="I84" i="15"/>
  <c r="G88" i="15"/>
  <c r="H88" i="15"/>
  <c r="I88" i="15"/>
  <c r="G89" i="15"/>
  <c r="H89" i="15"/>
  <c r="I89" i="15"/>
  <c r="G90" i="15"/>
  <c r="H90" i="15"/>
  <c r="I90" i="15"/>
  <c r="G91" i="15"/>
  <c r="H91" i="15"/>
  <c r="I91" i="15"/>
  <c r="G92" i="15"/>
  <c r="H92" i="15"/>
  <c r="I92" i="15"/>
  <c r="G93" i="15"/>
  <c r="H93" i="15"/>
  <c r="I93" i="15"/>
  <c r="G94" i="15"/>
  <c r="H94" i="15"/>
  <c r="I94" i="15"/>
  <c r="G95" i="15"/>
  <c r="H95" i="15"/>
  <c r="I95" i="15"/>
  <c r="G96" i="15"/>
  <c r="H96" i="15"/>
  <c r="I96" i="15"/>
  <c r="G97" i="15"/>
  <c r="H97" i="15"/>
  <c r="I97" i="15"/>
  <c r="G99" i="15"/>
  <c r="H99" i="15"/>
  <c r="I99" i="15"/>
  <c r="G100" i="15"/>
  <c r="H100" i="15"/>
  <c r="I100" i="15"/>
  <c r="G101" i="15"/>
  <c r="H101" i="15"/>
  <c r="I101" i="15"/>
  <c r="G102" i="15"/>
  <c r="H102" i="15"/>
  <c r="I102" i="15"/>
  <c r="G103" i="15"/>
  <c r="H103" i="15"/>
  <c r="I103" i="15"/>
  <c r="G104" i="15"/>
  <c r="H104" i="15"/>
  <c r="I104" i="15"/>
  <c r="G105" i="15"/>
  <c r="H105" i="15"/>
  <c r="I105" i="15"/>
  <c r="G106" i="15"/>
  <c r="H106" i="15"/>
  <c r="I106" i="15"/>
  <c r="G107" i="15"/>
  <c r="H107" i="15"/>
  <c r="I107" i="15"/>
  <c r="G108" i="15"/>
  <c r="H108" i="15"/>
  <c r="I108" i="15"/>
  <c r="G110" i="15"/>
  <c r="H110" i="15"/>
  <c r="I110" i="15"/>
  <c r="G111" i="15"/>
  <c r="H111" i="15"/>
  <c r="I111" i="15"/>
  <c r="G112" i="15"/>
  <c r="H112" i="15"/>
  <c r="I112" i="15"/>
  <c r="G113" i="15"/>
  <c r="H113" i="15"/>
  <c r="I113" i="15"/>
  <c r="G114" i="15"/>
  <c r="H114" i="15"/>
  <c r="I114" i="15"/>
  <c r="G115" i="15"/>
  <c r="H115" i="15"/>
  <c r="I115" i="15"/>
  <c r="G116" i="15"/>
  <c r="H116" i="15"/>
  <c r="I116" i="15"/>
  <c r="G117" i="15"/>
  <c r="H117" i="15"/>
  <c r="I117" i="15"/>
  <c r="G118" i="15"/>
  <c r="H118" i="15"/>
  <c r="I118" i="15"/>
  <c r="G119" i="15"/>
  <c r="H119" i="15"/>
  <c r="I119" i="15"/>
  <c r="G121" i="15"/>
  <c r="H121" i="15"/>
  <c r="I121" i="15"/>
  <c r="G122" i="15"/>
  <c r="H122" i="15"/>
  <c r="I122" i="15"/>
  <c r="G123" i="15"/>
  <c r="H123" i="15"/>
  <c r="I123" i="15"/>
  <c r="G124" i="15"/>
  <c r="H124" i="15"/>
  <c r="I124" i="15"/>
  <c r="G125" i="15"/>
  <c r="H125" i="15"/>
  <c r="I125" i="15"/>
  <c r="G126" i="15"/>
  <c r="H126" i="15"/>
  <c r="I126" i="15"/>
  <c r="I30" i="14"/>
  <c r="H30" i="14"/>
  <c r="G30" i="14"/>
  <c r="G21" i="14"/>
  <c r="G22" i="14"/>
  <c r="G23" i="14"/>
  <c r="G25" i="14"/>
  <c r="G28" i="14"/>
  <c r="G31" i="14"/>
  <c r="G32" i="14"/>
  <c r="G34" i="14"/>
  <c r="I34" i="14"/>
  <c r="H34" i="14"/>
  <c r="I32" i="14"/>
  <c r="H32" i="14"/>
  <c r="I31" i="14"/>
  <c r="H31" i="14"/>
  <c r="I28" i="14"/>
  <c r="H28" i="14"/>
  <c r="I25" i="14"/>
  <c r="H25" i="14"/>
  <c r="I23" i="14"/>
  <c r="H23" i="14"/>
  <c r="I22" i="14"/>
  <c r="H22" i="14"/>
  <c r="I21" i="14"/>
  <c r="H21" i="14"/>
  <c r="I12" i="14"/>
  <c r="H12" i="14"/>
  <c r="G12" i="14"/>
  <c r="I9" i="14"/>
  <c r="H9" i="14"/>
  <c r="G9" i="14"/>
  <c r="I33" i="14"/>
  <c r="H33" i="14"/>
  <c r="G33" i="14"/>
  <c r="I8" i="14"/>
  <c r="H8" i="14"/>
  <c r="G8" i="14"/>
  <c r="I6" i="14"/>
  <c r="H6" i="14"/>
  <c r="G6" i="14"/>
  <c r="I5" i="14"/>
  <c r="H5" i="14"/>
  <c r="G5" i="14"/>
  <c r="I4" i="14"/>
  <c r="H4" i="14"/>
  <c r="G4" i="14"/>
  <c r="G41" i="4"/>
  <c r="H41" i="4"/>
  <c r="I41" i="4"/>
  <c r="G45" i="4"/>
  <c r="H45" i="4"/>
  <c r="I45" i="4"/>
  <c r="G55" i="4"/>
  <c r="H55" i="4"/>
  <c r="I55" i="4"/>
  <c r="G62" i="4"/>
  <c r="H62" i="4"/>
  <c r="I62" i="4"/>
  <c r="G36" i="4"/>
  <c r="H36" i="4"/>
  <c r="I36" i="4"/>
  <c r="I177" i="4"/>
  <c r="H177" i="4"/>
  <c r="G177" i="4"/>
  <c r="I168" i="4"/>
  <c r="H168" i="4"/>
  <c r="G168" i="4"/>
  <c r="I174" i="4"/>
  <c r="H174" i="4"/>
  <c r="G174" i="4"/>
  <c r="I173" i="4"/>
  <c r="H173" i="4"/>
  <c r="G173" i="4"/>
  <c r="I171" i="4"/>
  <c r="H171" i="4"/>
  <c r="G171" i="4"/>
  <c r="I170" i="4"/>
  <c r="H170" i="4"/>
  <c r="G170" i="4"/>
  <c r="I167" i="4"/>
  <c r="H167" i="4"/>
  <c r="G167" i="4"/>
  <c r="I166" i="4"/>
  <c r="H166" i="4"/>
  <c r="G166" i="4"/>
  <c r="I165" i="4"/>
  <c r="H165" i="4"/>
  <c r="G165" i="4"/>
  <c r="I164" i="4"/>
  <c r="H164" i="4"/>
  <c r="G164" i="4"/>
  <c r="I163" i="4"/>
  <c r="H163" i="4"/>
  <c r="G163" i="4"/>
  <c r="I175" i="4"/>
  <c r="H175" i="4"/>
  <c r="G175" i="4"/>
  <c r="I169" i="4"/>
  <c r="H169" i="4"/>
  <c r="G169" i="4"/>
  <c r="I162" i="4"/>
  <c r="H162" i="4"/>
  <c r="G162" i="4"/>
  <c r="I159" i="4"/>
  <c r="H159" i="4"/>
  <c r="G159" i="4"/>
  <c r="I158" i="4"/>
  <c r="H158" i="4"/>
  <c r="G158" i="4"/>
  <c r="I157" i="4"/>
  <c r="H157" i="4"/>
  <c r="G157" i="4"/>
  <c r="I156" i="4"/>
  <c r="H156" i="4"/>
  <c r="G156" i="4"/>
  <c r="I155" i="4"/>
  <c r="H155" i="4"/>
  <c r="G155" i="4"/>
  <c r="I149" i="4"/>
  <c r="H149" i="4"/>
  <c r="G149" i="4"/>
  <c r="I148" i="4"/>
  <c r="H148" i="4"/>
  <c r="G148" i="4"/>
  <c r="I146" i="4"/>
  <c r="H146" i="4"/>
  <c r="G146" i="4"/>
  <c r="I144" i="4"/>
  <c r="H144" i="4"/>
  <c r="G144" i="4"/>
  <c r="I143" i="4"/>
  <c r="H143" i="4"/>
  <c r="G143" i="4"/>
  <c r="I142" i="4"/>
  <c r="H142" i="4"/>
  <c r="G142" i="4"/>
  <c r="I141" i="4"/>
  <c r="H141" i="4"/>
  <c r="G141" i="4"/>
  <c r="I139" i="4"/>
  <c r="H139" i="4"/>
  <c r="G139" i="4"/>
  <c r="I138" i="4"/>
  <c r="H138" i="4"/>
  <c r="G138" i="4"/>
  <c r="I137" i="4"/>
  <c r="H137" i="4"/>
  <c r="G137" i="4"/>
  <c r="I136" i="4"/>
  <c r="H136" i="4"/>
  <c r="G136" i="4"/>
  <c r="I130" i="4"/>
  <c r="H130" i="4"/>
  <c r="G130" i="4"/>
  <c r="I129" i="4"/>
  <c r="H129" i="4"/>
  <c r="G129" i="4"/>
  <c r="I128" i="4"/>
  <c r="H128" i="4"/>
  <c r="G128" i="4"/>
  <c r="I127" i="4"/>
  <c r="H127" i="4"/>
  <c r="G127" i="4"/>
  <c r="I126" i="4"/>
  <c r="H126" i="4"/>
  <c r="G126" i="4"/>
  <c r="I125" i="4"/>
  <c r="H125" i="4"/>
  <c r="G125" i="4"/>
  <c r="I124" i="4"/>
  <c r="H124" i="4"/>
  <c r="G124" i="4"/>
  <c r="I123" i="4"/>
  <c r="H123" i="4"/>
  <c r="G123" i="4"/>
  <c r="I122" i="4"/>
  <c r="H122" i="4"/>
  <c r="G122" i="4"/>
  <c r="I121" i="4"/>
  <c r="H121" i="4"/>
  <c r="G121" i="4"/>
  <c r="I120" i="4"/>
  <c r="H120" i="4"/>
  <c r="G120" i="4"/>
  <c r="I119" i="4"/>
  <c r="H119" i="4"/>
  <c r="G119" i="4"/>
  <c r="I118" i="4"/>
  <c r="H118" i="4"/>
  <c r="G118" i="4"/>
  <c r="I116" i="4"/>
  <c r="H116" i="4"/>
  <c r="G116" i="4"/>
  <c r="I115" i="4"/>
  <c r="H115" i="4"/>
  <c r="G115" i="4"/>
  <c r="I113" i="4"/>
  <c r="H113" i="4"/>
  <c r="G113" i="4"/>
  <c r="I112" i="4"/>
  <c r="H112" i="4"/>
  <c r="G112" i="4"/>
  <c r="I111" i="4"/>
  <c r="H111" i="4"/>
  <c r="G111" i="4"/>
  <c r="I110" i="4"/>
  <c r="H110" i="4"/>
  <c r="G110" i="4"/>
  <c r="I109" i="4"/>
  <c r="H109" i="4"/>
  <c r="G109" i="4"/>
  <c r="I108" i="4"/>
  <c r="H108" i="4"/>
  <c r="G108" i="4"/>
  <c r="I107" i="4"/>
  <c r="H107" i="4"/>
  <c r="G107" i="4"/>
  <c r="I106" i="4"/>
  <c r="H106" i="4"/>
  <c r="G106" i="4"/>
  <c r="I104" i="4"/>
  <c r="H104" i="4"/>
  <c r="G104" i="4"/>
  <c r="I102" i="4"/>
  <c r="H102" i="4"/>
  <c r="G102" i="4"/>
  <c r="I101" i="4"/>
  <c r="H101" i="4"/>
  <c r="G101" i="4"/>
  <c r="I100" i="4"/>
  <c r="H100" i="4"/>
  <c r="G100" i="4"/>
  <c r="I99" i="4"/>
  <c r="H99" i="4"/>
  <c r="G99" i="4"/>
  <c r="I98" i="4"/>
  <c r="H98" i="4"/>
  <c r="G98" i="4"/>
  <c r="I97" i="4"/>
  <c r="H97" i="4"/>
  <c r="G97" i="4"/>
  <c r="I92" i="4"/>
  <c r="H92" i="4"/>
  <c r="G92" i="4"/>
  <c r="I90" i="4"/>
  <c r="H90" i="4"/>
  <c r="G90" i="4"/>
  <c r="I89" i="4"/>
  <c r="H89" i="4"/>
  <c r="G89" i="4"/>
  <c r="I88" i="4"/>
  <c r="H88" i="4"/>
  <c r="G88" i="4"/>
  <c r="I87" i="4"/>
  <c r="H87" i="4"/>
  <c r="G87" i="4"/>
  <c r="I86" i="4"/>
  <c r="H86" i="4"/>
  <c r="G86" i="4"/>
  <c r="I85" i="4"/>
  <c r="H85" i="4"/>
  <c r="G85" i="4"/>
  <c r="I83" i="4"/>
  <c r="H83" i="4"/>
  <c r="G83" i="4"/>
  <c r="I82" i="4"/>
  <c r="H82" i="4"/>
  <c r="G82" i="4"/>
  <c r="I81" i="4"/>
  <c r="H81" i="4"/>
  <c r="G81" i="4"/>
  <c r="I80" i="4"/>
  <c r="H80" i="4"/>
  <c r="G80" i="4"/>
  <c r="I78" i="4"/>
  <c r="H78" i="4"/>
  <c r="G78" i="4"/>
  <c r="I77" i="4"/>
  <c r="H77" i="4"/>
  <c r="G77" i="4"/>
  <c r="I76" i="4"/>
  <c r="H76" i="4"/>
  <c r="G76" i="4"/>
  <c r="I75" i="4"/>
  <c r="H75" i="4"/>
  <c r="G75" i="4"/>
  <c r="I74" i="4"/>
  <c r="H74" i="4"/>
  <c r="G74" i="4"/>
  <c r="I72" i="4"/>
  <c r="H72" i="4"/>
  <c r="G72" i="4"/>
  <c r="I71" i="4"/>
  <c r="H71" i="4"/>
  <c r="G71" i="4"/>
  <c r="I70" i="4"/>
  <c r="H70" i="4"/>
  <c r="G70" i="4"/>
  <c r="I69" i="4"/>
  <c r="H69" i="4"/>
  <c r="G69" i="4"/>
  <c r="I68" i="4"/>
  <c r="H68" i="4"/>
  <c r="G68" i="4"/>
  <c r="I63" i="4"/>
  <c r="H63" i="4"/>
  <c r="G63" i="4"/>
  <c r="I61" i="4"/>
  <c r="H61" i="4"/>
  <c r="G61" i="4"/>
  <c r="I60" i="4"/>
  <c r="H60" i="4"/>
  <c r="G60" i="4"/>
  <c r="I59" i="4"/>
  <c r="H59" i="4"/>
  <c r="G59" i="4"/>
  <c r="I58" i="4"/>
  <c r="H58" i="4"/>
  <c r="G58" i="4"/>
  <c r="I57" i="4"/>
  <c r="H57" i="4"/>
  <c r="G57" i="4"/>
  <c r="I56" i="4"/>
  <c r="H56" i="4"/>
  <c r="G56" i="4"/>
  <c r="I54" i="4"/>
  <c r="H54" i="4"/>
  <c r="G54" i="4"/>
  <c r="I67" i="4"/>
  <c r="H67" i="4"/>
  <c r="G67" i="4"/>
  <c r="I50" i="4"/>
  <c r="H50" i="4"/>
  <c r="G50" i="4"/>
  <c r="I49" i="4"/>
  <c r="H49" i="4"/>
  <c r="G49" i="4"/>
  <c r="I48" i="4"/>
  <c r="H48" i="4"/>
  <c r="G48" i="4"/>
  <c r="I47" i="4"/>
  <c r="H47" i="4"/>
  <c r="G47" i="4"/>
  <c r="I46" i="4"/>
  <c r="H46" i="4"/>
  <c r="G46" i="4"/>
  <c r="I44" i="4"/>
  <c r="H44" i="4"/>
  <c r="G44" i="4"/>
  <c r="I43" i="4"/>
  <c r="H43" i="4"/>
  <c r="G43" i="4"/>
  <c r="I42" i="4"/>
  <c r="H42" i="4"/>
  <c r="G42" i="4"/>
  <c r="I40" i="4"/>
  <c r="H40" i="4"/>
  <c r="G40" i="4"/>
  <c r="I37" i="4"/>
  <c r="H37" i="4"/>
  <c r="G37" i="4"/>
  <c r="I35" i="4"/>
  <c r="H35" i="4"/>
  <c r="G35" i="4"/>
  <c r="I32" i="4"/>
  <c r="H32" i="4"/>
  <c r="G32" i="4"/>
  <c r="I31" i="4"/>
  <c r="H31" i="4"/>
  <c r="G31" i="4"/>
  <c r="I17" i="1"/>
  <c r="I18" i="1"/>
  <c r="I19" i="1"/>
  <c r="I20" i="1"/>
  <c r="I21" i="1"/>
  <c r="I25" i="1"/>
  <c r="I27" i="1"/>
  <c r="I28" i="1"/>
  <c r="I29" i="1"/>
  <c r="I33" i="1"/>
  <c r="I41" i="1"/>
  <c r="I42" i="1"/>
  <c r="I46" i="1"/>
  <c r="I47" i="1"/>
  <c r="I48" i="1"/>
  <c r="I49" i="1"/>
  <c r="I51" i="1"/>
  <c r="I52" i="1"/>
  <c r="I53" i="1"/>
  <c r="I62" i="1"/>
  <c r="I63" i="1"/>
  <c r="I64" i="1"/>
  <c r="I65" i="1"/>
  <c r="I66" i="1"/>
  <c r="I71" i="1"/>
  <c r="I72" i="1"/>
  <c r="I99" i="1"/>
  <c r="I100" i="1"/>
  <c r="I102" i="1"/>
  <c r="I107" i="1"/>
  <c r="I104" i="1"/>
  <c r="I105" i="1"/>
  <c r="I106" i="1"/>
  <c r="I113" i="1"/>
  <c r="I114" i="1"/>
  <c r="I115" i="1"/>
  <c r="I116" i="1"/>
  <c r="I118" i="1"/>
  <c r="I122" i="1"/>
  <c r="I123" i="1"/>
  <c r="I126" i="1"/>
  <c r="I132" i="1"/>
  <c r="I134" i="1"/>
  <c r="I135" i="1"/>
  <c r="I137" i="1"/>
  <c r="I142" i="1"/>
  <c r="I148" i="1"/>
  <c r="I149" i="1"/>
  <c r="I151" i="1"/>
  <c r="I145" i="1"/>
  <c r="I172" i="1"/>
  <c r="I167" i="1"/>
  <c r="I166" i="1"/>
  <c r="I169" i="1"/>
  <c r="I170" i="1"/>
  <c r="I171" i="1"/>
  <c r="I153" i="1"/>
  <c r="I162" i="1"/>
  <c r="I164" i="1"/>
  <c r="I175" i="1"/>
  <c r="I176" i="1"/>
  <c r="I196" i="1"/>
  <c r="I197" i="1"/>
  <c r="I198" i="1"/>
  <c r="I201" i="1"/>
  <c r="I199" i="1"/>
  <c r="I203" i="1"/>
  <c r="I225" i="1"/>
  <c r="I226" i="1"/>
  <c r="I228" i="1"/>
  <c r="I229" i="1"/>
  <c r="I230" i="1"/>
  <c r="I232" i="1"/>
  <c r="I240" i="1"/>
  <c r="I243" i="1"/>
  <c r="I244" i="1"/>
  <c r="I245" i="1"/>
  <c r="I248" i="1"/>
  <c r="I253" i="1"/>
  <c r="I254" i="1"/>
  <c r="I255" i="1"/>
  <c r="I259" i="1"/>
  <c r="I260" i="1"/>
  <c r="I261" i="1"/>
  <c r="I263" i="1"/>
  <c r="I269" i="1"/>
  <c r="I267" i="1"/>
  <c r="I268" i="1"/>
  <c r="I273" i="1"/>
  <c r="I284" i="1"/>
  <c r="I292" i="1"/>
  <c r="I293" i="1"/>
  <c r="I294" i="1"/>
  <c r="I295" i="1"/>
  <c r="I296" i="1"/>
  <c r="I300" i="1"/>
  <c r="I303" i="1"/>
  <c r="I304" i="1"/>
  <c r="I305" i="1"/>
  <c r="I321" i="1"/>
  <c r="I308" i="1"/>
  <c r="I309" i="1"/>
  <c r="I310" i="1"/>
  <c r="I311" i="1"/>
  <c r="I323" i="1"/>
  <c r="I313" i="1"/>
  <c r="I302" i="1"/>
  <c r="I325" i="1"/>
  <c r="I326" i="1"/>
  <c r="I327" i="1"/>
  <c r="I328" i="1"/>
  <c r="I329" i="1"/>
  <c r="I330" i="1"/>
  <c r="I331" i="1"/>
  <c r="I332" i="1"/>
  <c r="I333" i="1"/>
  <c r="I334" i="1"/>
  <c r="I335" i="1"/>
  <c r="I336" i="1"/>
  <c r="I337" i="1"/>
  <c r="I338" i="1"/>
  <c r="I339" i="1"/>
  <c r="I340" i="1"/>
  <c r="I341" i="1"/>
  <c r="I342" i="1"/>
  <c r="I343" i="1"/>
  <c r="I345" i="1"/>
  <c r="I346" i="1"/>
  <c r="H17" i="1"/>
  <c r="H18" i="1"/>
  <c r="H19" i="1"/>
  <c r="H20" i="1"/>
  <c r="H21" i="1"/>
  <c r="H25" i="1"/>
  <c r="H27" i="1"/>
  <c r="H28" i="1"/>
  <c r="H29" i="1"/>
  <c r="H33" i="1"/>
  <c r="H41" i="1"/>
  <c r="H42" i="1"/>
  <c r="H46" i="1"/>
  <c r="H47" i="1"/>
  <c r="H48" i="1"/>
  <c r="H49" i="1"/>
  <c r="H51" i="1"/>
  <c r="H52" i="1"/>
  <c r="H53" i="1"/>
  <c r="H62" i="1"/>
  <c r="H63" i="1"/>
  <c r="H64" i="1"/>
  <c r="H65" i="1"/>
  <c r="H66" i="1"/>
  <c r="H71" i="1"/>
  <c r="H72" i="1"/>
  <c r="H99" i="1"/>
  <c r="H100" i="1"/>
  <c r="H102" i="1"/>
  <c r="H107" i="1"/>
  <c r="H104" i="1"/>
  <c r="H105" i="1"/>
  <c r="H106" i="1"/>
  <c r="H113" i="1"/>
  <c r="H114" i="1"/>
  <c r="H115" i="1"/>
  <c r="H116" i="1"/>
  <c r="H118" i="1"/>
  <c r="H122" i="1"/>
  <c r="H123" i="1"/>
  <c r="H126" i="1"/>
  <c r="H132" i="1"/>
  <c r="H134" i="1"/>
  <c r="H135" i="1"/>
  <c r="H137" i="1"/>
  <c r="H142" i="1"/>
  <c r="H148" i="1"/>
  <c r="H149" i="1"/>
  <c r="H151" i="1"/>
  <c r="H145" i="1"/>
  <c r="H172" i="1"/>
  <c r="H167" i="1"/>
  <c r="H166" i="1"/>
  <c r="H169" i="1"/>
  <c r="H170" i="1"/>
  <c r="H171" i="1"/>
  <c r="H153" i="1"/>
  <c r="H162" i="1"/>
  <c r="H164" i="1"/>
  <c r="H175" i="1"/>
  <c r="H176" i="1"/>
  <c r="H196" i="1"/>
  <c r="H197" i="1"/>
  <c r="H198" i="1"/>
  <c r="H201" i="1"/>
  <c r="H199" i="1"/>
  <c r="H203" i="1"/>
  <c r="H225" i="1"/>
  <c r="H226" i="1"/>
  <c r="H228" i="1"/>
  <c r="H229" i="1"/>
  <c r="H230" i="1"/>
  <c r="H232" i="1"/>
  <c r="H240" i="1"/>
  <c r="H243" i="1"/>
  <c r="H244" i="1"/>
  <c r="H245" i="1"/>
  <c r="H248" i="1"/>
  <c r="H253" i="1"/>
  <c r="H254" i="1"/>
  <c r="H255" i="1"/>
  <c r="H259" i="1"/>
  <c r="H260" i="1"/>
  <c r="H261" i="1"/>
  <c r="H263" i="1"/>
  <c r="H269" i="1"/>
  <c r="H267" i="1"/>
  <c r="H268" i="1"/>
  <c r="H273" i="1"/>
  <c r="H284" i="1"/>
  <c r="H292" i="1"/>
  <c r="H293" i="1"/>
  <c r="H294" i="1"/>
  <c r="H295" i="1"/>
  <c r="H296" i="1"/>
  <c r="H300" i="1"/>
  <c r="H303" i="1"/>
  <c r="H304" i="1"/>
  <c r="H305" i="1"/>
  <c r="H321" i="1"/>
  <c r="H308" i="1"/>
  <c r="H309" i="1"/>
  <c r="H310" i="1"/>
  <c r="H311" i="1"/>
  <c r="H323" i="1"/>
  <c r="H313" i="1"/>
  <c r="H302" i="1"/>
  <c r="H325" i="1"/>
  <c r="H326" i="1"/>
  <c r="H327" i="1"/>
  <c r="H328" i="1"/>
  <c r="H329" i="1"/>
  <c r="H330" i="1"/>
  <c r="H331" i="1"/>
  <c r="H332" i="1"/>
  <c r="H333" i="1"/>
  <c r="H334" i="1"/>
  <c r="H335" i="1"/>
  <c r="H336" i="1"/>
  <c r="H337" i="1"/>
  <c r="H338" i="1"/>
  <c r="H339" i="1"/>
  <c r="H340" i="1"/>
  <c r="H341" i="1"/>
  <c r="H342" i="1"/>
  <c r="H343" i="1"/>
  <c r="H345" i="1"/>
  <c r="H346" i="1"/>
  <c r="G17" i="1"/>
  <c r="G18" i="1"/>
  <c r="G19" i="1"/>
  <c r="G20" i="1"/>
  <c r="G21" i="1"/>
  <c r="G25" i="1"/>
  <c r="G27" i="1"/>
  <c r="G28" i="1"/>
  <c r="G29" i="1"/>
  <c r="G33" i="1"/>
  <c r="G41" i="1"/>
  <c r="G42" i="1"/>
  <c r="G46" i="1"/>
  <c r="G47" i="1"/>
  <c r="G48" i="1"/>
  <c r="G49" i="1"/>
  <c r="G51" i="1"/>
  <c r="G52" i="1"/>
  <c r="G53" i="1"/>
  <c r="G62" i="1"/>
  <c r="G63" i="1"/>
  <c r="G64" i="1"/>
  <c r="G65" i="1"/>
  <c r="G66" i="1"/>
  <c r="G71" i="1"/>
  <c r="G72" i="1"/>
  <c r="G99" i="1"/>
  <c r="G100" i="1"/>
  <c r="G102" i="1"/>
  <c r="G107" i="1"/>
  <c r="G104" i="1"/>
  <c r="G105" i="1"/>
  <c r="G106" i="1"/>
  <c r="G113" i="1"/>
  <c r="G114" i="1"/>
  <c r="G115" i="1"/>
  <c r="G116" i="1"/>
  <c r="G118" i="1"/>
  <c r="G122" i="1"/>
  <c r="G123" i="1"/>
  <c r="G126" i="1"/>
  <c r="G132" i="1"/>
  <c r="G134" i="1"/>
  <c r="G135" i="1"/>
  <c r="G137" i="1"/>
  <c r="G142" i="1"/>
  <c r="G148" i="1"/>
  <c r="G149" i="1"/>
  <c r="G151" i="1"/>
  <c r="G145" i="1"/>
  <c r="G172" i="1"/>
  <c r="G167" i="1"/>
  <c r="G166" i="1"/>
  <c r="G169" i="1"/>
  <c r="G170" i="1"/>
  <c r="G171" i="1"/>
  <c r="G153" i="1"/>
  <c r="G162" i="1"/>
  <c r="G164" i="1"/>
  <c r="G175" i="1"/>
  <c r="G176" i="1"/>
  <c r="G196" i="1"/>
  <c r="G197" i="1"/>
  <c r="G198" i="1"/>
  <c r="G201" i="1"/>
  <c r="G199" i="1"/>
  <c r="G203" i="1"/>
  <c r="G225" i="1"/>
  <c r="G226" i="1"/>
  <c r="G228" i="1"/>
  <c r="G229" i="1"/>
  <c r="G230" i="1"/>
  <c r="G232" i="1"/>
  <c r="G240" i="1"/>
  <c r="G243" i="1"/>
  <c r="G244" i="1"/>
  <c r="G245" i="1"/>
  <c r="G248" i="1"/>
  <c r="G253" i="1"/>
  <c r="G254" i="1"/>
  <c r="G255" i="1"/>
  <c r="G259" i="1"/>
  <c r="G260" i="1"/>
  <c r="G261" i="1"/>
  <c r="G263" i="1"/>
  <c r="G269" i="1"/>
  <c r="G267" i="1"/>
  <c r="G268" i="1"/>
  <c r="G273" i="1"/>
  <c r="G284" i="1"/>
  <c r="G292" i="1"/>
  <c r="G293" i="1"/>
  <c r="G294" i="1"/>
  <c r="G295" i="1"/>
  <c r="G296" i="1"/>
  <c r="G300" i="1"/>
  <c r="G303" i="1"/>
  <c r="G304" i="1"/>
  <c r="G305" i="1"/>
  <c r="G321" i="1"/>
  <c r="G308" i="1"/>
  <c r="G309" i="1"/>
  <c r="G310" i="1"/>
  <c r="G311" i="1"/>
  <c r="G323" i="1"/>
  <c r="G313" i="1"/>
  <c r="G302" i="1"/>
  <c r="G325" i="1"/>
  <c r="G326" i="1"/>
  <c r="G327" i="1"/>
  <c r="G328" i="1"/>
  <c r="G329" i="1"/>
  <c r="G330" i="1"/>
  <c r="G331" i="1"/>
  <c r="G332" i="1"/>
  <c r="G333" i="1"/>
  <c r="G334" i="1"/>
  <c r="G335" i="1"/>
  <c r="G336" i="1"/>
  <c r="G337" i="1"/>
  <c r="G338" i="1"/>
  <c r="G339" i="1"/>
  <c r="G340" i="1"/>
  <c r="G341" i="1"/>
  <c r="G342" i="1"/>
  <c r="G343" i="1"/>
  <c r="G345" i="1"/>
  <c r="G346" i="1"/>
  <c r="K29" i="22"/>
  <c r="K41" i="16"/>
  <c r="K127" i="11"/>
  <c r="K221" i="19"/>
  <c r="K117" i="18"/>
  <c r="K69" i="17"/>
  <c r="K176" i="12"/>
  <c r="K36" i="14"/>
  <c r="K128" i="15"/>
  <c r="K219" i="4"/>
  <c r="K103" i="9"/>
  <c r="K68" i="23"/>
  <c r="K354" i="1"/>
  <c r="K67" i="23"/>
  <c r="L36" i="23"/>
  <c r="K350" i="1"/>
  <c r="L353" i="1"/>
  <c r="L352" i="1"/>
  <c r="L351" i="1"/>
  <c r="L320" i="1"/>
  <c r="L319" i="1"/>
  <c r="L270" i="1"/>
  <c r="L286" i="1"/>
  <c r="L43" i="1"/>
  <c r="L54" i="1"/>
  <c r="L349" i="1"/>
  <c r="L75" i="1"/>
  <c r="L58" i="1"/>
  <c r="L348" i="1"/>
  <c r="L74" i="1"/>
  <c r="L57" i="1"/>
  <c r="L285" i="1"/>
  <c r="L306" i="1"/>
  <c r="L212" i="1"/>
  <c r="L213" i="1"/>
  <c r="L231" i="1"/>
  <c r="L233" i="1"/>
  <c r="L73" i="1"/>
  <c r="L347" i="1"/>
  <c r="L211" i="1"/>
  <c r="L235" i="1"/>
  <c r="L312" i="1"/>
  <c r="L3" i="1"/>
  <c r="L35" i="1"/>
  <c r="L30" i="1"/>
  <c r="L32" i="1"/>
  <c r="L31" i="1"/>
  <c r="K127" i="15"/>
  <c r="L322" i="1"/>
  <c r="L59" i="23"/>
  <c r="L58" i="23"/>
  <c r="L13" i="23"/>
  <c r="L4" i="23"/>
  <c r="L5" i="23"/>
  <c r="L50" i="23"/>
  <c r="L6" i="23"/>
  <c r="L254" i="1"/>
  <c r="L209" i="1"/>
  <c r="L146" i="1"/>
  <c r="L253" i="1"/>
  <c r="L328" i="1"/>
  <c r="L334" i="1"/>
  <c r="L18" i="1"/>
  <c r="L59" i="1"/>
  <c r="L173" i="1"/>
  <c r="L258" i="1"/>
  <c r="L156" i="1"/>
  <c r="L330" i="1"/>
  <c r="L251" i="1"/>
  <c r="L23" i="1"/>
  <c r="L169" i="1"/>
  <c r="L307" i="1"/>
  <c r="L120" i="1"/>
  <c r="L301" i="1"/>
  <c r="L20" i="1"/>
  <c r="L36" i="1"/>
  <c r="L40" i="1"/>
  <c r="L200" i="1"/>
  <c r="L119" i="1"/>
  <c r="L94" i="1"/>
  <c r="L175" i="1"/>
  <c r="L174" i="1"/>
  <c r="L19" i="1"/>
  <c r="L25" i="1"/>
  <c r="L277" i="1"/>
  <c r="L315" i="1"/>
  <c r="L165" i="1"/>
  <c r="L252" i="1"/>
  <c r="L62" i="1"/>
  <c r="L136" i="1"/>
  <c r="L85" i="1"/>
  <c r="L187" i="1"/>
  <c r="L295" i="1"/>
  <c r="L130" i="1"/>
  <c r="L76" i="1"/>
  <c r="L304" i="1"/>
  <c r="L147" i="1"/>
  <c r="L249" i="1"/>
  <c r="L180" i="1"/>
  <c r="L300" i="1"/>
  <c r="L280" i="1"/>
  <c r="L199" i="1"/>
  <c r="L243" i="1"/>
  <c r="L67" i="1"/>
  <c r="L288" i="1"/>
  <c r="L337" i="1"/>
  <c r="L38" i="1"/>
  <c r="L4" i="1"/>
  <c r="L281" i="1"/>
  <c r="L70" i="1"/>
  <c r="L268" i="1"/>
  <c r="L166" i="1"/>
  <c r="L269" i="1"/>
  <c r="L289" i="1"/>
  <c r="L63" i="1"/>
  <c r="L308" i="1"/>
  <c r="L176" i="1"/>
  <c r="L98" i="1"/>
  <c r="L61" i="1"/>
  <c r="L133" i="1"/>
  <c r="L335" i="1"/>
  <c r="L50" i="1"/>
  <c r="L13" i="1"/>
  <c r="L210" i="1"/>
  <c r="L65" i="1"/>
  <c r="L168" i="1"/>
  <c r="L338" i="1"/>
  <c r="L274" i="1"/>
  <c r="L336" i="1"/>
  <c r="L195" i="1"/>
  <c r="L313" i="1"/>
  <c r="L206" i="1"/>
  <c r="L92" i="1"/>
  <c r="L208" i="1"/>
  <c r="L27" i="1"/>
  <c r="L93" i="1"/>
  <c r="L33" i="1"/>
  <c r="L325" i="1"/>
  <c r="L95" i="1"/>
  <c r="L190" i="1"/>
  <c r="L77" i="1"/>
  <c r="L37" i="1"/>
  <c r="L45" i="1"/>
  <c r="L97" i="1"/>
  <c r="L28" i="1"/>
  <c r="L276" i="1"/>
  <c r="L139" i="1"/>
  <c r="L134" i="1"/>
  <c r="L237" i="1"/>
  <c r="L160" i="1"/>
  <c r="K116" i="18"/>
  <c r="L128" i="1"/>
  <c r="L225" i="1"/>
  <c r="L220" i="1"/>
  <c r="L125" i="1"/>
  <c r="L116" i="1"/>
  <c r="L71" i="1"/>
  <c r="L90" i="1"/>
  <c r="L239" i="1"/>
  <c r="L86" i="1"/>
  <c r="L49" i="1"/>
  <c r="L122" i="1"/>
  <c r="L150" i="1"/>
  <c r="L292" i="1"/>
  <c r="L78" i="1"/>
  <c r="L324" i="1"/>
  <c r="L260" i="1"/>
  <c r="L46" i="1"/>
  <c r="L87" i="1"/>
  <c r="L164" i="1"/>
  <c r="L115" i="1"/>
  <c r="L245" i="1"/>
  <c r="L48" i="1"/>
  <c r="L155" i="1"/>
  <c r="L69" i="1"/>
  <c r="L79" i="1"/>
  <c r="L81" i="1"/>
  <c r="L132" i="1"/>
  <c r="L263" i="1"/>
  <c r="L329" i="1"/>
  <c r="L230" i="1"/>
  <c r="L47" i="1"/>
  <c r="L51" i="1"/>
  <c r="L248" i="1"/>
  <c r="L333" i="1"/>
  <c r="L52" i="1"/>
  <c r="L294" i="1"/>
  <c r="L326" i="1"/>
  <c r="L123" i="1"/>
  <c r="L64" i="1"/>
  <c r="L196" i="1"/>
  <c r="L127" i="1"/>
  <c r="L104" i="1"/>
  <c r="L238" i="1"/>
  <c r="L339" i="1"/>
  <c r="L247" i="1"/>
  <c r="L106" i="1"/>
  <c r="L103" i="1"/>
  <c r="L82" i="1"/>
  <c r="L101" i="1"/>
  <c r="L5" i="1"/>
  <c r="L305" i="1"/>
  <c r="L9" i="1"/>
  <c r="L228" i="1"/>
  <c r="L149" i="1"/>
  <c r="L327" i="1"/>
  <c r="L298" i="1"/>
  <c r="L188" i="1"/>
  <c r="L207" i="1"/>
  <c r="L163" i="1"/>
  <c r="L22" i="1"/>
  <c r="L179" i="1"/>
  <c r="L11" i="1"/>
  <c r="L184" i="1"/>
  <c r="L271" i="1"/>
  <c r="L72" i="1"/>
  <c r="L234" i="1"/>
  <c r="L236" i="1"/>
  <c r="L310" i="1"/>
  <c r="L214" i="1"/>
  <c r="L111" i="1"/>
  <c r="L267" i="1"/>
  <c r="L114" i="1"/>
  <c r="L124" i="1"/>
  <c r="L60" i="1"/>
  <c r="L205" i="1"/>
  <c r="L89" i="1"/>
  <c r="L39" i="1"/>
  <c r="L181" i="1"/>
  <c r="L316" i="1"/>
  <c r="L185" i="1"/>
  <c r="L218" i="1"/>
  <c r="L66" i="1"/>
  <c r="L26" i="1"/>
  <c r="L255" i="1"/>
  <c r="L68" i="1"/>
  <c r="L340" i="1"/>
  <c r="L273" i="1"/>
  <c r="K28" i="22"/>
  <c r="L24" i="22"/>
  <c r="L299" i="1"/>
  <c r="L323" i="1"/>
  <c r="L290" i="1"/>
  <c r="L7" i="1"/>
  <c r="L317" i="1"/>
  <c r="L250" i="1"/>
  <c r="L201" i="1"/>
  <c r="L110" i="1"/>
  <c r="L232" i="1"/>
  <c r="L183" i="1"/>
  <c r="L140" i="1"/>
  <c r="L331" i="1"/>
  <c r="L240" i="1"/>
  <c r="L297" i="1"/>
  <c r="L279" i="1"/>
  <c r="L34" i="1"/>
  <c r="L311" i="1"/>
  <c r="L113" i="1"/>
  <c r="L272" i="1"/>
  <c r="L302" i="1"/>
  <c r="L118" i="1"/>
  <c r="L291" i="1"/>
  <c r="L229" i="1"/>
  <c r="L100" i="1"/>
  <c r="L203" i="1"/>
  <c r="L129" i="1"/>
  <c r="L21" i="1"/>
  <c r="L259" i="1"/>
  <c r="L138" i="1"/>
  <c r="L177" i="1"/>
  <c r="L41" i="1"/>
  <c r="L341" i="1"/>
  <c r="L241" i="1"/>
  <c r="L215" i="1"/>
  <c r="L161" i="1"/>
  <c r="L6" i="1"/>
  <c r="K68" i="17"/>
  <c r="L63" i="17"/>
  <c r="L189" i="1"/>
  <c r="L10" i="1"/>
  <c r="L219" i="1"/>
  <c r="L14" i="1"/>
  <c r="L144" i="1"/>
  <c r="L227" i="1"/>
  <c r="L141" i="1"/>
  <c r="L142" i="1"/>
  <c r="L44" i="1"/>
  <c r="L151" i="1"/>
  <c r="L131" i="1"/>
  <c r="L107" i="1"/>
  <c r="L287" i="1"/>
  <c r="L182" i="1"/>
  <c r="L284" i="1"/>
  <c r="L145" i="1"/>
  <c r="L157" i="1"/>
  <c r="L224" i="1"/>
  <c r="L202" i="1"/>
  <c r="L345" i="1"/>
  <c r="L193" i="1"/>
  <c r="L91" i="1"/>
  <c r="L261" i="1"/>
  <c r="L84" i="1"/>
  <c r="L137" i="1"/>
  <c r="L17" i="1"/>
  <c r="L198" i="1"/>
  <c r="L194" i="1"/>
  <c r="L96" i="1"/>
  <c r="L244" i="1"/>
  <c r="L112" i="1"/>
  <c r="L105" i="1"/>
  <c r="L186" i="1"/>
  <c r="L172" i="1"/>
  <c r="L332" i="1"/>
  <c r="L226" i="1"/>
  <c r="L222" i="1"/>
  <c r="L266" i="1"/>
  <c r="L262" i="1"/>
  <c r="L80" i="1"/>
  <c r="L170" i="1"/>
  <c r="L321" i="1"/>
  <c r="L108" i="1"/>
  <c r="L109" i="1"/>
  <c r="L283" i="1"/>
  <c r="L314" i="1"/>
  <c r="L293" i="1"/>
  <c r="L309" i="1"/>
  <c r="L99" i="1"/>
  <c r="L191" i="1"/>
  <c r="L318" i="1"/>
  <c r="L217" i="1"/>
  <c r="L343" i="1"/>
  <c r="L29" i="1"/>
  <c r="L342" i="1"/>
  <c r="L204" i="1"/>
  <c r="L117" i="1"/>
  <c r="L296" i="1"/>
  <c r="L192" i="1"/>
  <c r="L148" i="1"/>
  <c r="L42" i="1"/>
  <c r="L126" i="1"/>
  <c r="L162" i="1"/>
  <c r="L278" i="1"/>
  <c r="L303" i="1"/>
  <c r="L158" i="1"/>
  <c r="L344" i="1"/>
  <c r="L167" i="1"/>
  <c r="L24" i="1"/>
  <c r="L178" i="1"/>
  <c r="L152" i="1"/>
  <c r="L223" i="1"/>
  <c r="L153" i="1"/>
  <c r="L216" i="1"/>
  <c r="L256" i="1"/>
  <c r="L56" i="1"/>
  <c r="L159" i="1"/>
  <c r="L154" i="1"/>
  <c r="L346" i="1"/>
  <c r="L275" i="1"/>
  <c r="L53" i="1"/>
  <c r="L171" i="1"/>
  <c r="L197" i="1"/>
  <c r="L102" i="1"/>
  <c r="L88" i="1"/>
  <c r="L135" i="1"/>
  <c r="L121" i="1"/>
  <c r="L12" i="1"/>
  <c r="L143" i="1"/>
  <c r="L8" i="1"/>
  <c r="L221" i="1"/>
  <c r="L265" i="1"/>
  <c r="K35" i="14"/>
  <c r="L19" i="14"/>
  <c r="L16" i="1"/>
  <c r="K126" i="11"/>
  <c r="L264" i="1"/>
  <c r="K218" i="4"/>
  <c r="K40" i="16"/>
  <c r="L38" i="16"/>
  <c r="L242" i="1"/>
  <c r="K220" i="19"/>
  <c r="L143" i="19"/>
  <c r="L7" i="23"/>
  <c r="L257" i="1"/>
  <c r="L55" i="1"/>
  <c r="L282" i="1"/>
  <c r="L83" i="1"/>
  <c r="L47" i="23"/>
  <c r="L24" i="23"/>
  <c r="L53" i="23"/>
  <c r="L45" i="23"/>
  <c r="L54" i="23"/>
  <c r="L27" i="23"/>
  <c r="L44" i="23"/>
  <c r="L9" i="23"/>
  <c r="L25" i="23"/>
  <c r="L18" i="23"/>
  <c r="L20" i="23"/>
  <c r="L43" i="23"/>
  <c r="L22" i="23"/>
  <c r="L51" i="23"/>
  <c r="L31" i="23"/>
  <c r="L49" i="23"/>
  <c r="L12" i="23"/>
  <c r="L23" i="23"/>
  <c r="L35" i="23"/>
  <c r="L34" i="23"/>
  <c r="L26" i="23"/>
  <c r="L33" i="23"/>
  <c r="L32" i="23"/>
  <c r="L37" i="23"/>
  <c r="L48" i="23"/>
  <c r="L11" i="23"/>
  <c r="L17" i="23"/>
  <c r="L21" i="23"/>
  <c r="L15" i="23"/>
  <c r="L56" i="23"/>
  <c r="L14" i="23"/>
  <c r="L30" i="23"/>
  <c r="L42" i="23"/>
  <c r="L52" i="23"/>
  <c r="L10" i="23"/>
  <c r="L16" i="23"/>
  <c r="L8" i="23"/>
  <c r="L3" i="23"/>
  <c r="L38" i="23"/>
  <c r="L55" i="23"/>
  <c r="L19" i="23"/>
  <c r="L29" i="23"/>
  <c r="L41" i="23"/>
  <c r="L46" i="23"/>
  <c r="L39" i="23"/>
  <c r="L246" i="1"/>
  <c r="K102" i="9"/>
  <c r="K175" i="12"/>
  <c r="L28" i="23"/>
  <c r="L40" i="23"/>
  <c r="L57" i="23"/>
  <c r="L114" i="18"/>
  <c r="L87" i="18"/>
  <c r="L71" i="12"/>
  <c r="L134" i="12"/>
  <c r="L35" i="12"/>
  <c r="L60" i="12"/>
  <c r="L116" i="12"/>
  <c r="L115" i="12"/>
  <c r="L48" i="9"/>
  <c r="L47" i="9"/>
  <c r="L168" i="12"/>
  <c r="L169" i="12"/>
  <c r="L216" i="4"/>
  <c r="L95" i="4"/>
  <c r="L6" i="12"/>
  <c r="L167" i="12"/>
  <c r="L166" i="12"/>
  <c r="L111" i="18"/>
  <c r="L112" i="18"/>
  <c r="L113" i="18"/>
  <c r="L35" i="18"/>
  <c r="L110" i="18"/>
  <c r="L198" i="4"/>
  <c r="L204" i="4"/>
  <c r="L203" i="4"/>
  <c r="L202" i="4"/>
  <c r="L201" i="4"/>
  <c r="L178" i="4"/>
  <c r="L197" i="4"/>
  <c r="L65" i="11"/>
  <c r="L64" i="11"/>
  <c r="L63" i="11"/>
  <c r="L62" i="11"/>
  <c r="L61" i="11"/>
  <c r="L60" i="11"/>
  <c r="L59" i="11"/>
  <c r="L58" i="11"/>
  <c r="L5" i="12"/>
  <c r="L4" i="12"/>
  <c r="L3" i="12"/>
  <c r="L19" i="12"/>
  <c r="L18" i="12"/>
  <c r="L95" i="12"/>
  <c r="L62" i="12"/>
  <c r="L125" i="11"/>
  <c r="L124" i="11"/>
  <c r="L32" i="15"/>
  <c r="L79" i="15"/>
  <c r="L112" i="4"/>
  <c r="L133" i="4"/>
  <c r="L132" i="4"/>
  <c r="L94" i="12"/>
  <c r="L93" i="12"/>
  <c r="L92" i="12"/>
  <c r="L91" i="12"/>
  <c r="L90" i="12"/>
  <c r="L89" i="12"/>
  <c r="L88" i="12"/>
  <c r="L87" i="12"/>
  <c r="L86" i="12"/>
  <c r="L85" i="12"/>
  <c r="L84" i="12"/>
  <c r="L83" i="12"/>
  <c r="L99" i="12"/>
  <c r="L59" i="12"/>
  <c r="L58" i="12"/>
  <c r="L57" i="12"/>
  <c r="L56" i="12"/>
  <c r="L11" i="11"/>
  <c r="L51" i="11"/>
  <c r="L50" i="15"/>
  <c r="L10" i="15"/>
  <c r="L24" i="15"/>
  <c r="L108" i="15"/>
  <c r="L45" i="15"/>
  <c r="L81" i="15"/>
  <c r="L97" i="15"/>
  <c r="L135" i="19"/>
  <c r="L142" i="19"/>
  <c r="L141" i="19"/>
  <c r="L113" i="15"/>
  <c r="L59" i="15"/>
  <c r="L94" i="15"/>
  <c r="L70" i="15"/>
  <c r="L107" i="15"/>
  <c r="L73" i="15"/>
  <c r="L27" i="15"/>
  <c r="L48" i="15"/>
  <c r="L138" i="19"/>
  <c r="L140" i="19"/>
  <c r="L139" i="19"/>
  <c r="L15" i="15"/>
  <c r="L84" i="15"/>
  <c r="L35" i="15"/>
  <c r="L34" i="15"/>
  <c r="L69" i="15"/>
  <c r="L20" i="15"/>
  <c r="L74" i="15"/>
  <c r="L25" i="15"/>
  <c r="L123" i="15"/>
  <c r="L98" i="15"/>
  <c r="L49" i="15"/>
  <c r="L119" i="15"/>
  <c r="L121" i="15"/>
  <c r="L72" i="15"/>
  <c r="L23" i="15"/>
  <c r="L92" i="9"/>
  <c r="L64" i="9"/>
  <c r="L18" i="14"/>
  <c r="L17" i="14"/>
  <c r="L16" i="14"/>
  <c r="L15" i="14"/>
  <c r="L14" i="14"/>
  <c r="L22" i="14"/>
  <c r="L22" i="16"/>
  <c r="L33" i="16"/>
  <c r="L32" i="16"/>
  <c r="L31" i="16"/>
  <c r="L30" i="16"/>
  <c r="L103" i="11"/>
  <c r="L19" i="11"/>
  <c r="L26" i="18"/>
  <c r="L3" i="18"/>
  <c r="L106" i="18"/>
  <c r="L10" i="14"/>
  <c r="L105" i="18"/>
  <c r="L10" i="16"/>
  <c r="L69" i="18"/>
  <c r="L20" i="18"/>
  <c r="L19" i="18"/>
  <c r="L61" i="18"/>
  <c r="L131" i="19"/>
  <c r="L78" i="18"/>
  <c r="L28" i="18"/>
  <c r="L37" i="18"/>
  <c r="L73" i="18"/>
  <c r="L4" i="18"/>
  <c r="L30" i="18"/>
  <c r="L95" i="18"/>
  <c r="L6" i="18"/>
  <c r="L34" i="17"/>
  <c r="L50" i="18"/>
  <c r="L13" i="18"/>
  <c r="L12" i="18"/>
  <c r="L71" i="18"/>
  <c r="L94" i="18"/>
  <c r="L107" i="18"/>
  <c r="L45" i="18"/>
  <c r="L42" i="18"/>
  <c r="L57" i="18"/>
  <c r="L9" i="18"/>
  <c r="L77" i="18"/>
  <c r="L88" i="18"/>
  <c r="L47" i="18"/>
  <c r="L4" i="15"/>
  <c r="L9" i="17"/>
  <c r="L58" i="15"/>
  <c r="L120" i="15"/>
  <c r="L96" i="15"/>
  <c r="L71" i="15"/>
  <c r="L47" i="15"/>
  <c r="L22" i="15"/>
  <c r="L76" i="15"/>
  <c r="L106" i="15"/>
  <c r="L82" i="15"/>
  <c r="L57" i="15"/>
  <c r="L33" i="15"/>
  <c r="L8" i="15"/>
  <c r="L105" i="15"/>
  <c r="L62" i="15"/>
  <c r="L38" i="15"/>
  <c r="L13" i="15"/>
  <c r="L21" i="15"/>
  <c r="L99" i="15"/>
  <c r="L110" i="15"/>
  <c r="L86" i="15"/>
  <c r="L61" i="15"/>
  <c r="L37" i="15"/>
  <c r="L12" i="15"/>
  <c r="L83" i="15"/>
  <c r="L117" i="15"/>
  <c r="L109" i="15"/>
  <c r="L85" i="15"/>
  <c r="L60" i="15"/>
  <c r="L36" i="15"/>
  <c r="L11" i="15"/>
  <c r="L17" i="17"/>
  <c r="L89" i="15"/>
  <c r="L40" i="15"/>
  <c r="L126" i="15"/>
  <c r="L114" i="15"/>
  <c r="L102" i="15"/>
  <c r="L90" i="15"/>
  <c r="L77" i="15"/>
  <c r="L65" i="15"/>
  <c r="L53" i="15"/>
  <c r="L41" i="15"/>
  <c r="L28" i="15"/>
  <c r="L16" i="15"/>
  <c r="L101" i="15"/>
  <c r="L46" i="15"/>
  <c r="L124" i="15"/>
  <c r="L100" i="15"/>
  <c r="L88" i="15"/>
  <c r="L75" i="15"/>
  <c r="L63" i="15"/>
  <c r="L51" i="15"/>
  <c r="L39" i="15"/>
  <c r="L26" i="15"/>
  <c r="L14" i="15"/>
  <c r="L125" i="15"/>
  <c r="L9" i="15"/>
  <c r="L87" i="15"/>
  <c r="L68" i="15"/>
  <c r="L56" i="15"/>
  <c r="L44" i="15"/>
  <c r="L31" i="15"/>
  <c r="L19" i="15"/>
  <c r="L7" i="15"/>
  <c r="L64" i="15"/>
  <c r="L112" i="15"/>
  <c r="L111" i="15"/>
  <c r="L93" i="15"/>
  <c r="L122" i="15"/>
  <c r="L104" i="15"/>
  <c r="L92" i="15"/>
  <c r="L80" i="15"/>
  <c r="L67" i="15"/>
  <c r="L55" i="15"/>
  <c r="L43" i="15"/>
  <c r="L30" i="15"/>
  <c r="L18" i="15"/>
  <c r="L6" i="15"/>
  <c r="L95" i="15"/>
  <c r="L52" i="15"/>
  <c r="L118" i="15"/>
  <c r="L116" i="15"/>
  <c r="L115" i="15"/>
  <c r="L103" i="15"/>
  <c r="L91" i="15"/>
  <c r="L78" i="15"/>
  <c r="L66" i="15"/>
  <c r="L54" i="15"/>
  <c r="L42" i="15"/>
  <c r="L29" i="15"/>
  <c r="L17" i="15"/>
  <c r="L5" i="15"/>
  <c r="L66" i="17"/>
  <c r="L67" i="17"/>
  <c r="L26" i="22"/>
  <c r="L25" i="22"/>
  <c r="L34" i="16"/>
  <c r="L26" i="16"/>
  <c r="L22" i="18"/>
  <c r="L27" i="18"/>
  <c r="L93" i="18"/>
  <c r="L92" i="18"/>
  <c r="L38" i="18"/>
  <c r="L29" i="18"/>
  <c r="L32" i="18"/>
  <c r="L89" i="18"/>
  <c r="L64" i="18"/>
  <c r="L33" i="18"/>
  <c r="L75" i="18"/>
  <c r="L39" i="18"/>
  <c r="L59" i="18"/>
  <c r="L72" i="18"/>
  <c r="L49" i="18"/>
  <c r="L100" i="18"/>
  <c r="L108" i="18"/>
  <c r="L41" i="18"/>
  <c r="L81" i="18"/>
  <c r="L5" i="18"/>
  <c r="L76" i="18"/>
  <c r="L16" i="18"/>
  <c r="L68" i="18"/>
  <c r="L17" i="18"/>
  <c r="L54" i="18"/>
  <c r="L23" i="22"/>
  <c r="L10" i="17"/>
  <c r="L64" i="17"/>
  <c r="L65" i="17"/>
  <c r="L16" i="17"/>
  <c r="L46" i="17"/>
  <c r="L5" i="17"/>
  <c r="L27" i="14"/>
  <c r="L34" i="14"/>
  <c r="L16" i="9"/>
  <c r="L20" i="4"/>
  <c r="L4" i="4"/>
  <c r="L20" i="16"/>
  <c r="L14" i="18"/>
  <c r="L58" i="18"/>
  <c r="L56" i="18"/>
  <c r="L10" i="18"/>
  <c r="L43" i="18"/>
  <c r="L63" i="18"/>
  <c r="L53" i="18"/>
  <c r="L23" i="18"/>
  <c r="L25" i="18"/>
  <c r="L36" i="18"/>
  <c r="L8" i="18"/>
  <c r="L102" i="18"/>
  <c r="L40" i="18"/>
  <c r="L70" i="18"/>
  <c r="L104" i="18"/>
  <c r="L65" i="18"/>
  <c r="L55" i="18"/>
  <c r="L109" i="18"/>
  <c r="L44" i="18"/>
  <c r="L15" i="18"/>
  <c r="L11" i="18"/>
  <c r="L52" i="18"/>
  <c r="L67" i="18"/>
  <c r="L79" i="18"/>
  <c r="L34" i="18"/>
  <c r="L21" i="18"/>
  <c r="L97" i="18"/>
  <c r="L31" i="18"/>
  <c r="L7" i="18"/>
  <c r="L51" i="18"/>
  <c r="L46" i="18"/>
  <c r="L60" i="18"/>
  <c r="L66" i="18"/>
  <c r="L101" i="18"/>
  <c r="L80" i="18"/>
  <c r="L83" i="18"/>
  <c r="L62" i="18"/>
  <c r="L99" i="18"/>
  <c r="L86" i="18"/>
  <c r="L24" i="18"/>
  <c r="L91" i="18"/>
  <c r="L96" i="18"/>
  <c r="L84" i="18"/>
  <c r="L103" i="18"/>
  <c r="L85" i="18"/>
  <c r="L48" i="18"/>
  <c r="L18" i="18"/>
  <c r="L90" i="18"/>
  <c r="L98" i="18"/>
  <c r="L74" i="18"/>
  <c r="L82" i="18"/>
  <c r="L13" i="22"/>
  <c r="L7" i="22"/>
  <c r="L136" i="12"/>
  <c r="L12" i="16"/>
  <c r="L13" i="16"/>
  <c r="L43" i="17"/>
  <c r="L62" i="17"/>
  <c r="L59" i="17"/>
  <c r="L22" i="17"/>
  <c r="L33" i="17"/>
  <c r="L37" i="17"/>
  <c r="L49" i="17"/>
  <c r="L26" i="17"/>
  <c r="L102" i="4"/>
  <c r="L25" i="14"/>
  <c r="L26" i="14"/>
  <c r="L21" i="14"/>
  <c r="L16" i="16"/>
  <c r="L11" i="16"/>
  <c r="L57" i="17"/>
  <c r="L15" i="17"/>
  <c r="L31" i="17"/>
  <c r="L11" i="17"/>
  <c r="L51" i="17"/>
  <c r="L35" i="17"/>
  <c r="L56" i="17"/>
  <c r="L42" i="17"/>
  <c r="L20" i="17"/>
  <c r="L52" i="17"/>
  <c r="L19" i="17"/>
  <c r="L60" i="17"/>
  <c r="L38" i="17"/>
  <c r="L30" i="17"/>
  <c r="L21" i="17"/>
  <c r="L155" i="4"/>
  <c r="L11" i="14"/>
  <c r="L33" i="14"/>
  <c r="L12" i="14"/>
  <c r="L20" i="14"/>
  <c r="L24" i="14"/>
  <c r="L8" i="14"/>
  <c r="L23" i="14"/>
  <c r="L23" i="17"/>
  <c r="L8" i="17"/>
  <c r="L13" i="17"/>
  <c r="L53" i="17"/>
  <c r="L47" i="17"/>
  <c r="L18" i="17"/>
  <c r="L14" i="17"/>
  <c r="L6" i="17"/>
  <c r="L55" i="17"/>
  <c r="L41" i="17"/>
  <c r="L45" i="17"/>
  <c r="L25" i="17"/>
  <c r="L61" i="17"/>
  <c r="L48" i="17"/>
  <c r="L44" i="17"/>
  <c r="L39" i="17"/>
  <c r="L27" i="17"/>
  <c r="L4" i="17"/>
  <c r="L58" i="17"/>
  <c r="L50" i="17"/>
  <c r="L29" i="17"/>
  <c r="L7" i="17"/>
  <c r="L3" i="17"/>
  <c r="L54" i="17"/>
  <c r="L40" i="17"/>
  <c r="L36" i="17"/>
  <c r="L32" i="17"/>
  <c r="L28" i="17"/>
  <c r="L24" i="17"/>
  <c r="L50" i="4"/>
  <c r="L84" i="4"/>
  <c r="L61" i="4"/>
  <c r="L30" i="14"/>
  <c r="L32" i="14"/>
  <c r="L9" i="14"/>
  <c r="L4" i="14"/>
  <c r="L5" i="14"/>
  <c r="L7" i="14"/>
  <c r="L6" i="14"/>
  <c r="L29" i="14"/>
  <c r="L3" i="14"/>
  <c r="L28" i="14"/>
  <c r="L31" i="14"/>
  <c r="L13" i="14"/>
  <c r="L156" i="4"/>
  <c r="L69" i="4"/>
  <c r="L171" i="4"/>
  <c r="L215" i="4"/>
  <c r="L209" i="4"/>
  <c r="L105" i="4"/>
  <c r="L196" i="4"/>
  <c r="L185" i="4"/>
  <c r="L137" i="4"/>
  <c r="L49" i="11"/>
  <c r="L36" i="12"/>
  <c r="L101" i="4"/>
  <c r="L43" i="4"/>
  <c r="L11" i="4"/>
  <c r="L160" i="4"/>
  <c r="L46" i="4"/>
  <c r="L164" i="4"/>
  <c r="L161" i="4"/>
  <c r="L111" i="4"/>
  <c r="L26" i="11"/>
  <c r="L76" i="12"/>
  <c r="L206" i="4"/>
  <c r="L40" i="4"/>
  <c r="L36" i="4"/>
  <c r="L158" i="4"/>
  <c r="L35" i="4"/>
  <c r="L150" i="4"/>
  <c r="L109" i="4"/>
  <c r="L200" i="4"/>
  <c r="L128" i="4"/>
  <c r="L136" i="4"/>
  <c r="L86" i="4"/>
  <c r="L111" i="12"/>
  <c r="L120" i="11"/>
  <c r="L38" i="11"/>
  <c r="L51" i="9"/>
  <c r="L125" i="19"/>
  <c r="L113" i="11"/>
  <c r="L128" i="19"/>
  <c r="L68" i="11"/>
  <c r="L34" i="9"/>
  <c r="L37" i="11"/>
  <c r="L14" i="11"/>
  <c r="L106" i="11"/>
  <c r="L9" i="11"/>
  <c r="L5" i="11"/>
  <c r="L75" i="11"/>
  <c r="L73" i="9"/>
  <c r="L88" i="9"/>
  <c r="L49" i="9"/>
  <c r="L100" i="11"/>
  <c r="L90" i="11"/>
  <c r="L22" i="11"/>
  <c r="L10" i="11"/>
  <c r="L76" i="11"/>
  <c r="L72" i="9"/>
  <c r="L100" i="9"/>
  <c r="L81" i="11"/>
  <c r="L7" i="11"/>
  <c r="L29" i="11"/>
  <c r="L93" i="11"/>
  <c r="L74" i="11"/>
  <c r="L33" i="9"/>
  <c r="L62" i="9"/>
  <c r="L96" i="11"/>
  <c r="L15" i="11"/>
  <c r="L13" i="11"/>
  <c r="L27" i="11"/>
  <c r="L45" i="11"/>
  <c r="L46" i="11"/>
  <c r="L50" i="11"/>
  <c r="L82" i="11"/>
  <c r="L4" i="9"/>
  <c r="L77" i="9"/>
  <c r="L24" i="9"/>
  <c r="L41" i="11"/>
  <c r="L57" i="11"/>
  <c r="L85" i="11"/>
  <c r="L8" i="11"/>
  <c r="L34" i="11"/>
  <c r="L122" i="11"/>
  <c r="L66" i="11"/>
  <c r="L9" i="9"/>
  <c r="L38" i="9"/>
  <c r="L86" i="9"/>
  <c r="L25" i="16"/>
  <c r="L27" i="22"/>
  <c r="L11" i="22"/>
  <c r="L14" i="22"/>
  <c r="L3" i="22"/>
  <c r="L14" i="16"/>
  <c r="L19" i="16"/>
  <c r="L35" i="16"/>
  <c r="L20" i="22"/>
  <c r="L15" i="22"/>
  <c r="L21" i="22"/>
  <c r="L10" i="22"/>
  <c r="L9" i="16"/>
  <c r="L19" i="22"/>
  <c r="L18" i="22"/>
  <c r="L22" i="22"/>
  <c r="L37" i="16"/>
  <c r="L6" i="16"/>
  <c r="L17" i="16"/>
  <c r="L7" i="16"/>
  <c r="L4" i="16"/>
  <c r="L15" i="16"/>
  <c r="L28" i="16"/>
  <c r="L16" i="22"/>
  <c r="L6" i="22"/>
  <c r="L12" i="22"/>
  <c r="L17" i="22"/>
  <c r="L4" i="22"/>
  <c r="L8" i="16"/>
  <c r="L21" i="16"/>
  <c r="L18" i="16"/>
  <c r="L29" i="16"/>
  <c r="L3" i="16"/>
  <c r="L5" i="16"/>
  <c r="L27" i="16"/>
  <c r="L23" i="16"/>
  <c r="L36" i="16"/>
  <c r="L24" i="16"/>
  <c r="L9" i="22"/>
  <c r="L5" i="22"/>
  <c r="L8" i="22"/>
  <c r="L93" i="4"/>
  <c r="L44" i="4"/>
  <c r="L64" i="4"/>
  <c r="L182" i="4"/>
  <c r="L139" i="4"/>
  <c r="L79" i="4"/>
  <c r="L179" i="4"/>
  <c r="L135" i="4"/>
  <c r="L76" i="4"/>
  <c r="L17" i="4"/>
  <c r="L176" i="4"/>
  <c r="L72" i="4"/>
  <c r="L12" i="4"/>
  <c r="L180" i="4"/>
  <c r="L148" i="4"/>
  <c r="L62" i="4"/>
  <c r="L18" i="4"/>
  <c r="L199" i="4"/>
  <c r="L149" i="4"/>
  <c r="L118" i="4"/>
  <c r="L85" i="4"/>
  <c r="L19" i="4"/>
  <c r="L99" i="4"/>
  <c r="L49" i="4"/>
  <c r="L212" i="4"/>
  <c r="L184" i="4"/>
  <c r="L205" i="4"/>
  <c r="L217" i="4"/>
  <c r="L167" i="4"/>
  <c r="L117" i="4"/>
  <c r="L59" i="4"/>
  <c r="L214" i="4"/>
  <c r="L166" i="4"/>
  <c r="L116" i="4"/>
  <c r="L56" i="4"/>
  <c r="L210" i="4"/>
  <c r="L162" i="4"/>
  <c r="L110" i="4"/>
  <c r="L51" i="4"/>
  <c r="L208" i="4"/>
  <c r="L170" i="4"/>
  <c r="L138" i="4"/>
  <c r="L92" i="4"/>
  <c r="L48" i="4"/>
  <c r="L189" i="4"/>
  <c r="L165" i="4"/>
  <c r="L141" i="4"/>
  <c r="L108" i="4"/>
  <c r="L75" i="4"/>
  <c r="L42" i="4"/>
  <c r="L8" i="4"/>
  <c r="L115" i="4"/>
  <c r="L90" i="4"/>
  <c r="L65" i="4"/>
  <c r="L41" i="4"/>
  <c r="L15" i="4"/>
  <c r="L73" i="4"/>
  <c r="L34" i="4"/>
  <c r="L122" i="4"/>
  <c r="L142" i="4"/>
  <c r="L195" i="4"/>
  <c r="L152" i="4"/>
  <c r="L98" i="4"/>
  <c r="L39" i="4"/>
  <c r="L194" i="4"/>
  <c r="L151" i="4"/>
  <c r="L96" i="4"/>
  <c r="L37" i="4"/>
  <c r="L190" i="4"/>
  <c r="L147" i="4"/>
  <c r="L89" i="4"/>
  <c r="L31" i="4"/>
  <c r="L191" i="4"/>
  <c r="L159" i="4"/>
  <c r="L121" i="4"/>
  <c r="L77" i="4"/>
  <c r="L33" i="4"/>
  <c r="L211" i="4"/>
  <c r="L181" i="4"/>
  <c r="L157" i="4"/>
  <c r="L129" i="4"/>
  <c r="L97" i="4"/>
  <c r="L63" i="4"/>
  <c r="L30" i="4"/>
  <c r="L131" i="4"/>
  <c r="L107" i="4"/>
  <c r="L82" i="4"/>
  <c r="L57" i="4"/>
  <c r="L32" i="4"/>
  <c r="L7" i="4"/>
  <c r="L192" i="4"/>
  <c r="L163" i="4"/>
  <c r="L83" i="4"/>
  <c r="L104" i="4"/>
  <c r="L188" i="4"/>
  <c r="L146" i="4"/>
  <c r="L88" i="4"/>
  <c r="L29" i="4"/>
  <c r="L187" i="4"/>
  <c r="L144" i="4"/>
  <c r="L87" i="4"/>
  <c r="L27" i="4"/>
  <c r="L183" i="4"/>
  <c r="L140" i="4"/>
  <c r="L81" i="4"/>
  <c r="L22" i="4"/>
  <c r="L186" i="4"/>
  <c r="L154" i="4"/>
  <c r="L114" i="4"/>
  <c r="L71" i="4"/>
  <c r="L26" i="4"/>
  <c r="L207" i="4"/>
  <c r="L177" i="4"/>
  <c r="L153" i="4"/>
  <c r="L124" i="4"/>
  <c r="L91" i="4"/>
  <c r="L58" i="4"/>
  <c r="L25" i="4"/>
  <c r="L127" i="4"/>
  <c r="L103" i="4"/>
  <c r="L78" i="4"/>
  <c r="L53" i="4"/>
  <c r="L28" i="4"/>
  <c r="L134" i="4"/>
  <c r="L21" i="4"/>
  <c r="L130" i="4"/>
  <c r="L106" i="4"/>
  <c r="L173" i="4"/>
  <c r="L52" i="4"/>
  <c r="L123" i="4"/>
  <c r="L74" i="4"/>
  <c r="L24" i="4"/>
  <c r="L54" i="4"/>
  <c r="L14" i="4"/>
  <c r="L5" i="4"/>
  <c r="L23" i="4"/>
  <c r="L174" i="4"/>
  <c r="L126" i="4"/>
  <c r="L68" i="4"/>
  <c r="L9" i="4"/>
  <c r="L172" i="4"/>
  <c r="L125" i="4"/>
  <c r="L67" i="4"/>
  <c r="L6" i="4"/>
  <c r="L168" i="4"/>
  <c r="L120" i="4"/>
  <c r="L60" i="4"/>
  <c r="L213" i="4"/>
  <c r="L175" i="4"/>
  <c r="L143" i="4"/>
  <c r="L100" i="4"/>
  <c r="L55" i="4"/>
  <c r="L10" i="4"/>
  <c r="L193" i="4"/>
  <c r="L169" i="4"/>
  <c r="L145" i="4"/>
  <c r="L113" i="4"/>
  <c r="L80" i="4"/>
  <c r="L47" i="4"/>
  <c r="L13" i="4"/>
  <c r="L119" i="4"/>
  <c r="L94" i="4"/>
  <c r="L70" i="4"/>
  <c r="L45" i="4"/>
  <c r="L145" i="12"/>
  <c r="L142" i="12"/>
  <c r="L163" i="12"/>
  <c r="L119" i="12"/>
  <c r="L63" i="12"/>
  <c r="L158" i="12"/>
  <c r="L109" i="12"/>
  <c r="L68" i="12"/>
  <c r="L118" i="12"/>
  <c r="L12" i="12"/>
  <c r="L131" i="12"/>
  <c r="L126" i="12"/>
  <c r="L39" i="12"/>
  <c r="L108" i="12"/>
  <c r="L98" i="12"/>
  <c r="L38" i="12"/>
  <c r="L15" i="12"/>
  <c r="L153" i="12"/>
  <c r="L102" i="12"/>
  <c r="L132" i="19"/>
  <c r="L133" i="19"/>
  <c r="L137" i="19"/>
  <c r="L136" i="19"/>
  <c r="L124" i="19"/>
  <c r="L126" i="19"/>
  <c r="L130" i="19"/>
  <c r="L134" i="19"/>
  <c r="L123" i="19"/>
  <c r="L127" i="19"/>
  <c r="L6" i="9"/>
  <c r="L11" i="9"/>
  <c r="L91" i="9"/>
  <c r="L46" i="9"/>
  <c r="L84" i="9"/>
  <c r="L45" i="9"/>
  <c r="L89" i="9"/>
  <c r="L52" i="9"/>
  <c r="L101" i="9"/>
  <c r="L63" i="9"/>
  <c r="L25" i="9"/>
  <c r="L75" i="9"/>
  <c r="L36" i="9"/>
  <c r="L99" i="9"/>
  <c r="L61" i="9"/>
  <c r="L23" i="9"/>
  <c r="L24" i="11"/>
  <c r="L55" i="11"/>
  <c r="L73" i="11"/>
  <c r="L111" i="11"/>
  <c r="L40" i="11"/>
  <c r="L17" i="11"/>
  <c r="L36" i="11"/>
  <c r="L6" i="11"/>
  <c r="L39" i="11"/>
  <c r="L110" i="11"/>
  <c r="L107" i="11"/>
  <c r="L77" i="11"/>
  <c r="L112" i="11"/>
  <c r="L116" i="11"/>
  <c r="L98" i="11"/>
  <c r="L71" i="11"/>
  <c r="L72" i="11"/>
  <c r="L78" i="11"/>
  <c r="L5" i="9"/>
  <c r="L10" i="9"/>
  <c r="L79" i="9"/>
  <c r="L40" i="9"/>
  <c r="L78" i="9"/>
  <c r="L39" i="9"/>
  <c r="L83" i="9"/>
  <c r="L44" i="9"/>
  <c r="L95" i="9"/>
  <c r="L57" i="9"/>
  <c r="L19" i="9"/>
  <c r="L69" i="9"/>
  <c r="L30" i="9"/>
  <c r="L93" i="9"/>
  <c r="L55" i="9"/>
  <c r="L17" i="9"/>
  <c r="L18" i="11"/>
  <c r="L53" i="11"/>
  <c r="L4" i="11"/>
  <c r="L28" i="11"/>
  <c r="L30" i="11"/>
  <c r="L92" i="11"/>
  <c r="L119" i="11"/>
  <c r="L48" i="11"/>
  <c r="L99" i="11"/>
  <c r="L86" i="11"/>
  <c r="L52" i="11"/>
  <c r="L114" i="11"/>
  <c r="L89" i="11"/>
  <c r="L20" i="11"/>
  <c r="L56" i="11"/>
  <c r="L31" i="11"/>
  <c r="L79" i="11"/>
  <c r="L80" i="11"/>
  <c r="L101" i="11"/>
  <c r="L147" i="12"/>
  <c r="L32" i="12"/>
  <c r="L161" i="12"/>
  <c r="L77" i="12"/>
  <c r="L11" i="12"/>
  <c r="L144" i="12"/>
  <c r="L64" i="12"/>
  <c r="L13" i="9"/>
  <c r="L15" i="9"/>
  <c r="L67" i="9"/>
  <c r="L22" i="9"/>
  <c r="L66" i="9"/>
  <c r="L27" i="9"/>
  <c r="L71" i="9"/>
  <c r="L32" i="9"/>
  <c r="L82" i="9"/>
  <c r="L43" i="9"/>
  <c r="L94" i="9"/>
  <c r="L56" i="9"/>
  <c r="L18" i="9"/>
  <c r="L80" i="9"/>
  <c r="L41" i="9"/>
  <c r="L108" i="11"/>
  <c r="L33" i="11"/>
  <c r="L25" i="11"/>
  <c r="L118" i="11"/>
  <c r="L16" i="11"/>
  <c r="L87" i="11"/>
  <c r="L32" i="11"/>
  <c r="L44" i="11"/>
  <c r="L91" i="11"/>
  <c r="L54" i="11"/>
  <c r="L3" i="11"/>
  <c r="L123" i="11"/>
  <c r="L21" i="11"/>
  <c r="L95" i="11"/>
  <c r="L43" i="11"/>
  <c r="L69" i="11"/>
  <c r="L83" i="11"/>
  <c r="L84" i="11"/>
  <c r="L78" i="12"/>
  <c r="L40" i="12"/>
  <c r="L13" i="12"/>
  <c r="L65" i="12"/>
  <c r="L113" i="12"/>
  <c r="L123" i="12"/>
  <c r="L127" i="12"/>
  <c r="L14" i="9"/>
  <c r="L7" i="9"/>
  <c r="L3" i="9"/>
  <c r="L60" i="9"/>
  <c r="L97" i="9"/>
  <c r="L59" i="9"/>
  <c r="L21" i="9"/>
  <c r="L65" i="9"/>
  <c r="L26" i="9"/>
  <c r="L76" i="9"/>
  <c r="L37" i="9"/>
  <c r="L87" i="9"/>
  <c r="L50" i="9"/>
  <c r="L85" i="9"/>
  <c r="L74" i="9"/>
  <c r="L35" i="9"/>
  <c r="L117" i="11"/>
  <c r="L88" i="11"/>
  <c r="L94" i="11"/>
  <c r="L115" i="11"/>
  <c r="L42" i="11"/>
  <c r="L105" i="11"/>
  <c r="L102" i="11"/>
  <c r="L23" i="11"/>
  <c r="L121" i="11"/>
  <c r="L109" i="11"/>
  <c r="L47" i="11"/>
  <c r="L12" i="11"/>
  <c r="L97" i="11"/>
  <c r="L35" i="11"/>
  <c r="L67" i="11"/>
  <c r="L104" i="11"/>
  <c r="L70" i="11"/>
  <c r="L159" i="12"/>
  <c r="L82" i="12"/>
  <c r="L54" i="12"/>
  <c r="L155" i="12"/>
  <c r="L75" i="12"/>
  <c r="L21" i="12"/>
  <c r="L73" i="12"/>
  <c r="L124" i="12"/>
  <c r="L8" i="9"/>
  <c r="L12" i="9"/>
  <c r="L98" i="9"/>
  <c r="L54" i="9"/>
  <c r="L90" i="9"/>
  <c r="L53" i="9"/>
  <c r="L96" i="9"/>
  <c r="L58" i="9"/>
  <c r="L20" i="9"/>
  <c r="L70" i="9"/>
  <c r="L31" i="9"/>
  <c r="L81" i="9"/>
  <c r="L42" i="9"/>
  <c r="L28" i="9"/>
  <c r="L68" i="9"/>
  <c r="L29" i="9"/>
  <c r="L8" i="12"/>
  <c r="L139" i="12"/>
  <c r="L24" i="12"/>
  <c r="L37" i="12"/>
  <c r="L171" i="12"/>
  <c r="L81" i="12"/>
  <c r="L172" i="12"/>
  <c r="L66" i="12"/>
  <c r="L148" i="12"/>
  <c r="L154" i="12"/>
  <c r="L164" i="12"/>
  <c r="L117" i="12"/>
  <c r="L106" i="12"/>
  <c r="L45" i="12"/>
  <c r="L47" i="12"/>
  <c r="L14" i="12"/>
  <c r="L152" i="12"/>
  <c r="L23" i="12"/>
  <c r="L28" i="12"/>
  <c r="L51" i="12"/>
  <c r="L61" i="12"/>
  <c r="L97" i="12"/>
  <c r="L31" i="12"/>
  <c r="L72" i="12"/>
  <c r="L27" i="12"/>
  <c r="L50" i="12"/>
  <c r="L149" i="12"/>
  <c r="L16" i="12"/>
  <c r="L110" i="12"/>
  <c r="L156" i="12"/>
  <c r="L67" i="12"/>
  <c r="L162" i="12"/>
  <c r="L41" i="12"/>
  <c r="L48" i="12"/>
  <c r="L101" i="12"/>
  <c r="L52" i="12"/>
  <c r="L43" i="12"/>
  <c r="L100" i="12"/>
  <c r="L146" i="12"/>
  <c r="L30" i="12"/>
  <c r="L17" i="12"/>
  <c r="L29" i="12"/>
  <c r="L122" i="12"/>
  <c r="L46" i="12"/>
  <c r="L121" i="12"/>
  <c r="L1" i="1"/>
  <c r="L141" i="12"/>
  <c r="L151" i="12"/>
  <c r="L104" i="12"/>
  <c r="L143" i="12"/>
  <c r="L70" i="12"/>
  <c r="L160" i="12"/>
  <c r="L49" i="12"/>
  <c r="L125" i="12"/>
  <c r="L128" i="12"/>
  <c r="L26" i="12"/>
  <c r="L33" i="12"/>
  <c r="L103" i="12"/>
  <c r="L53" i="12"/>
  <c r="L42" i="12"/>
  <c r="L132" i="12"/>
  <c r="L173" i="12"/>
  <c r="L105" i="12"/>
  <c r="L114" i="12"/>
  <c r="L130" i="12"/>
  <c r="L120" i="12"/>
  <c r="L96" i="12"/>
  <c r="L138" i="12"/>
  <c r="L107" i="12"/>
  <c r="L165" i="12"/>
  <c r="L129" i="12"/>
  <c r="L20" i="12"/>
  <c r="L55" i="12"/>
  <c r="L112" i="12"/>
  <c r="L79" i="12"/>
  <c r="L80" i="12"/>
  <c r="L25" i="12"/>
  <c r="L140" i="12"/>
  <c r="L34" i="12"/>
  <c r="L174" i="12"/>
  <c r="L74" i="12"/>
  <c r="L9" i="12"/>
  <c r="L157" i="12"/>
  <c r="L10" i="12"/>
  <c r="L7" i="12"/>
  <c r="L22" i="12"/>
  <c r="L44" i="12"/>
  <c r="L137" i="12"/>
  <c r="L133" i="12"/>
  <c r="E10" i="2"/>
  <c r="L1" i="23"/>
  <c r="E11" i="2"/>
  <c r="L1" i="14"/>
  <c r="L1" i="15"/>
  <c r="E15" i="2"/>
  <c r="L1" i="17"/>
  <c r="L1" i="18"/>
  <c r="E20" i="2"/>
  <c r="E18" i="2"/>
  <c r="E16" i="2"/>
  <c r="L1" i="16"/>
  <c r="E19" i="2"/>
  <c r="L1" i="22"/>
  <c r="E13" i="2"/>
  <c r="L1" i="4"/>
  <c r="E14" i="2"/>
  <c r="E22" i="2"/>
  <c r="L1" i="19"/>
  <c r="E21" i="2"/>
  <c r="L1" i="9"/>
  <c r="L1" i="11"/>
  <c r="E12" i="2"/>
  <c r="L1" i="12"/>
  <c r="E17" i="2"/>
  <c r="E23" i="2"/>
</calcChain>
</file>

<file path=xl/comments1.xml><?xml version="1.0" encoding="utf-8"?>
<comments xmlns="http://schemas.openxmlformats.org/spreadsheetml/2006/main">
  <authors>
    <author>Rust</author>
  </authors>
  <commentList>
    <comment ref="B23" authorId="0">
      <text>
        <r>
          <rPr>
            <sz val="9"/>
            <color indexed="81"/>
            <rFont val="Tahoma"/>
            <family val="2"/>
            <charset val="204"/>
          </rPr>
          <t>Новинка</t>
        </r>
      </text>
    </comment>
    <comment ref="B54" authorId="0">
      <text>
        <r>
          <rPr>
            <sz val="9"/>
            <color indexed="81"/>
            <rFont val="Tahoma"/>
            <family val="2"/>
            <charset val="204"/>
          </rPr>
          <t>Новинка</t>
        </r>
      </text>
    </comment>
    <comment ref="B55" authorId="0">
      <text>
        <r>
          <rPr>
            <sz val="9"/>
            <color indexed="81"/>
            <rFont val="Tahoma"/>
            <family val="2"/>
            <charset val="204"/>
          </rPr>
          <t>Новинка</t>
        </r>
      </text>
    </comment>
    <comment ref="B57" authorId="0">
      <text>
        <r>
          <rPr>
            <sz val="9"/>
            <color indexed="81"/>
            <rFont val="Tahoma"/>
            <family val="2"/>
            <charset val="204"/>
          </rPr>
          <t>Новинка</t>
        </r>
      </text>
    </comment>
  </commentList>
</comments>
</file>

<file path=xl/comments2.xml><?xml version="1.0" encoding="utf-8"?>
<comments xmlns="http://schemas.openxmlformats.org/spreadsheetml/2006/main">
  <authors>
    <author>Rust</author>
  </authors>
  <commentList>
    <comment ref="B3" authorId="0">
      <text>
        <r>
          <rPr>
            <sz val="9"/>
            <color indexed="81"/>
            <rFont val="Tahoma"/>
            <family val="2"/>
            <charset val="204"/>
          </rPr>
          <t>Новинка</t>
        </r>
      </text>
    </comment>
    <comment ref="B4" authorId="0">
      <text>
        <r>
          <rPr>
            <sz val="9"/>
            <color indexed="81"/>
            <rFont val="Tahoma"/>
            <family val="2"/>
            <charset val="204"/>
          </rPr>
          <t>Новинка</t>
        </r>
      </text>
    </comment>
    <comment ref="B5" authorId="0">
      <text>
        <r>
          <rPr>
            <sz val="9"/>
            <color indexed="81"/>
            <rFont val="Tahoma"/>
            <family val="2"/>
            <charset val="204"/>
          </rPr>
          <t>Новинка</t>
        </r>
      </text>
    </comment>
    <comment ref="B6" authorId="0">
      <text>
        <r>
          <rPr>
            <sz val="9"/>
            <color indexed="81"/>
            <rFont val="Tahoma"/>
            <family val="2"/>
            <charset val="204"/>
          </rPr>
          <t>Новинка</t>
        </r>
      </text>
    </comment>
    <comment ref="B47" authorId="0">
      <text>
        <r>
          <rPr>
            <sz val="9"/>
            <color indexed="81"/>
            <rFont val="Tahoma"/>
            <family val="2"/>
            <charset val="204"/>
          </rPr>
          <t>Новинка</t>
        </r>
      </text>
    </comment>
    <comment ref="B48" authorId="0">
      <text>
        <r>
          <rPr>
            <sz val="9"/>
            <color indexed="81"/>
            <rFont val="Tahoma"/>
            <family val="2"/>
            <charset val="204"/>
          </rPr>
          <t>Новинка</t>
        </r>
      </text>
    </comment>
    <comment ref="B49" authorId="0">
      <text>
        <r>
          <rPr>
            <sz val="9"/>
            <color indexed="81"/>
            <rFont val="Tahoma"/>
            <family val="2"/>
            <charset val="204"/>
          </rPr>
          <t>Новинка</t>
        </r>
      </text>
    </comment>
    <comment ref="B50" authorId="0">
      <text>
        <r>
          <rPr>
            <sz val="9"/>
            <color indexed="81"/>
            <rFont val="Tahoma"/>
            <family val="2"/>
            <charset val="204"/>
          </rPr>
          <t>Новинка</t>
        </r>
      </text>
    </comment>
    <comment ref="B51" authorId="0">
      <text>
        <r>
          <rPr>
            <sz val="9"/>
            <color indexed="81"/>
            <rFont val="Tahoma"/>
            <family val="2"/>
            <charset val="204"/>
          </rPr>
          <t>Новинка</t>
        </r>
      </text>
    </comment>
    <comment ref="B52" authorId="0">
      <text>
        <r>
          <rPr>
            <sz val="9"/>
            <color indexed="81"/>
            <rFont val="Tahoma"/>
            <family val="2"/>
            <charset val="204"/>
          </rPr>
          <t>Новинка</t>
        </r>
      </text>
    </comment>
    <comment ref="B53" authorId="0">
      <text>
        <r>
          <rPr>
            <sz val="9"/>
            <color indexed="81"/>
            <rFont val="Tahoma"/>
            <family val="2"/>
            <charset val="204"/>
          </rPr>
          <t>Новинка</t>
        </r>
      </text>
    </comment>
    <comment ref="B55" authorId="0">
      <text>
        <r>
          <rPr>
            <sz val="9"/>
            <color indexed="81"/>
            <rFont val="Tahoma"/>
            <family val="2"/>
            <charset val="204"/>
          </rPr>
          <t>Новинка</t>
        </r>
      </text>
    </comment>
    <comment ref="B56" authorId="0">
      <text>
        <r>
          <rPr>
            <sz val="9"/>
            <color indexed="81"/>
            <rFont val="Tahoma"/>
            <family val="2"/>
            <charset val="204"/>
          </rPr>
          <t>Новинка</t>
        </r>
      </text>
    </comment>
    <comment ref="B57" authorId="0">
      <text>
        <r>
          <rPr>
            <sz val="9"/>
            <color indexed="81"/>
            <rFont val="Tahoma"/>
            <family val="2"/>
            <charset val="204"/>
          </rPr>
          <t>Новинка</t>
        </r>
      </text>
    </comment>
    <comment ref="B58" authorId="0">
      <text>
        <r>
          <rPr>
            <sz val="9"/>
            <color indexed="81"/>
            <rFont val="Tahoma"/>
            <family val="2"/>
            <charset val="204"/>
          </rPr>
          <t>Новинка</t>
        </r>
      </text>
    </comment>
    <comment ref="B59" authorId="0">
      <text>
        <r>
          <rPr>
            <sz val="9"/>
            <color indexed="81"/>
            <rFont val="Tahoma"/>
            <family val="2"/>
            <charset val="204"/>
          </rPr>
          <t>Новинка</t>
        </r>
      </text>
    </comment>
  </commentList>
</comments>
</file>

<file path=xl/comments3.xml><?xml version="1.0" encoding="utf-8"?>
<comments xmlns="http://schemas.openxmlformats.org/spreadsheetml/2006/main">
  <authors>
    <author>Rust</author>
  </authors>
  <commentList>
    <comment ref="B4" authorId="0">
      <text>
        <r>
          <rPr>
            <b/>
            <sz val="9"/>
            <color indexed="81"/>
            <rFont val="Tahoma"/>
            <family val="2"/>
            <charset val="204"/>
          </rPr>
          <t>Rust:</t>
        </r>
        <r>
          <rPr>
            <sz val="9"/>
            <color indexed="81"/>
            <rFont val="Tahoma"/>
            <family val="2"/>
            <charset val="204"/>
          </rPr>
          <t xml:space="preserve">
Новинка</t>
        </r>
      </text>
    </comment>
    <comment ref="B34" authorId="0">
      <text>
        <r>
          <rPr>
            <sz val="9"/>
            <color indexed="81"/>
            <rFont val="Tahoma"/>
            <family val="2"/>
            <charset val="204"/>
          </rPr>
          <t>Новинка</t>
        </r>
      </text>
    </comment>
    <comment ref="B65" authorId="0">
      <text>
        <r>
          <rPr>
            <b/>
            <sz val="9"/>
            <color indexed="81"/>
            <rFont val="Tahoma"/>
            <family val="2"/>
            <charset val="204"/>
          </rPr>
          <t>Rust:</t>
        </r>
        <r>
          <rPr>
            <sz val="9"/>
            <color indexed="81"/>
            <rFont val="Tahoma"/>
            <family val="2"/>
            <charset val="204"/>
          </rPr>
          <t xml:space="preserve">
Новинка</t>
        </r>
      </text>
    </comment>
  </commentList>
</comments>
</file>

<file path=xl/comments4.xml><?xml version="1.0" encoding="utf-8"?>
<comments xmlns="http://schemas.openxmlformats.org/spreadsheetml/2006/main">
  <authors>
    <author>Rust</author>
  </authors>
  <commentList>
    <comment ref="C166" authorId="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67" authorId="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68" authorId="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69"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70" authorId="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72" authorId="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3"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176" authorId="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177"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178" authorId="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179" authorId="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180" authorId="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181" authorId="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82" authorId="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83"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184" authorId="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185" author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186" authorId="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187" authorId="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188" authorId="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190" authorId="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191" authorId="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192" authorId="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193" authorId="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194" authorId="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195"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196" authorId="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197"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198" authorId="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199" author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200"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201" authorId="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202"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203"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204"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205" authorId="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207" authorId="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208" authorId="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209"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210"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211" authorId="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212"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213" authorId="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216" authorId="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<sst xmlns="http://schemas.openxmlformats.org/spreadsheetml/2006/main" count="14403" uniqueCount="3863">
  <si>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</si>
  <si>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</si>
  <si>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</si>
  <si>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</si>
  <si>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</si>
  <si>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</si>
  <si>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</si>
  <si>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</si>
  <si>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</si>
  <si>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</si>
  <si>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</si>
  <si>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</si>
  <si>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</si>
  <si>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</si>
  <si>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</si>
  <si>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</si>
  <si>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</si>
  <si>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</si>
  <si>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</si>
  <si>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</si>
  <si>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</si>
  <si>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</si>
  <si>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</si>
  <si>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</si>
  <si>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</si>
  <si>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</si>
  <si>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</si>
  <si>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</si>
  <si>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</si>
  <si>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</si>
  <si>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</si>
  <si>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</si>
  <si>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</si>
  <si>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</si>
  <si>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</si>
  <si>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</si>
  <si>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</si>
  <si>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</si>
  <si>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</si>
  <si>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</si>
  <si>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</si>
  <si>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</si>
  <si>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</si>
  <si>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</si>
  <si>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</si>
  <si>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</si>
  <si>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</si>
  <si>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</si>
  <si>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</si>
  <si>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</si>
  <si>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</si>
  <si>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</si>
  <si>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</si>
  <si>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</si>
  <si>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</si>
  <si>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</si>
  <si>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</si>
  <si>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</si>
  <si>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</si>
  <si>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</si>
  <si>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</si>
  <si>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</si>
  <si>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</si>
  <si>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</si>
  <si>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</si>
  <si>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</si>
  <si>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</si>
  <si>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</si>
  <si>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</si>
  <si>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</si>
  <si>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</si>
  <si>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</si>
  <si>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</si>
  <si>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</si>
  <si>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</si>
  <si>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</si>
  <si>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</si>
  <si>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</si>
  <si>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</si>
  <si>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</si>
  <si>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</si>
  <si>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</si>
  <si>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</si>
  <si>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</si>
  <si>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</si>
  <si>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</si>
  <si>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</si>
  <si>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</si>
  <si>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</si>
  <si>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</si>
  <si>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</si>
  <si>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</si>
  <si>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</si>
  <si>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</si>
  <si>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</si>
  <si>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</si>
  <si>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</si>
  <si>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</si>
  <si>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</si>
  <si>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</si>
  <si>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</si>
  <si>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</si>
  <si>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</si>
  <si>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</si>
  <si>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</si>
  <si>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</si>
  <si>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</si>
  <si>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</si>
  <si>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</si>
  <si>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</si>
  <si>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</si>
  <si>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</si>
  <si>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</si>
  <si>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</si>
  <si>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</si>
  <si>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</si>
  <si>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</si>
  <si>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</si>
  <si>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</si>
  <si>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</si>
  <si>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</si>
  <si>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</si>
  <si>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</si>
  <si>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</si>
  <si>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</si>
  <si>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</si>
  <si>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</si>
  <si>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</si>
  <si>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</si>
  <si>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</si>
  <si>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</si>
  <si>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</si>
  <si>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</si>
  <si>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</si>
  <si>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</si>
  <si>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</si>
  <si>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</si>
  <si>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</si>
  <si>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</si>
  <si>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</si>
  <si>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</si>
  <si>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</si>
  <si>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</si>
  <si>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</si>
  <si>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</si>
  <si>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</si>
  <si>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</si>
  <si>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</si>
  <si>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</si>
  <si>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</si>
  <si>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</si>
  <si>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</si>
  <si>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</si>
  <si>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</si>
  <si>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</si>
  <si>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</si>
  <si>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</si>
  <si>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</si>
  <si>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</si>
  <si>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</si>
  <si>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</si>
  <si>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</si>
  <si>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</si>
  <si>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</si>
  <si>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</si>
  <si>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</si>
  <si>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</si>
  <si>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</si>
  <si>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</si>
  <si>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</si>
  <si>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</si>
  <si>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</si>
  <si>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</si>
  <si>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</si>
  <si>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</si>
  <si>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</si>
  <si>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</si>
  <si>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</si>
  <si>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</si>
  <si>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</si>
  <si>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</si>
  <si>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</si>
  <si>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</si>
  <si>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</si>
  <si>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</si>
  <si>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</si>
  <si>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</si>
  <si>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</si>
  <si>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</si>
  <si>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</si>
  <si>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</si>
  <si>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</si>
  <si>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</si>
  <si>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</si>
  <si>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</si>
  <si>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</si>
  <si>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</si>
  <si>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</si>
  <si>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</si>
  <si>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</si>
  <si>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</si>
  <si>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</si>
  <si>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</si>
  <si>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</si>
  <si>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</si>
  <si>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</si>
  <si>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</si>
  <si>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</si>
  <si>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</si>
  <si>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</si>
  <si>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</si>
  <si>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</si>
  <si>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</si>
  <si>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</si>
  <si>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</si>
  <si>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</si>
  <si>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</si>
  <si>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</si>
  <si>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</si>
  <si>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</si>
  <si>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</si>
  <si>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</si>
  <si>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</si>
  <si>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</si>
  <si>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</si>
  <si>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</si>
  <si>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</si>
  <si>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</si>
  <si>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</si>
  <si>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</si>
  <si>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</si>
  <si>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</si>
  <si>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</si>
  <si>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</si>
  <si>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</si>
  <si>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</si>
  <si>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</si>
  <si>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</si>
  <si>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</si>
  <si>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</si>
  <si>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</si>
  <si>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</si>
  <si>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</si>
  <si>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</si>
  <si>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</si>
  <si>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</si>
  <si>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</si>
  <si>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</si>
  <si>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</si>
  <si>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</si>
  <si>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</si>
  <si>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</si>
  <si>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</si>
  <si>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</si>
  <si>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</si>
  <si>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</si>
  <si>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</si>
  <si>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</si>
  <si>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</si>
  <si>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</si>
  <si>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</si>
  <si>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</si>
  <si>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</si>
  <si>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</si>
  <si>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</si>
  <si>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</si>
  <si>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</si>
  <si>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</si>
  <si>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</si>
  <si>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</si>
  <si>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</si>
  <si>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</si>
  <si>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</si>
  <si>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</si>
  <si>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</si>
  <si>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</si>
  <si>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</si>
  <si>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</si>
  <si>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</si>
  <si>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</si>
  <si>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</si>
  <si>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</si>
  <si>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</si>
  <si>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</si>
  <si>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</si>
  <si>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</si>
  <si>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</si>
  <si>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</si>
  <si>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</si>
  <si>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</si>
  <si>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</si>
  <si>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</si>
  <si>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</si>
  <si>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</si>
  <si>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</si>
  <si>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</si>
  <si>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</si>
  <si>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</si>
  <si>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</si>
  <si>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</si>
  <si>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</si>
  <si>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</si>
  <si>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</si>
  <si>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</si>
  <si>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</si>
  <si>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</si>
  <si>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</si>
  <si>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</si>
  <si>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</si>
  <si>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</si>
  <si>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</si>
  <si>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</si>
  <si>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</si>
  <si>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</si>
  <si>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</si>
  <si>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</si>
  <si>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</si>
  <si>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</si>
  <si>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</si>
  <si>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</si>
  <si>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</si>
  <si>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</si>
  <si>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</si>
  <si>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</si>
  <si>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</si>
  <si>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</si>
  <si>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</si>
  <si>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</si>
  <si>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</si>
  <si>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</si>
  <si>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</si>
  <si>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</si>
  <si>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</si>
  <si>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</si>
  <si>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</si>
  <si>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</si>
  <si>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</si>
  <si>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</si>
  <si>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</si>
  <si>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</si>
  <si>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</si>
  <si>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</si>
  <si>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</si>
  <si>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</si>
  <si>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</si>
  <si>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</si>
  <si>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</si>
  <si>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</si>
  <si>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</si>
  <si>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</si>
  <si>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</si>
  <si>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</si>
  <si>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</si>
  <si>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</si>
  <si>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</si>
  <si>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</si>
  <si>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</si>
  <si>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</si>
  <si>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</si>
  <si>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</si>
  <si>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</si>
  <si>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</si>
  <si>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</si>
  <si>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</si>
  <si>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</si>
  <si>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</si>
  <si>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</si>
  <si>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</si>
  <si>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</si>
  <si>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</si>
  <si>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</si>
  <si>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</si>
  <si>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</si>
  <si>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</si>
  <si>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</si>
  <si>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</si>
  <si>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</si>
  <si>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</si>
  <si>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</si>
  <si>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</si>
  <si>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</si>
  <si>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</si>
  <si>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</si>
  <si>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</si>
  <si>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</si>
  <si>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</si>
  <si>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</si>
  <si>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</si>
  <si>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</si>
  <si>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</si>
  <si>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</si>
  <si>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</si>
  <si>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</si>
  <si>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</si>
  <si>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</si>
  <si>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</si>
  <si>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</si>
  <si>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</si>
  <si>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</si>
  <si>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</si>
  <si>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</si>
  <si>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</si>
  <si>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</si>
  <si>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</si>
  <si>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</si>
  <si>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</si>
  <si>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</si>
  <si>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</si>
  <si>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</si>
  <si>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</si>
  <si>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</si>
  <si>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</si>
  <si>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</si>
  <si>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</si>
  <si>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</si>
  <si>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</si>
  <si>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</si>
  <si>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</si>
  <si>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</si>
  <si>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</si>
  <si>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</si>
  <si>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</si>
  <si>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</si>
  <si>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</si>
  <si>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</si>
  <si>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</si>
  <si>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</si>
  <si>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</si>
  <si>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</si>
  <si>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</si>
  <si>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</si>
  <si>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</si>
  <si>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</si>
  <si>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</si>
  <si>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 xml:space="preserve">ASTURA ISHQ BLANC / Астура Бланк (100 мл.) </t>
  </si>
  <si>
    <t>AURA Pink / Аура розовая (100 мл.)</t>
  </si>
  <si>
    <t>DAHIYAT AL SHOARA (100мл)</t>
  </si>
  <si>
    <t>EKHTIYARI / Ихтияри  (100 мл.)</t>
  </si>
  <si>
    <t>laMuse</t>
  </si>
  <si>
    <t>BLOOM FOR WOMAN / БУТОН ЖЕНСКИЙ  (100 мл.)</t>
  </si>
  <si>
    <t>DUETTO UOMO / ДУЭТТО УОМО  (100 мл.)</t>
  </si>
  <si>
    <t>GRACIOUS / Грация  (100мл)</t>
  </si>
  <si>
    <t>MOLTON BLANC SPIRIT / Молтон Бланк Спирит (80 мл)</t>
  </si>
  <si>
    <t>MY BUTTERFLY / Май Баттерфлай (100 мл.)</t>
  </si>
  <si>
    <t>REVELATION / ОТКРОВЕНИЕ  (100 мл.)</t>
  </si>
  <si>
    <t>NAJDIA / Найдия  (100 мл.)</t>
  </si>
  <si>
    <t>ROUAT AL MUSK / Руат Аль Муск (100 мл.)</t>
  </si>
  <si>
    <t>ROUAT AL OUD / Руат Аль Уд (100 мл.)</t>
  </si>
  <si>
    <t>Sniff</t>
  </si>
  <si>
    <t>VURV</t>
  </si>
  <si>
    <t>FONCE MAN / Фонс М(100мл)</t>
  </si>
  <si>
    <t>PRIVE CLUB MAN / Прайв Клаб М (100мл)</t>
  </si>
  <si>
    <t>WALTZ WOMAN / Вольтз Ж (100мл)</t>
  </si>
  <si>
    <t>Деодоранты</t>
  </si>
  <si>
    <t>Деодорант ASAL AL TEEB WOMAN / Асал Аль Тиб Ж (200 мл.)</t>
  </si>
  <si>
    <t>Деодорант AURA BLUE / Аура Блю (200 мл.)</t>
  </si>
  <si>
    <t>Деодорант MAHASIN CRYSTAL / Махасин Кристал  (200 мл.)</t>
  </si>
  <si>
    <t>Деодорант RAGHBA / Рагба (200 мл.)</t>
  </si>
  <si>
    <t>Деодорант WASHWASHA / Вашваша (200 мл.)</t>
  </si>
  <si>
    <t>Освежители воздуха</t>
  </si>
  <si>
    <t>Освежитель AL DUR AL MAKNOON / Аль Дур Аль Макнун (350 мл.)</t>
  </si>
  <si>
    <t>Освежитель KHURAFI / Хурафи (300 мл.)</t>
  </si>
  <si>
    <t>Освежитель NAJDIA / Наждия (300 мл.)</t>
  </si>
  <si>
    <t>Парфюм Mahasin Crystal/ Махасин Кристалл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</si>
  <si>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</si>
  <si>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</si>
  <si>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</si>
  <si>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</si>
  <si>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</si>
  <si>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</si>
  <si>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</si>
  <si>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</si>
  <si>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</si>
  <si>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</si>
  <si>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</si>
  <si>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</si>
  <si>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</si>
  <si>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</si>
  <si>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</si>
  <si>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</si>
  <si>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</si>
  <si>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</si>
  <si>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</si>
  <si>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</si>
  <si>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</si>
  <si>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</si>
  <si>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</si>
  <si>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</si>
  <si>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</si>
  <si>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</si>
  <si>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</si>
  <si>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</si>
  <si>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</si>
  <si>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</si>
  <si>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</si>
  <si>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</si>
  <si>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</si>
  <si>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</si>
  <si>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</si>
  <si>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</si>
  <si>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</si>
  <si>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</si>
  <si>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</si>
  <si>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</si>
  <si>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</si>
  <si>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</si>
  <si>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</si>
  <si>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</si>
  <si>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</si>
  <si>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</si>
  <si>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</si>
  <si>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</si>
  <si>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</si>
  <si>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</si>
  <si>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</si>
  <si>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</si>
  <si>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</si>
  <si>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</si>
  <si>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</si>
  <si>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</si>
  <si>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</si>
  <si>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</si>
  <si>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</si>
  <si>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</si>
  <si>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</si>
  <si>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</si>
  <si>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</si>
  <si>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</si>
  <si>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</si>
  <si>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</si>
  <si>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</si>
  <si>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</si>
  <si>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</si>
  <si>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</si>
  <si>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</si>
  <si>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</si>
  <si>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</si>
  <si>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</si>
  <si>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</si>
  <si>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</si>
  <si>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</si>
  <si>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</si>
  <si>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</si>
  <si>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</si>
  <si>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</si>
  <si>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</si>
  <si>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</si>
  <si>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</si>
  <si>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</si>
  <si>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</si>
  <si>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</si>
  <si>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</si>
  <si>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</si>
  <si>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</si>
  <si>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</si>
  <si>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</si>
  <si>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</si>
  <si>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</si>
  <si>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</si>
  <si>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</si>
  <si>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</si>
  <si>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</si>
  <si>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</si>
  <si>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</si>
  <si>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</si>
  <si>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</si>
  <si>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</si>
  <si>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</si>
  <si>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</si>
  <si>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</si>
  <si>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</si>
  <si>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</si>
  <si>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</si>
  <si>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</si>
  <si>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</si>
  <si>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</si>
  <si>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</si>
  <si>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</si>
  <si>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</si>
  <si>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</si>
  <si>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</si>
  <si>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</si>
  <si>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</si>
  <si>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</si>
  <si>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</si>
  <si>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</si>
  <si>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</si>
  <si>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</si>
  <si>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</si>
  <si>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</si>
  <si>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</si>
  <si>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</si>
  <si>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</si>
  <si>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</si>
  <si>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</si>
  <si>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</si>
  <si>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</si>
  <si>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</si>
  <si>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</si>
  <si>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</si>
  <si>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</si>
  <si>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</si>
  <si>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</si>
  <si>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</si>
  <si>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</si>
  <si>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</si>
  <si>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</si>
  <si>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</si>
  <si>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</si>
  <si>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</si>
  <si>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</si>
  <si>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</si>
  <si>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</si>
  <si>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</si>
  <si>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</si>
  <si>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</si>
  <si>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</si>
  <si>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</si>
  <si>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</si>
  <si>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</si>
  <si>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</si>
  <si>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</si>
  <si>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</si>
  <si>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</si>
  <si>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</si>
  <si>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</si>
  <si>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</si>
  <si>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</si>
  <si>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</si>
  <si>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</si>
  <si>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</si>
  <si>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</si>
  <si>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</si>
  <si>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</si>
  <si>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</si>
  <si>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</si>
  <si>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</si>
  <si>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</si>
  <si>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</si>
  <si>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</si>
  <si>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</si>
  <si>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</si>
  <si>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</si>
  <si>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</si>
  <si>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</si>
  <si>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</si>
  <si>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</si>
  <si>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</si>
  <si>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</si>
  <si>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</si>
  <si>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</si>
  <si>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</si>
  <si>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</si>
  <si>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</si>
  <si>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</si>
  <si>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</si>
  <si>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</si>
  <si>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</si>
  <si>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</si>
  <si>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</si>
  <si>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</si>
  <si>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</si>
  <si>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</si>
  <si>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</si>
  <si>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</si>
  <si>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</si>
  <si>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</si>
  <si>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</si>
  <si>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</si>
  <si>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</si>
  <si>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</si>
  <si>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</si>
  <si>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</si>
  <si>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</si>
  <si>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</si>
  <si>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</si>
  <si>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</si>
  <si>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</si>
  <si>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</si>
  <si>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</si>
  <si>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</si>
  <si>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</si>
  <si>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</si>
  <si>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</si>
  <si>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</si>
  <si>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</si>
  <si>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</si>
  <si>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</si>
  <si>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</si>
  <si>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</si>
  <si>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</si>
  <si>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</si>
  <si>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</si>
  <si>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</si>
  <si>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</si>
  <si>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</si>
  <si>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</si>
  <si>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</si>
  <si>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</si>
  <si>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</si>
  <si>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</si>
  <si>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</si>
  <si>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</si>
  <si>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</si>
  <si>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</si>
  <si>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</si>
  <si>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</si>
  <si>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</si>
  <si>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</si>
  <si>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</si>
  <si>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</si>
  <si>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</si>
  <si>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</si>
  <si>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</si>
  <si>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</si>
  <si>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</si>
  <si>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</si>
  <si>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</si>
  <si>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</si>
  <si>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</si>
  <si>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</si>
  <si>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</si>
  <si>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</si>
  <si>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</si>
  <si>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</si>
  <si>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</si>
  <si>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</si>
  <si>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</si>
  <si>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</si>
  <si>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</si>
  <si>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</si>
  <si>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</si>
  <si>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</si>
  <si>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</si>
  <si>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</si>
  <si>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</si>
  <si>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</si>
  <si>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</si>
  <si>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</si>
  <si>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</si>
  <si>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</si>
  <si>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</si>
  <si>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</si>
  <si>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</si>
  <si>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</si>
  <si>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</si>
  <si>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</si>
  <si>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</si>
  <si>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</si>
  <si>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</si>
  <si>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</si>
  <si>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</si>
  <si>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</si>
  <si>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</si>
  <si>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</si>
  <si>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</si>
  <si>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</si>
  <si>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</si>
  <si>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</si>
  <si>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</si>
  <si>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</si>
  <si>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</si>
  <si>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</si>
  <si>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</si>
  <si>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</si>
  <si>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</si>
  <si>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</si>
  <si>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</si>
  <si>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</si>
  <si>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</si>
  <si>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</si>
  <si>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</si>
  <si>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</si>
  <si>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</si>
  <si>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</si>
  <si>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</si>
  <si>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</si>
  <si>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</si>
  <si>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</si>
  <si>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</si>
  <si>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</si>
  <si>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</si>
  <si>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</si>
  <si>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</si>
  <si>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</si>
  <si>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</si>
  <si>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</si>
  <si>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</si>
  <si>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</si>
  <si>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</si>
  <si>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</si>
  <si>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</si>
  <si>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</si>
  <si>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</si>
  <si>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</si>
  <si>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</si>
  <si>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</si>
  <si>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</si>
  <si>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</si>
  <si>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</si>
  <si>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</si>
  <si>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</si>
  <si>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</si>
  <si>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</si>
  <si>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</si>
  <si>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</si>
  <si>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</si>
  <si>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</si>
  <si>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</si>
  <si>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</si>
  <si>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</si>
  <si>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</si>
  <si>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</si>
  <si>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</si>
  <si>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</si>
  <si>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</si>
  <si>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</si>
  <si>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</si>
  <si>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</si>
  <si>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</si>
  <si>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</si>
  <si>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</si>
  <si>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</si>
  <si>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</si>
  <si>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</si>
  <si>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</si>
  <si>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</si>
  <si>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</si>
  <si>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</si>
  <si>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</si>
  <si>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</si>
  <si>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</si>
  <si>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</si>
  <si>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</si>
  <si>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</si>
  <si>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</si>
  <si>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</si>
  <si>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</si>
  <si>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</si>
  <si>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</si>
  <si>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</si>
  <si>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</si>
  <si>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</si>
  <si>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</si>
  <si>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</si>
  <si>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</si>
  <si>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</si>
  <si>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</si>
  <si>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</si>
  <si>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</si>
  <si>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</si>
  <si>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</si>
  <si>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</si>
  <si>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</si>
  <si>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</si>
  <si>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</si>
  <si>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</si>
  <si>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</si>
  <si>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</si>
  <si>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</si>
  <si>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</si>
  <si>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</si>
  <si>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</si>
  <si>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</si>
  <si>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</si>
  <si>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</si>
  <si>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</si>
  <si>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</si>
  <si>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</si>
  <si>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</si>
  <si>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</si>
  <si>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</si>
  <si>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</si>
  <si>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</si>
  <si>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</si>
  <si>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</si>
  <si>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</si>
  <si>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</si>
  <si>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</si>
  <si>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</si>
  <si>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</si>
  <si>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</si>
  <si>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</si>
  <si>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</si>
  <si>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</si>
  <si>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</si>
  <si>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</si>
  <si>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</si>
  <si>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</si>
  <si>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</si>
  <si>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</si>
  <si>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</si>
  <si>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</si>
  <si>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</si>
  <si>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</si>
  <si>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</si>
  <si>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</si>
  <si>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</si>
  <si>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</si>
  <si>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</si>
  <si>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</si>
  <si>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</si>
  <si>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</si>
  <si>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</si>
  <si>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</si>
  <si>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</si>
  <si>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</si>
  <si>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</si>
  <si>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</si>
  <si>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</si>
  <si>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</si>
  <si>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</si>
  <si>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</si>
  <si>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</si>
  <si>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</si>
  <si>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</si>
  <si>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</si>
  <si>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</si>
  <si>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</si>
  <si>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</si>
  <si>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</si>
  <si>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</si>
  <si>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</si>
  <si>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</si>
  <si>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</si>
  <si>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</si>
  <si>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</si>
  <si>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</si>
  <si>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</si>
  <si>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</si>
  <si>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</si>
  <si>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</si>
  <si>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</si>
  <si>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</si>
  <si>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</si>
  <si>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</si>
  <si>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</si>
  <si>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</si>
  <si>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</si>
  <si>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</si>
  <si>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</si>
  <si>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</si>
  <si>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</si>
  <si>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</si>
  <si>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</si>
  <si>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</si>
  <si>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</si>
  <si>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</si>
  <si>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</si>
  <si>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</si>
  <si>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</si>
  <si>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</si>
  <si>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</si>
  <si>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</si>
  <si>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</si>
  <si>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</si>
  <si>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</si>
  <si>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</si>
  <si>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</si>
  <si>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</si>
  <si>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</si>
  <si>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</si>
  <si>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</si>
  <si>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</si>
  <si>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</si>
  <si>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</si>
  <si>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</si>
  <si>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</si>
  <si>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</si>
  <si>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</si>
  <si>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</si>
  <si>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</si>
  <si>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</si>
  <si>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</si>
  <si>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</si>
  <si>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</si>
  <si>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</si>
  <si>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</si>
  <si>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</si>
  <si>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</si>
  <si>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</si>
  <si>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</si>
  <si>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</si>
  <si>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</si>
  <si>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</si>
  <si>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</si>
  <si>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</si>
  <si>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</si>
  <si>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</si>
  <si>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</si>
  <si>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</si>
  <si>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</si>
  <si>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</si>
  <si>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</si>
  <si>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</si>
  <si>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</si>
  <si>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</si>
  <si>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</si>
  <si>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</si>
  <si>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</si>
  <si>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</si>
  <si>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</si>
  <si>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</si>
  <si>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</si>
  <si>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</si>
  <si>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</si>
  <si>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</si>
  <si>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65 мл.</t>
  </si>
  <si>
    <t>150 мл.</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</si>
  <si>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</si>
  <si>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</si>
  <si>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</si>
  <si>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</si>
  <si>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</si>
  <si>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</si>
  <si>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</si>
  <si>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</si>
  <si>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</si>
  <si>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</si>
  <si>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</si>
  <si>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</si>
  <si>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</si>
  <si>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Улитка</t>
  </si>
  <si>
    <t>Маска для волос Черный тмин</t>
  </si>
  <si>
    <t>Масло для волос Улитка (Snail)</t>
  </si>
  <si>
    <t>Масло для волос Змея (Super Snake)</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</si>
  <si>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</si>
  <si>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</si>
  <si>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</si>
  <si>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</si>
  <si>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</si>
  <si>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</si>
  <si>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</si>
  <si>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</si>
  <si>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</si>
  <si>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</si>
  <si>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</si>
  <si>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</si>
  <si>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</si>
  <si>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</si>
  <si>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</si>
  <si>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</si>
  <si>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</si>
  <si>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</si>
  <si>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</si>
  <si>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</si>
  <si>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</si>
  <si>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</si>
  <si>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</si>
  <si>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</si>
  <si>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</si>
  <si>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</si>
  <si>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</si>
  <si>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</si>
  <si>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</si>
  <si>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</si>
  <si>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</si>
  <si>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</si>
  <si>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</si>
  <si>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</si>
  <si>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</si>
  <si>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</si>
  <si>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</si>
  <si>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</si>
  <si>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</si>
  <si>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</si>
  <si>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</si>
  <si>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</si>
  <si>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</si>
  <si>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</si>
  <si>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</si>
  <si>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</si>
  <si>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</si>
  <si>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</si>
  <si>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</si>
  <si>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</si>
  <si>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</si>
  <si>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</si>
  <si>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</si>
  <si>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</si>
  <si>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</si>
  <si>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</si>
  <si>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</si>
  <si>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</si>
  <si>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</si>
  <si>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</si>
  <si>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</si>
  <si>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</si>
  <si>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</si>
  <si>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</si>
  <si>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</si>
  <si>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</si>
  <si>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</si>
  <si>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</si>
  <si>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</si>
  <si>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</si>
  <si>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</si>
  <si>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</si>
  <si>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</si>
  <si>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</si>
  <si>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</si>
  <si>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</si>
  <si>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</si>
  <si>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</si>
  <si>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</si>
  <si>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</si>
  <si>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</si>
  <si>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</si>
  <si>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</si>
  <si>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</si>
  <si>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</si>
  <si>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</si>
  <si>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</si>
  <si>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</si>
  <si>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</si>
  <si>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</si>
  <si>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</si>
  <si>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</si>
  <si>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</si>
  <si>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</si>
  <si>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</si>
  <si>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</si>
  <si>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</si>
  <si>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</si>
  <si>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</si>
  <si>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</si>
  <si>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</si>
  <si>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</si>
  <si>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</si>
  <si>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</si>
  <si>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</si>
  <si>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</si>
  <si>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</si>
  <si>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</si>
  <si>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</si>
  <si>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</si>
  <si>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</si>
  <si>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</si>
  <si>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</si>
  <si>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</si>
  <si>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</si>
  <si>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</si>
  <si>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</si>
  <si>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</si>
  <si>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</si>
  <si>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</si>
  <si>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</si>
  <si>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</si>
  <si>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</si>
  <si>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</si>
  <si>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</si>
  <si>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</si>
  <si>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</si>
  <si>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</si>
  <si>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</si>
  <si>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</si>
  <si>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</si>
  <si>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</si>
  <si>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</si>
  <si>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</si>
  <si>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</si>
  <si>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</si>
  <si>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</si>
  <si>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</si>
  <si>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</si>
  <si>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</si>
  <si>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</si>
  <si>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</si>
  <si>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</si>
  <si>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</si>
  <si>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</si>
  <si>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</si>
  <si>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</si>
  <si>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</si>
  <si>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</si>
  <si>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</si>
  <si>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</si>
  <si>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</si>
  <si>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</si>
  <si>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</si>
  <si>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</si>
  <si>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</si>
  <si>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</si>
  <si>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</si>
  <si>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</si>
  <si>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</si>
  <si>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</si>
  <si>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</si>
  <si>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</si>
  <si>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</si>
  <si>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</si>
  <si>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</si>
  <si>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</si>
  <si>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</si>
  <si>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</si>
  <si>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</si>
  <si>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</si>
  <si>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</si>
  <si>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</si>
  <si>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</si>
  <si>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</si>
  <si>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</si>
  <si>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</si>
  <si>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</si>
  <si>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</si>
  <si>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</si>
  <si>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</si>
  <si>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</si>
  <si>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</si>
  <si>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</si>
  <si>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</si>
  <si>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</si>
  <si>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</si>
  <si>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</si>
  <si>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</si>
  <si>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</si>
  <si>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</si>
  <si>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</si>
  <si>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</si>
  <si>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</si>
  <si>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</si>
  <si>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</si>
  <si>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</si>
  <si>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</si>
  <si>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</si>
  <si>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</si>
  <si>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</si>
  <si>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</si>
  <si>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</si>
  <si>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</si>
  <si>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</si>
  <si>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</si>
  <si>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</si>
  <si>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</si>
  <si>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</si>
  <si>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</si>
  <si>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</si>
  <si>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</si>
  <si>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</si>
  <si>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</si>
  <si>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</si>
  <si>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</si>
  <si>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</si>
  <si>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</si>
  <si>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</si>
  <si>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</si>
  <si>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</si>
  <si>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</si>
  <si>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</si>
  <si>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</si>
  <si>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</si>
  <si>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</si>
  <si>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</si>
  <si>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</si>
  <si>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</si>
  <si>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</si>
  <si>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</si>
  <si>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</si>
  <si>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</si>
  <si>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</si>
  <si>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</si>
  <si>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</si>
  <si>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</si>
  <si>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</si>
  <si>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</si>
  <si>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</si>
  <si>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</si>
  <si>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</si>
  <si>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</si>
  <si>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</si>
  <si>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</si>
  <si>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</si>
  <si>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</si>
  <si>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</si>
  <si>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</si>
  <si>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</si>
  <si>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</si>
  <si>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</si>
  <si>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</si>
  <si>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</si>
  <si>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</si>
  <si>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</si>
  <si>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</si>
  <si>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</si>
  <si>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</si>
  <si>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</si>
  <si>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</si>
  <si>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</si>
  <si>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</si>
  <si>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</si>
  <si>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</si>
  <si>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</si>
  <si>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</si>
  <si>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</si>
  <si>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</si>
  <si>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</si>
  <si>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</si>
  <si>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</si>
  <si>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</si>
  <si>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</si>
  <si>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Набор подарочный Дар Аль Шабаб</t>
  </si>
  <si>
    <t>Набор подарочный Романтика</t>
  </si>
  <si>
    <t>Набор подарочный Уд 24</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</si>
  <si>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</si>
  <si>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</si>
  <si>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</si>
  <si>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</si>
  <si>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</si>
  <si>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</si>
  <si>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</si>
  <si>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</si>
  <si>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</si>
  <si>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</si>
  <si>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</si>
  <si>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</si>
  <si>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</si>
  <si>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</si>
  <si>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</si>
  <si>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</si>
  <si>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</si>
  <si>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</si>
  <si>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</si>
  <si>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</si>
  <si>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</si>
  <si>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</si>
  <si>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</si>
  <si>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</si>
  <si>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</si>
  <si>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</si>
  <si>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</si>
  <si>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</si>
  <si>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</si>
  <si>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</si>
  <si>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</si>
  <si>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</si>
  <si>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</si>
  <si>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</si>
  <si>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</si>
  <si>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</si>
  <si>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</si>
  <si>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</si>
  <si>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</si>
  <si>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</si>
  <si>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</si>
  <si>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</si>
  <si>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</si>
  <si>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</si>
  <si>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</si>
  <si>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</si>
  <si>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</si>
  <si>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</si>
  <si>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</si>
  <si>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</si>
  <si>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</si>
  <si>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</si>
  <si>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</si>
  <si>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</si>
  <si>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</si>
  <si>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</si>
  <si>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</si>
  <si>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</si>
  <si>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</si>
  <si>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</si>
  <si>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</si>
  <si>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</si>
  <si>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</si>
  <si>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</si>
  <si>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</si>
  <si>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</si>
  <si>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</si>
  <si>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</si>
  <si>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</si>
  <si>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</si>
  <si>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</si>
  <si>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</si>
  <si>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</si>
  <si>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</si>
  <si>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</si>
  <si>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</si>
  <si>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</si>
  <si>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</si>
  <si>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</si>
  <si>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</si>
  <si>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</si>
  <si>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</si>
  <si>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</si>
  <si>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</si>
  <si>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</si>
  <si>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</si>
  <si>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</si>
  <si>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</si>
  <si>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</si>
  <si>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</si>
  <si>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</si>
  <si>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</si>
  <si>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</si>
  <si>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</si>
  <si>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</si>
  <si>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</si>
  <si>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</si>
  <si>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</si>
  <si>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</si>
  <si>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</si>
  <si>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</si>
  <si>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</si>
  <si>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</si>
  <si>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</si>
  <si>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</si>
  <si>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</si>
  <si>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</si>
  <si>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</si>
  <si>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</si>
  <si>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</si>
  <si>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</si>
  <si>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</si>
  <si>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</si>
  <si>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</si>
  <si>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</si>
  <si>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</si>
  <si>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</si>
  <si>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</si>
  <si>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</si>
  <si>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</si>
  <si>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</si>
  <si>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</si>
  <si>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</si>
  <si>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</si>
  <si>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</si>
  <si>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</si>
  <si>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</si>
  <si>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</si>
  <si>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</si>
  <si>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</si>
  <si>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</si>
  <si>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</si>
  <si>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</si>
  <si>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</si>
  <si>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</si>
  <si>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</si>
  <si>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</si>
  <si>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</si>
  <si>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</si>
  <si>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</si>
  <si>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</si>
  <si>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</si>
  <si>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</si>
  <si>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</si>
  <si>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</si>
  <si>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</si>
  <si>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</si>
  <si>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</si>
  <si>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</si>
  <si>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</si>
  <si>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</si>
  <si>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</si>
  <si>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</si>
  <si>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</si>
  <si>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</si>
  <si>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</si>
  <si>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</si>
  <si>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</si>
  <si>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</si>
  <si>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</si>
  <si>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</si>
  <si>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</si>
  <si>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</si>
  <si>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</si>
  <si>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</si>
  <si>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</si>
  <si>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</si>
  <si>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</si>
  <si>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</si>
  <si>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</si>
  <si>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</si>
  <si>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</si>
  <si>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</si>
  <si>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</si>
  <si>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</si>
  <si>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</si>
  <si>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</si>
  <si>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</si>
  <si>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</si>
  <si>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</si>
  <si>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</si>
  <si>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</si>
  <si>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</si>
  <si>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</si>
  <si>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</si>
  <si>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</si>
  <si>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</si>
  <si>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</si>
  <si>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</si>
  <si>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</si>
  <si>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</si>
  <si>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</si>
  <si>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</si>
  <si>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</si>
  <si>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</si>
  <si>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</si>
  <si>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</si>
  <si>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</si>
  <si>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</si>
  <si>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</si>
  <si>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</si>
  <si>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</si>
  <si>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</si>
  <si>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</si>
  <si>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</si>
  <si>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</si>
  <si>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</si>
  <si>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</si>
  <si>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</si>
  <si>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</si>
  <si>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</si>
  <si>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</si>
  <si>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</si>
  <si>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</si>
  <si>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</si>
  <si>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</si>
  <si>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</si>
  <si>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</si>
  <si>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</si>
  <si>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</si>
  <si>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</si>
  <si>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</si>
  <si>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</si>
  <si>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</si>
  <si>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</si>
  <si>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</si>
  <si>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</si>
  <si>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</si>
  <si>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</si>
  <si>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</si>
  <si>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</si>
  <si>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</si>
  <si>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</si>
  <si>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</si>
  <si>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</si>
  <si>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</si>
  <si>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</si>
  <si>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</si>
  <si>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</si>
  <si>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</si>
  <si>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</si>
  <si>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</si>
  <si>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</si>
  <si>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</si>
  <si>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</si>
  <si>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</si>
  <si>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</si>
  <si>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</si>
  <si>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</si>
  <si>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</si>
  <si>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</si>
  <si>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</si>
  <si>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</si>
  <si>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</si>
  <si>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</si>
  <si>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</si>
  <si>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</si>
  <si>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</si>
  <si>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</si>
  <si>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</si>
  <si>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</si>
  <si>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</si>
  <si>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</si>
  <si>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</si>
  <si>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</si>
  <si>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</si>
  <si>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</si>
  <si>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</si>
  <si>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</si>
  <si>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</si>
  <si>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</si>
  <si>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</si>
  <si>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</si>
  <si>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</si>
  <si>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</si>
  <si>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</si>
  <si>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</si>
  <si>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</si>
  <si>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</si>
  <si>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</si>
  <si>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</si>
  <si>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</si>
  <si>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</si>
  <si>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</si>
  <si>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</si>
  <si>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</si>
  <si>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</si>
  <si>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</si>
  <si>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</si>
  <si>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</si>
  <si>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</si>
  <si>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</si>
  <si>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</si>
  <si>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</si>
  <si>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</si>
  <si>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</si>
  <si>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</si>
  <si>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</si>
  <si>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</si>
  <si>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</si>
  <si>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</si>
  <si>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</si>
  <si>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</si>
  <si>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</si>
  <si>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</si>
  <si>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</si>
  <si>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</si>
  <si>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</si>
  <si>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</si>
  <si>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</si>
  <si>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</si>
  <si>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</si>
  <si>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</si>
  <si>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</si>
  <si>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</si>
  <si>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</si>
  <si>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</si>
  <si>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</si>
  <si>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</si>
  <si>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</si>
  <si>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</si>
  <si>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</si>
  <si>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</si>
  <si>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</si>
  <si>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</si>
  <si>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</si>
  <si>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</si>
  <si>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</si>
  <si>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</si>
  <si>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</si>
  <si>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</si>
  <si>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</si>
  <si>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</si>
  <si>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</si>
  <si>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</si>
  <si>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</si>
  <si>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</si>
  <si>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</si>
  <si>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</si>
  <si>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</si>
  <si>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</si>
  <si>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</si>
  <si>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</si>
  <si>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</si>
  <si>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</si>
  <si>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</si>
  <si>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</si>
  <si>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</si>
  <si>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</si>
  <si>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</si>
  <si>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</si>
  <si>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</si>
  <si>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</si>
  <si>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</si>
  <si>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</si>
  <si>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</si>
  <si>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</si>
  <si>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</si>
  <si>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</si>
  <si>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</si>
  <si>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</si>
  <si>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</si>
  <si>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</si>
  <si>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</si>
  <si>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</si>
  <si>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</si>
  <si>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</si>
  <si>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</si>
  <si>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</si>
  <si>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</si>
  <si>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</si>
  <si>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</si>
  <si>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</si>
  <si>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</si>
  <si>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</si>
  <si>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</si>
  <si>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</si>
  <si>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</si>
  <si>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</si>
  <si>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</si>
  <si>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</si>
  <si>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</si>
  <si>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</si>
  <si>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</si>
  <si>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</si>
  <si>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</si>
  <si>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</si>
  <si>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</si>
  <si>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</si>
  <si>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</si>
  <si>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</si>
  <si>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</si>
  <si>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</si>
  <si>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</si>
  <si>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</si>
  <si>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</si>
  <si>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</si>
  <si>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</si>
  <si>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</si>
  <si>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</si>
  <si>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</si>
  <si>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</si>
  <si>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</si>
  <si>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</si>
  <si>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</si>
  <si>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</si>
  <si>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</si>
  <si>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</si>
  <si>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</si>
  <si>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</si>
  <si>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</si>
  <si>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</si>
  <si>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</si>
  <si>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</si>
  <si>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</si>
  <si>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</si>
  <si>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</si>
  <si>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</si>
  <si>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</si>
  <si>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</si>
  <si>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</si>
  <si>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</si>
  <si>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</si>
  <si>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</si>
  <si>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</si>
  <si>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</si>
  <si>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</si>
  <si>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</si>
  <si>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</si>
  <si>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</si>
  <si>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</si>
  <si>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</si>
  <si>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</si>
  <si>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</si>
  <si>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</si>
  <si>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</si>
  <si>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</si>
  <si>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</si>
  <si>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</si>
  <si>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</si>
  <si>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</si>
  <si>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</si>
  <si>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</si>
  <si>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</si>
  <si>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</si>
  <si>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</si>
  <si>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</si>
  <si>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</si>
  <si>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</si>
  <si>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</si>
  <si>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</si>
  <si>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</si>
  <si>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</si>
  <si>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</si>
  <si>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</si>
  <si>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</si>
  <si>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</si>
  <si>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</si>
  <si>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</si>
  <si>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</si>
  <si>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</si>
  <si>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</si>
  <si>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</si>
  <si>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</si>
  <si>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</si>
  <si>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</si>
  <si>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</si>
  <si>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</si>
  <si>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</si>
  <si>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</si>
  <si>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</si>
  <si>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</si>
  <si>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</si>
  <si>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</si>
  <si>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</si>
  <si>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</si>
  <si>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</si>
  <si>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</si>
  <si>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</si>
  <si>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</si>
  <si>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</si>
  <si>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</si>
  <si>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</si>
  <si>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</si>
  <si>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</si>
  <si>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</si>
  <si>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</si>
  <si>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</si>
  <si>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</si>
  <si>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</si>
  <si>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</si>
  <si>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</si>
  <si>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</si>
  <si>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</si>
  <si>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</si>
  <si>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</si>
  <si>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</si>
  <si>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</si>
  <si>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</si>
  <si>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</si>
  <si>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</si>
  <si>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</si>
  <si>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</si>
  <si>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</si>
  <si>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</si>
  <si>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</si>
  <si>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</si>
  <si>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</si>
  <si>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</si>
  <si>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</si>
  <si>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</si>
  <si>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</si>
  <si>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</si>
  <si>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</si>
  <si>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</si>
  <si>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</si>
  <si>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</si>
  <si>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</si>
  <si>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</si>
  <si>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</si>
  <si>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</si>
  <si>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</si>
  <si>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</si>
  <si>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</si>
  <si>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</si>
  <si>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</si>
  <si>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</si>
  <si>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</si>
  <si>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</si>
  <si>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</si>
  <si>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</si>
  <si>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</si>
  <si>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 xml:space="preserve">Роллер attar Gharami / Аттар Гарами  (10 мл)  </t>
  </si>
  <si>
    <t>Роллер Dar Al HAE / Дар Аль Хай</t>
  </si>
  <si>
    <t>Роллер Dar Al Shabab / Дар Аль Шабаб (10 мл)</t>
  </si>
  <si>
    <t>Роллер Hoor Al Khaleej/Хуур Аль Халидж(10 мл)</t>
  </si>
  <si>
    <t>Роллер Oud Sharqia/Уд Шаркыя (10 мл)</t>
  </si>
  <si>
    <t xml:space="preserve">Роллер Oud24 / Уд 24  (10 мл)  </t>
  </si>
  <si>
    <t xml:space="preserve">Роллер Oudi / Уди  (10 мл)  </t>
  </si>
  <si>
    <t>Роллер Risalat Al Ishak/Lovers Message (10 мл)</t>
  </si>
  <si>
    <t>Роллер Safeer Al Hub/Сафир Аль Хуб (10 мл)</t>
  </si>
  <si>
    <t xml:space="preserve">Роллер Swarovski/ Сваровски (10 мл)  </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</si>
  <si>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</si>
  <si>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</si>
  <si>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</si>
  <si>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</si>
  <si>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</si>
  <si>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</si>
  <si>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</si>
  <si>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</si>
  <si>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</si>
  <si>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</si>
  <si>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</si>
  <si>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</si>
  <si>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</si>
  <si>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</si>
  <si>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</si>
  <si>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</si>
  <si>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</si>
  <si>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</si>
  <si>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</si>
  <si>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</si>
  <si>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</si>
  <si>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</si>
  <si>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</si>
  <si>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</si>
  <si>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</si>
  <si>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</si>
  <si>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</si>
  <si>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</si>
  <si>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</si>
  <si>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</si>
  <si>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</si>
  <si>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</si>
  <si>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</si>
  <si>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</si>
  <si>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</si>
  <si>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</si>
  <si>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</si>
  <si>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</si>
  <si>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</si>
  <si>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</si>
  <si>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</si>
  <si>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</si>
  <si>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</si>
  <si>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</si>
  <si>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</si>
  <si>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</si>
  <si>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</si>
  <si>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</si>
  <si>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</si>
  <si>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</si>
  <si>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</si>
  <si>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</si>
  <si>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</si>
  <si>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</si>
  <si>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</si>
  <si>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</si>
  <si>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</si>
  <si>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</si>
  <si>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</si>
  <si>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</si>
  <si>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</si>
  <si>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</si>
  <si>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</si>
  <si>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</si>
  <si>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</si>
  <si>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</si>
  <si>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</si>
  <si>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</si>
  <si>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</si>
  <si>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</si>
  <si>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</si>
  <si>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</si>
  <si>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</si>
  <si>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</si>
  <si>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</si>
  <si>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</si>
  <si>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</si>
  <si>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</si>
  <si>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</si>
  <si>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</si>
  <si>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ROSE PARIS (W) (100мл) спрей</t>
  </si>
  <si>
    <t>Парфюм Al Fen Al Arabi M/Фэн Аль Араби муж.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</si>
  <si>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</si>
  <si>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</si>
  <si>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</si>
  <si>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</si>
  <si>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</si>
  <si>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</si>
  <si>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</si>
  <si>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</si>
  <si>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</si>
  <si>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</si>
  <si>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</si>
  <si>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</si>
  <si>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</si>
  <si>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</si>
  <si>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</si>
  <si>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</si>
  <si>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</si>
  <si>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</si>
  <si>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</si>
  <si>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</si>
  <si>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</si>
  <si>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</si>
  <si>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</si>
  <si>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</si>
  <si>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</si>
  <si>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</si>
  <si>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</si>
  <si>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</si>
  <si>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</si>
  <si>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</si>
  <si>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</si>
  <si>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</si>
  <si>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</si>
  <si>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</si>
  <si>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</si>
  <si>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</si>
  <si>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</si>
  <si>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</si>
  <si>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</si>
  <si>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</si>
  <si>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</si>
  <si>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</si>
  <si>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</si>
  <si>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</si>
  <si>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</si>
  <si>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</si>
  <si>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</si>
  <si>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</si>
  <si>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</si>
  <si>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</si>
  <si>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</si>
  <si>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</si>
  <si>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</si>
  <si>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</si>
  <si>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</si>
  <si>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</si>
  <si>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</si>
  <si>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</si>
  <si>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</si>
  <si>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</si>
  <si>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</si>
  <si>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</si>
  <si>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</si>
  <si>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</si>
  <si>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</si>
  <si>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</si>
  <si>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</si>
  <si>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</si>
  <si>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</si>
  <si>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</si>
  <si>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</si>
  <si>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</si>
  <si>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</si>
  <si>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</si>
  <si>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</si>
  <si>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</si>
  <si>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</si>
  <si>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</si>
  <si>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</si>
  <si>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</si>
  <si>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</si>
  <si>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</si>
  <si>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</si>
  <si>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</si>
  <si>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</si>
  <si>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</si>
  <si>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</si>
  <si>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</si>
  <si>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</si>
  <si>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</si>
  <si>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</si>
  <si>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</si>
  <si>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</si>
  <si>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</si>
  <si>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</si>
  <si>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</si>
  <si>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</si>
  <si>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</si>
  <si>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</si>
  <si>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</si>
  <si>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</si>
  <si>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</si>
  <si>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</si>
  <si>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</si>
  <si>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</si>
  <si>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</si>
  <si>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</si>
  <si>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</si>
  <si>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</si>
  <si>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</si>
  <si>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</si>
  <si>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</si>
  <si>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</si>
  <si>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</si>
  <si>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</si>
  <si>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</si>
  <si>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</si>
  <si>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</si>
  <si>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</si>
  <si>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</si>
  <si>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</si>
  <si>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</si>
  <si>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</si>
  <si>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</si>
  <si>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</si>
  <si>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</si>
  <si>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</si>
  <si>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</si>
  <si>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</si>
  <si>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</si>
  <si>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</si>
  <si>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</si>
  <si>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</si>
  <si>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</si>
  <si>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</si>
  <si>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</si>
  <si>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</si>
  <si>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</si>
  <si>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</si>
  <si>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</si>
  <si>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</si>
  <si>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</si>
  <si>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</si>
  <si>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</si>
  <si>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</si>
  <si>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</si>
  <si>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</si>
  <si>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</si>
  <si>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</si>
  <si>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</si>
  <si>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</si>
  <si>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</si>
  <si>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</si>
  <si>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</si>
  <si>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</si>
  <si>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</si>
  <si>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</si>
  <si>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</si>
  <si>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</si>
  <si>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</si>
  <si>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</si>
  <si>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</si>
  <si>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</si>
  <si>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</si>
  <si>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</si>
  <si>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</si>
  <si>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</si>
  <si>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</si>
  <si>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</si>
  <si>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</si>
  <si>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</si>
  <si>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</si>
  <si>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</si>
  <si>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</si>
  <si>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</si>
  <si>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</si>
  <si>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</si>
  <si>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</si>
  <si>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</si>
  <si>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</si>
  <si>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</si>
  <si>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</si>
  <si>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</si>
  <si>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</si>
  <si>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</si>
  <si>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</si>
  <si>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</si>
  <si>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</si>
  <si>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</si>
  <si>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</si>
  <si>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</si>
  <si>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</si>
  <si>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</si>
  <si>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</si>
  <si>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</si>
  <si>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</si>
  <si>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</si>
  <si>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</si>
  <si>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</si>
  <si>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</si>
  <si>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</si>
  <si>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</si>
  <si>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</si>
  <si>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</si>
  <si>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</si>
  <si>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</si>
  <si>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</si>
  <si>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</si>
  <si>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</si>
  <si>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</si>
  <si>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</si>
  <si>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</si>
  <si>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</si>
  <si>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</si>
  <si>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</si>
  <si>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</si>
  <si>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</si>
  <si>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</si>
  <si>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</si>
  <si>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</si>
  <si>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</si>
  <si>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</si>
  <si>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</si>
  <si>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</si>
  <si>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</si>
  <si>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</si>
  <si>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</si>
  <si>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</si>
  <si>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</si>
  <si>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</si>
  <si>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</si>
  <si>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</si>
  <si>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</si>
  <si>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</si>
  <si>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</si>
  <si>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</si>
  <si>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</si>
  <si>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</si>
  <si>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</si>
  <si>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</si>
  <si>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</si>
  <si>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</si>
  <si>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</si>
  <si>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</si>
  <si>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</si>
  <si>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</si>
  <si>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</si>
  <si>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</si>
  <si>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</si>
  <si>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</si>
  <si>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</si>
  <si>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</si>
  <si>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</si>
  <si>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</si>
  <si>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</si>
  <si>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</si>
  <si>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</si>
  <si>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</si>
  <si>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</si>
  <si>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</si>
  <si>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</si>
  <si>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</si>
  <si>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</si>
  <si>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</si>
  <si>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</si>
  <si>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</si>
  <si>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</si>
  <si>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</si>
  <si>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</si>
  <si>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</si>
  <si>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</si>
  <si>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</si>
  <si>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</si>
  <si>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</si>
  <si>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</si>
  <si>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</si>
  <si>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</si>
  <si>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</si>
  <si>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</si>
  <si>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</si>
  <si>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</si>
  <si>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</si>
  <si>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</si>
  <si>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</si>
  <si>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</si>
  <si>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</si>
  <si>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</si>
  <si>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</si>
  <si>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</si>
  <si>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</si>
  <si>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</si>
  <si>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</si>
  <si>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</si>
  <si>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</si>
  <si>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</si>
  <si>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</si>
  <si>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</si>
  <si>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</si>
  <si>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</si>
  <si>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</si>
  <si>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</si>
  <si>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</si>
  <si>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</si>
  <si>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</si>
  <si>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</si>
  <si>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</si>
  <si>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</si>
  <si>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</si>
  <si>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</si>
  <si>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</si>
  <si>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</si>
  <si>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</si>
  <si>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</si>
  <si>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</si>
  <si>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</si>
  <si>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</si>
  <si>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</si>
  <si>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</si>
  <si>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</si>
  <si>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</si>
  <si>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</si>
  <si>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</si>
  <si>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</si>
  <si>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</si>
  <si>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</si>
  <si>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</si>
  <si>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</si>
  <si>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</si>
  <si>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</si>
  <si>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</si>
  <si>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</si>
  <si>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</si>
  <si>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</si>
  <si>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</si>
  <si>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</si>
  <si>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</si>
  <si>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</si>
  <si>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</si>
  <si>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</si>
  <si>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</si>
  <si>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</si>
  <si>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</si>
  <si>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</si>
  <si>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</si>
  <si>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</si>
  <si>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</si>
  <si>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</si>
  <si>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</si>
  <si>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</si>
  <si>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</si>
  <si>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</si>
  <si>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</si>
  <si>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</si>
  <si>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</si>
  <si>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</si>
  <si>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</si>
  <si>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</si>
  <si>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</si>
  <si>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</si>
  <si>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</si>
  <si>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</si>
  <si>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</si>
  <si>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</si>
  <si>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</si>
  <si>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</si>
  <si>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</si>
  <si>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</si>
  <si>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</si>
  <si>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</si>
  <si>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</si>
  <si>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</si>
  <si>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</si>
  <si>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</si>
  <si>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</si>
  <si>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</si>
  <si>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</si>
  <si>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</si>
  <si>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</si>
  <si>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</si>
  <si>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</si>
  <si>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</si>
  <si>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</si>
  <si>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</si>
  <si>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</si>
  <si>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</si>
  <si>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</si>
  <si>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</si>
  <si>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</si>
  <si>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</si>
  <si>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</si>
  <si>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</si>
  <si>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</si>
  <si>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</si>
  <si>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</si>
  <si>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</si>
  <si>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</si>
  <si>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</si>
  <si>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</si>
  <si>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</si>
  <si>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</si>
  <si>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</si>
  <si>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</si>
  <si>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</si>
  <si>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</si>
  <si>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</si>
  <si>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</si>
  <si>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</si>
  <si>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</si>
  <si>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</si>
  <si>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</si>
  <si>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</si>
  <si>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</si>
  <si>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</si>
  <si>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</si>
  <si>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</si>
  <si>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</si>
  <si>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</si>
  <si>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</si>
  <si>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</si>
  <si>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</si>
  <si>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</si>
  <si>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</si>
  <si>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</si>
  <si>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</si>
  <si>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</si>
  <si>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</si>
  <si>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</si>
  <si>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</si>
  <si>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</si>
  <si>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</si>
  <si>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 xml:space="preserve">Масло Хельбы </t>
  </si>
  <si>
    <t>Мед с Черным тмином</t>
  </si>
  <si>
    <t>Мед с Женьшенем</t>
  </si>
  <si>
    <t>Мед с Имбирем</t>
  </si>
  <si>
    <t>Мыло с маслом граната и лаванды</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</si>
  <si>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</si>
  <si>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</si>
  <si>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</si>
  <si>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</si>
  <si>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</si>
  <si>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</si>
  <si>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</si>
  <si>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</si>
  <si>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</si>
  <si>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</si>
  <si>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</si>
  <si>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</si>
  <si>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</si>
  <si>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</si>
  <si>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</si>
  <si>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</si>
  <si>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</si>
  <si>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</si>
  <si>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</si>
  <si>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</si>
  <si>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</si>
  <si>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</si>
  <si>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</si>
  <si>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</si>
  <si>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</si>
  <si>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</si>
  <si>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</si>
  <si>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</si>
  <si>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</si>
  <si>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</si>
  <si>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</si>
  <si>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</si>
  <si>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</si>
  <si>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</si>
  <si>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</si>
  <si>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</si>
  <si>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</si>
  <si>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</si>
  <si>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</si>
  <si>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</si>
  <si>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</si>
  <si>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</si>
  <si>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</si>
  <si>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</si>
  <si>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</si>
  <si>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</si>
  <si>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</si>
  <si>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</si>
  <si>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</si>
  <si>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</si>
  <si>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</si>
  <si>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</si>
  <si>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</si>
  <si>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</si>
  <si>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</si>
  <si>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</si>
  <si>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</si>
  <si>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</si>
  <si>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</si>
  <si>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</si>
  <si>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</si>
  <si>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</si>
  <si>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</si>
  <si>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</si>
  <si>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</si>
  <si>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</si>
  <si>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</si>
  <si>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</si>
  <si>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</si>
  <si>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</si>
  <si>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</si>
  <si>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</si>
  <si>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</si>
  <si>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</si>
  <si>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</si>
  <si>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</si>
  <si>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</si>
  <si>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</si>
  <si>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</si>
  <si>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</si>
  <si>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</si>
  <si>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</si>
  <si>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</si>
  <si>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</si>
  <si>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</si>
  <si>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</si>
  <si>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</si>
  <si>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</si>
  <si>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</si>
  <si>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</si>
  <si>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</si>
  <si>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</si>
  <si>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</si>
  <si>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</si>
  <si>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</si>
  <si>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</si>
  <si>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</si>
  <si>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</si>
  <si>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</si>
  <si>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</si>
  <si>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</si>
  <si>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</si>
  <si>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</si>
  <si>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</si>
  <si>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</si>
  <si>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</si>
  <si>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</si>
  <si>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</si>
  <si>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</si>
  <si>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</si>
  <si>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</si>
  <si>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</si>
  <si>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</si>
  <si>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</si>
  <si>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</si>
  <si>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</si>
  <si>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</si>
  <si>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</si>
  <si>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</si>
  <si>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</si>
  <si>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</si>
  <si>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</si>
  <si>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</si>
  <si>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</si>
  <si>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</si>
  <si>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</si>
  <si>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</si>
  <si>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</si>
  <si>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</si>
  <si>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</si>
  <si>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</si>
  <si>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</si>
  <si>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</si>
  <si>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</si>
  <si>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</si>
  <si>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</si>
  <si>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</si>
  <si>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</si>
  <si>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</si>
  <si>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</si>
  <si>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</si>
  <si>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</si>
  <si>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</si>
  <si>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</si>
  <si>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</si>
  <si>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</si>
  <si>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</si>
  <si>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</si>
  <si>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</si>
  <si>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</si>
  <si>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</si>
  <si>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</si>
  <si>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</si>
  <si>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</si>
  <si>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</si>
  <si>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</si>
  <si>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</si>
  <si>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</si>
  <si>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</si>
  <si>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</si>
  <si>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</si>
  <si>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</si>
  <si>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</si>
  <si>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</si>
  <si>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</si>
  <si>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</si>
  <si>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</si>
  <si>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</si>
  <si>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</si>
  <si>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</si>
  <si>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</si>
  <si>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</si>
  <si>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</si>
  <si>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</si>
  <si>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</si>
  <si>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</si>
  <si>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</si>
  <si>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</si>
  <si>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</si>
  <si>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</si>
  <si>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</si>
  <si>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</si>
  <si>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</si>
  <si>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</si>
  <si>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</si>
  <si>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</si>
  <si>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</si>
  <si>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</si>
  <si>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</si>
  <si>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</si>
  <si>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</si>
  <si>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</si>
  <si>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</si>
  <si>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</si>
  <si>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</si>
  <si>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</si>
  <si>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</si>
  <si>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</si>
  <si>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</si>
  <si>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</si>
  <si>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</si>
  <si>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</si>
  <si>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</si>
  <si>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</si>
  <si>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</si>
  <si>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</si>
  <si>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 xml:space="preserve">3                             </t>
  </si>
  <si>
    <t>Овальные мыла</t>
  </si>
  <si>
    <t>Сухие духи Джамид Мускус, 25 гр. в бумажной коробочке</t>
  </si>
  <si>
    <t>Масло для ухода за бородой - Амбра</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</si>
  <si>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</si>
  <si>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</si>
  <si>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</si>
  <si>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</si>
  <si>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</si>
  <si>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</si>
  <si>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</si>
  <si>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</si>
  <si>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</si>
  <si>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</si>
  <si>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</si>
  <si>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</si>
  <si>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</si>
  <si>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</si>
  <si>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</si>
  <si>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</si>
  <si>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</si>
  <si>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</si>
  <si>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</si>
  <si>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</si>
  <si>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</si>
  <si>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</si>
  <si>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</si>
  <si>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</si>
  <si>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</si>
  <si>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</si>
  <si>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</si>
  <si>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</si>
  <si>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</si>
  <si>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</si>
  <si>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</si>
  <si>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</si>
  <si>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</si>
  <si>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</si>
  <si>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</si>
  <si>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</si>
  <si>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</si>
  <si>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</si>
  <si>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</si>
  <si>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</si>
  <si>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</si>
  <si>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</si>
  <si>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</si>
  <si>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</si>
  <si>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</si>
  <si>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</si>
  <si>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</si>
  <si>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</si>
  <si>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</si>
  <si>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</si>
  <si>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</si>
  <si>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</si>
  <si>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</si>
  <si>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</si>
  <si>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</si>
  <si>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</si>
  <si>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</si>
  <si>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</si>
  <si>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</si>
  <si>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</si>
  <si>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</si>
  <si>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</si>
  <si>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</si>
  <si>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</si>
  <si>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</si>
  <si>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</si>
  <si>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</si>
  <si>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</si>
  <si>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</si>
  <si>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</si>
  <si>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</si>
  <si>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</si>
  <si>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</si>
  <si>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</si>
  <si>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</si>
  <si>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</si>
  <si>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</si>
  <si>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</si>
  <si>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</si>
  <si>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</si>
  <si>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</si>
  <si>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</si>
  <si>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</si>
  <si>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</si>
  <si>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</si>
  <si>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</si>
  <si>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</si>
  <si>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</si>
  <si>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</si>
  <si>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</si>
  <si>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</si>
  <si>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</si>
  <si>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</si>
  <si>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</si>
  <si>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</si>
  <si>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</si>
  <si>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Peach relax - Персиковое наслаждение</t>
  </si>
  <si>
    <t xml:space="preserve">Направление Beautiful mind Fantasy Игры разума 1 </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</si>
  <si>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</si>
  <si>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</si>
  <si>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</si>
  <si>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</si>
  <si>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</si>
  <si>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</si>
  <si>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</si>
  <si>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</si>
  <si>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</si>
  <si>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</si>
  <si>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</si>
  <si>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</si>
  <si>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</si>
  <si>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</si>
  <si>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</si>
  <si>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</si>
  <si>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</si>
  <si>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</si>
  <si>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</si>
  <si>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</si>
  <si>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</si>
  <si>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</si>
  <si>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</si>
  <si>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</si>
  <si>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</si>
  <si>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</si>
  <si>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</si>
  <si>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</si>
  <si>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</si>
  <si>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</si>
  <si>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</si>
  <si>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</si>
  <si>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</si>
  <si>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</si>
  <si>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</si>
  <si>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</si>
  <si>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</si>
  <si>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</si>
  <si>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</si>
  <si>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DKNY Be Delicious Donna Karan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</si>
  <si>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</si>
  <si>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</si>
  <si>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</si>
  <si>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</si>
  <si>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</si>
  <si>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</si>
  <si>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</si>
  <si>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</si>
  <si>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</si>
  <si>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</si>
  <si>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</si>
  <si>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</si>
  <si>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</si>
  <si>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</si>
  <si>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</si>
  <si>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</si>
  <si>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</si>
  <si>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</si>
  <si>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</si>
  <si>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</si>
  <si>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</si>
  <si>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</si>
  <si>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</si>
  <si>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</si>
  <si>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</si>
  <si>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</si>
  <si>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</si>
  <si>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</si>
  <si>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</si>
  <si>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</si>
  <si>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</si>
  <si>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</si>
  <si>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</si>
  <si>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</si>
  <si>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</si>
  <si>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</si>
  <si>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</si>
  <si>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</si>
  <si>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</si>
  <si>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</si>
  <si>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</si>
  <si>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</si>
  <si>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</si>
  <si>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</si>
  <si>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</si>
  <si>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</si>
  <si>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</si>
  <si>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</si>
  <si>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</si>
  <si>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</si>
  <si>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</si>
  <si>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</si>
  <si>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</si>
  <si>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</si>
  <si>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</si>
  <si>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</si>
  <si>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</si>
  <si>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</si>
  <si>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</si>
  <si>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</si>
  <si>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</si>
  <si>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</si>
  <si>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</si>
  <si>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</si>
  <si>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</si>
  <si>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</si>
  <si>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</si>
  <si>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</si>
  <si>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</si>
  <si>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</si>
  <si>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</si>
  <si>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</si>
  <si>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</si>
  <si>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</si>
  <si>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</si>
  <si>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</si>
  <si>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</si>
  <si>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</si>
  <si>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</si>
  <si>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</si>
  <si>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</si>
  <si>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</si>
  <si>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</si>
  <si>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</si>
  <si>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</si>
  <si>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</si>
  <si>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</si>
  <si>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</si>
  <si>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</si>
  <si>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</si>
  <si>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</si>
  <si>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</si>
  <si>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</si>
  <si>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</si>
  <si>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</si>
  <si>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</si>
  <si>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</si>
  <si>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</si>
  <si>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</si>
  <si>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</si>
  <si>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</si>
  <si>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</si>
  <si>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</si>
  <si>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</si>
  <si>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</si>
  <si>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</si>
  <si>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</si>
  <si>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</si>
  <si>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</si>
  <si>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</si>
  <si>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</si>
  <si>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</si>
  <si>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</si>
  <si>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</si>
  <si>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</si>
  <si>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</si>
  <si>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</si>
  <si>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</si>
  <si>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</si>
  <si>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</si>
  <si>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</si>
  <si>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</si>
  <si>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</si>
  <si>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</si>
  <si>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</si>
  <si>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</si>
  <si>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</si>
  <si>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</si>
  <si>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</si>
  <si>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</si>
  <si>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</si>
  <si>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</si>
  <si>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</si>
  <si>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</si>
  <si>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</si>
  <si>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</si>
  <si>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</si>
  <si>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</si>
  <si>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</si>
  <si>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</si>
  <si>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</si>
  <si>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</si>
  <si>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</si>
  <si>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</si>
  <si>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</si>
  <si>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</si>
  <si>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</si>
  <si>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</si>
  <si>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</si>
  <si>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</si>
  <si>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</si>
  <si>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</si>
  <si>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</si>
  <si>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</si>
  <si>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</si>
  <si>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</si>
  <si>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</si>
  <si>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</si>
  <si>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</si>
  <si>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</si>
  <si>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</si>
  <si>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</si>
  <si>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</si>
  <si>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</si>
  <si>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</si>
  <si>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</si>
  <si>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</si>
  <si>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</si>
  <si>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</si>
  <si>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</si>
  <si>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</si>
  <si>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</si>
  <si>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</si>
  <si>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</si>
  <si>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</si>
  <si>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</si>
  <si>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</si>
  <si>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</si>
  <si>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</si>
  <si>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</si>
  <si>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</si>
  <si>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</si>
  <si>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</si>
  <si>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 xml:space="preserve">Al Haramain  Lagori Gold ( спрей 100 мл) </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</si>
  <si>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</si>
  <si>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</si>
  <si>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</si>
  <si>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</si>
  <si>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</si>
  <si>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</si>
  <si>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</si>
  <si>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</si>
  <si>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</si>
  <si>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</si>
  <si>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</si>
  <si>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</si>
  <si>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</si>
  <si>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</si>
  <si>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</si>
  <si>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</si>
  <si>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 xml:space="preserve">При оплате на расчетный счет все скидки уменьшаются на 5% </t>
  </si>
  <si>
    <t>Миноксидил 5% - средство для роста волос, 60мл</t>
  </si>
  <si>
    <t>Amber/Амбер 24 ml</t>
  </si>
  <si>
    <t>Hadeel/Хадил 100 мл.</t>
  </si>
  <si>
    <t>Зубная паста Сивакофф Junior (щетка в подарок), 70 гр</t>
  </si>
  <si>
    <t>212 Sexy by Carolina Herrera</t>
  </si>
  <si>
    <t xml:space="preserve">Bulgari Splendida Iris Dior </t>
  </si>
  <si>
    <t>Ecentric molecules 01</t>
  </si>
  <si>
    <t>Ecentric molecules 02</t>
  </si>
  <si>
    <t>Ocean Breeze (scents &amp; the city)</t>
  </si>
  <si>
    <t>Крем для лица Змеиный</t>
  </si>
  <si>
    <t xml:space="preserve">Aloe Vera Moisturazing Cream - Крем Алоэ Вера увлажняющий </t>
  </si>
  <si>
    <t>BB-крем 5 в1 "Светл-Бежевый "(5 In 1 BB Cream Light BEIGE 50ml)</t>
  </si>
  <si>
    <t>Body cream Shea butter / Крем для тела ШИ 150 мл.</t>
  </si>
  <si>
    <t xml:space="preserve">Антицеллюлитный сахарный скраб Orange, 150 мл </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</si>
  <si>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</si>
  <si>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</si>
  <si>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</si>
  <si>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</si>
  <si>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</si>
  <si>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</si>
  <si>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</si>
  <si>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</si>
  <si>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</si>
  <si>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</si>
  <si>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</si>
  <si>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</si>
  <si>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</si>
  <si>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</si>
  <si>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</si>
  <si>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</si>
  <si>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</si>
  <si>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</si>
  <si>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</si>
  <si>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</si>
  <si>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</si>
  <si>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</si>
  <si>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</si>
  <si>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</si>
  <si>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</si>
  <si>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</si>
  <si>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</si>
  <si>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</si>
  <si>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</si>
  <si>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</si>
  <si>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</si>
  <si>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</si>
  <si>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</si>
  <si>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</si>
  <si>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</si>
  <si>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</si>
  <si>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</si>
  <si>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</si>
  <si>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</si>
  <si>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</si>
  <si>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</si>
  <si>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</si>
  <si>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</si>
  <si>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</si>
  <si>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</si>
  <si>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</si>
  <si>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</si>
  <si>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</si>
  <si>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 xml:space="preserve">Хна для волос  черная 4*25 гр. </t>
  </si>
  <si>
    <t>Hand Cream / Крем для рук, 50 гр.</t>
  </si>
  <si>
    <t xml:space="preserve">Масло аргановое Амбра-Мускус 100 мл. </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</si>
  <si>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</si>
  <si>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</si>
  <si>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</si>
  <si>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</si>
  <si>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</si>
  <si>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</si>
  <si>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</si>
  <si>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</si>
  <si>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</si>
  <si>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</si>
  <si>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</si>
  <si>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</si>
  <si>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</si>
  <si>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</si>
  <si>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</si>
  <si>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</si>
  <si>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</si>
  <si>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</si>
  <si>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</si>
  <si>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</si>
  <si>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</si>
  <si>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</si>
  <si>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</si>
  <si>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</si>
  <si>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</si>
  <si>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</si>
  <si>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</si>
  <si>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</si>
  <si>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</si>
  <si>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</si>
  <si>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</si>
  <si>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</si>
  <si>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</si>
  <si>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Amerat al Qulub100 мл.</t>
  </si>
  <si>
    <t>Astitute Blue 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</si>
  <si>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</si>
  <si>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</si>
  <si>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</si>
  <si>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</si>
  <si>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</si>
  <si>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</si>
  <si>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</si>
  <si>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</si>
  <si>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</si>
  <si>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</si>
  <si>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</si>
  <si>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</si>
  <si>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</si>
  <si>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</si>
  <si>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</si>
  <si>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</si>
  <si>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</si>
  <si>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</si>
  <si>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</si>
  <si>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</si>
  <si>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</si>
  <si>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</si>
  <si>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Oud Ispahan 50 мл. </t>
  </si>
  <si>
    <t xml:space="preserve">Velvet oud  50 мл. </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</si>
  <si>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</si>
  <si>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</si>
  <si>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</si>
  <si>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</si>
  <si>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</si>
  <si>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 xml:space="preserve">ORIENTICA эконом - парфюм масло в Роллерах </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</si>
  <si>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</si>
  <si>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</si>
  <si>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</si>
  <si>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</si>
  <si>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</si>
  <si>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</si>
  <si>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</si>
  <si>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</si>
  <si>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</si>
  <si>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</si>
  <si>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</si>
  <si>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</si>
  <si>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</si>
  <si>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</si>
  <si>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</si>
  <si>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</si>
  <si>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</si>
  <si>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</si>
  <si>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</si>
  <si>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</si>
  <si>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</si>
  <si>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</si>
  <si>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</si>
  <si>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</si>
  <si>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"Ли Авентур Рыцарь" Мужской</t>
  </si>
  <si>
    <t>Духи "Джунун Нуар"</t>
  </si>
  <si>
    <t>Мини парфюм 50 мл.</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</si>
  <si>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</si>
  <si>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</si>
  <si>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</si>
  <si>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</si>
  <si>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</si>
  <si>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</si>
  <si>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</si>
  <si>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</si>
  <si>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</si>
  <si>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</si>
  <si>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</si>
  <si>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</si>
  <si>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</si>
  <si>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</si>
  <si>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</si>
  <si>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</si>
  <si>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</si>
  <si>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</si>
  <si>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</si>
  <si>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Khalis СПРЕИ</t>
  </si>
  <si>
    <t xml:space="preserve">Хемани серия Васим Бадами </t>
  </si>
  <si>
    <t xml:space="preserve">Body cream Shea butter - Крем для тела ШИ </t>
  </si>
  <si>
    <t>Moms Touch Baby Protection Cream - Крем для детей</t>
  </si>
  <si>
    <t>Moms Touch гель для душа для детей</t>
  </si>
  <si>
    <t>Moms Touch Шампунь Алоэ вера для детей</t>
  </si>
  <si>
    <t>700 мл.</t>
  </si>
  <si>
    <t>Антицеллюлитный сахарный скраб Малина</t>
  </si>
  <si>
    <t>Натуральный Кокосовый сахар</t>
  </si>
  <si>
    <t>150 гр</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</si>
  <si>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</si>
  <si>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</si>
  <si>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</si>
  <si>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</si>
  <si>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</si>
  <si>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</si>
  <si>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</si>
  <si>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</si>
  <si>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</si>
  <si>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</si>
  <si>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</si>
  <si>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</si>
  <si>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</si>
  <si>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сурьма.</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</si>
  <si>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</si>
  <si>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</si>
  <si>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</si>
  <si>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</si>
  <si>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</si>
  <si>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</si>
  <si>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</si>
  <si>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</si>
  <si>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</si>
  <si>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</si>
  <si>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</si>
  <si>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</si>
  <si>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</si>
  <si>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</si>
  <si>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</si>
  <si>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</si>
  <si>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</si>
  <si>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</si>
  <si>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</si>
  <si>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</si>
  <si>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</si>
  <si>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 xml:space="preserve">Кул вотер </t>
  </si>
  <si>
    <t>100 мл</t>
  </si>
  <si>
    <t>Отбеливащий крем с золотом</t>
  </si>
  <si>
    <t>Шампунь WB 5 в 1 без SLS</t>
  </si>
  <si>
    <t>Пенка для лица Oil Control</t>
  </si>
  <si>
    <t xml:space="preserve">Очищающий крем против жирной кожи </t>
  </si>
  <si>
    <t>Мицелярная вода Oil Control</t>
  </si>
  <si>
    <t>Кокос лосьон для тела Васим Бадами</t>
  </si>
  <si>
    <t>Кокос крем для лица Васим Бадами</t>
  </si>
  <si>
    <t>Кокос кондиционер Васим Бадами</t>
  </si>
  <si>
    <t>Кокос баттер для тела Васим Бадами</t>
  </si>
  <si>
    <t>Virginity Soap/ Мыло омолаживающее с розой, 70 гр.</t>
  </si>
  <si>
    <t>Увлажняющий крем для рук Орхидея 30 мл.</t>
  </si>
  <si>
    <t>Moms Touch Baby Protection Cream, 100 мл</t>
  </si>
  <si>
    <t>Moms Touch гель для душа, 235 мл</t>
  </si>
  <si>
    <t>Подводка KAJAL натуральный,темно-зеленый</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</si>
  <si>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</si>
  <si>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</si>
  <si>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</si>
  <si>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</si>
  <si>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</si>
  <si>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 мерцающий</t>
  </si>
  <si>
    <t>Подводка KAJAL натуральная, синий</t>
  </si>
  <si>
    <t>Подводка KAJAL натуральная, темно-коричневый</t>
  </si>
  <si>
    <t>Al Fakher / Аль Факхир, 12 мл</t>
  </si>
  <si>
    <t>Moms Touch Шампунь Алоэ вера, 235 мл</t>
  </si>
  <si>
    <t>Coconuty Allure Кокос кондиционер Васим Бадами, 300 мл</t>
  </si>
  <si>
    <t>Coconuty Allure кокос баттер для тела Васим Бадами, 150 мл</t>
  </si>
  <si>
    <t>Coconuty Allure кокос крем для лица Васим Бадами, 100 мл</t>
  </si>
  <si>
    <t>Coconuty Allure кокос лосьон для тела Васим Бадами, 300 мл</t>
  </si>
  <si>
    <t>Aloe Vera Гель Intensive Care, 150мл</t>
  </si>
  <si>
    <t>Aloe Vera Гель Intensive Care, 150 мл</t>
  </si>
  <si>
    <t>Aloe Vera смывка для лица, 150 мл</t>
  </si>
  <si>
    <t>Антицеллюлитный сахарный скраб Orange, 150 гр</t>
  </si>
  <si>
    <t>Скраб для губ WB Клубника 20 гр</t>
  </si>
  <si>
    <t>Скраб для губ WB Мята 20 гр</t>
  </si>
  <si>
    <t>NEW</t>
  </si>
  <si>
    <t>Box smal leather</t>
  </si>
  <si>
    <t>bulk</t>
  </si>
  <si>
    <t>empty bottle leatherette</t>
  </si>
  <si>
    <t>scrub cacao 250 ml</t>
  </si>
  <si>
    <t>Slippers + Logo</t>
  </si>
  <si>
    <t>Fragrance oil 50 ml</t>
  </si>
  <si>
    <t>Fragrance spray 50 ml</t>
  </si>
  <si>
    <t>Ghassoul powder with plants essential oil 200 gm</t>
  </si>
  <si>
    <t>Glycerin soap 100 gm</t>
  </si>
  <si>
    <t xml:space="preserve">Massage oil Ambre Musc 100 ml </t>
  </si>
  <si>
    <t xml:space="preserve">Massage oil Jasmin 100 ml </t>
  </si>
  <si>
    <t>natural oils</t>
  </si>
  <si>
    <t xml:space="preserve">Масло аргановое 50 мл. </t>
  </si>
  <si>
    <t xml:space="preserve">Natural Menthe Soap / Натуральное Мятное мыло  60 гр. </t>
  </si>
  <si>
    <t xml:space="preserve">Natural Nigelle Soap / Натуральное мыло с Черным Тмином  60 гр. </t>
  </si>
  <si>
    <t>Кесса для Хаммама logo</t>
  </si>
  <si>
    <t>WHITE OUDH / Белый Уд (15 мл)</t>
  </si>
  <si>
    <t>Resolute Gold 100 мл.</t>
  </si>
  <si>
    <t xml:space="preserve">Хиба аль Ахлам / Hibaal Ahlam Khalis Perfumes  (20 мл.) </t>
  </si>
  <si>
    <t xml:space="preserve">MUSK BLANC ( Musk White) </t>
  </si>
  <si>
    <t>Aloe Vera смывка для лица, 150мл</t>
  </si>
  <si>
    <t xml:space="preserve">Amber Nuit  / Янтарная ночь, 30 мл  </t>
  </si>
  <si>
    <t xml:space="preserve">Youthful+ Мицеллярная вода с коллагеном, 150мл (Этикетка потерта скидка) </t>
  </si>
  <si>
    <t>Мицеллярная вода Oil Control, 200 мл</t>
  </si>
  <si>
    <t>Сахарный скраб Малина, 150 гр</t>
  </si>
  <si>
    <t>Charcoal mask  - маска с углем, 200 мл</t>
  </si>
  <si>
    <t>Charcoal Shampoo шамппунь с углем, 200 мл</t>
  </si>
  <si>
    <t>Hair mask - маска для волос,100 гр</t>
  </si>
  <si>
    <t>Бальзам с масло опунции - prickly pear body balm honey, 1 кг</t>
  </si>
  <si>
    <t>Масло цветков апельсина - Oil Orange blossom,  200 мл</t>
  </si>
  <si>
    <t>Масло абрикоса apricot kernel oil, 50 мл</t>
  </si>
  <si>
    <t>Масло алоэ Aloe vera  oil,  50 мл</t>
  </si>
  <si>
    <t>Масло виноградной косточки grape seeds oil, 50 мл</t>
  </si>
  <si>
    <t>Масло жожоба jojoba oi, 50 мл</t>
  </si>
  <si>
    <t>Масло кунжута sesame oil, 50 мл</t>
  </si>
  <si>
    <t>Масло черного тмина blackseed oil, 50 мл</t>
  </si>
  <si>
    <t>Миндальное масло Almond oil, 50 мл</t>
  </si>
  <si>
    <t>Эфирное масло апельсина  essential Orange oil,  20 мл</t>
  </si>
  <si>
    <t>Эфирное масло лемонграсса essential Lemongrass oil, 20 мл</t>
  </si>
  <si>
    <t xml:space="preserve">Hemani серия Wasim Badami </t>
  </si>
  <si>
    <t>Подарочная коробочка - кожа и замш в марокканском дизайнедля 1 флакона</t>
  </si>
  <si>
    <t>Подарочная коробочка - кожа и замш в марокканском дизайне для 3-4 флаконов</t>
  </si>
  <si>
    <t>Бальзам для бороды с аргановым маслом 50 гр.</t>
  </si>
  <si>
    <t>Маска для лица и тела с углем</t>
  </si>
  <si>
    <t>Шамппунь с углем</t>
  </si>
  <si>
    <t>Бальзам для губ с арганой</t>
  </si>
  <si>
    <t>Арома масло Вербена</t>
  </si>
  <si>
    <t>Мыло мини Цветок апельсина</t>
  </si>
  <si>
    <t>Мыло мини глицериновое Гардения</t>
  </si>
  <si>
    <t>Мыло мини глицериновое Амбра мускус</t>
  </si>
  <si>
    <t>Мыло мини глицериновое Медовое</t>
  </si>
  <si>
    <t>Скраб для тела с како</t>
  </si>
  <si>
    <t>Арома масло Цветка апельсина</t>
  </si>
  <si>
    <t>Массажное масло Аргановое с ароматом Амбра Муск</t>
  </si>
  <si>
    <t>Массажное масло Аргановое с Жасмином</t>
  </si>
  <si>
    <t>Натуральные масла</t>
  </si>
  <si>
    <t>Масло алоэ</t>
  </si>
  <si>
    <t>Масло жожоба</t>
  </si>
  <si>
    <t>Масло кунжута</t>
  </si>
  <si>
    <t>Миндальное масло</t>
  </si>
  <si>
    <t>Масло черного тмина - крепкое из Марокканских зерен</t>
  </si>
  <si>
    <t>Эфирное масло апельсина</t>
  </si>
  <si>
    <t>Эфирное масло лемонграсса</t>
  </si>
  <si>
    <t>Натуральное Мятное мыло</t>
  </si>
  <si>
    <t>Натуральное мыло с Черным Тмином</t>
  </si>
  <si>
    <t xml:space="preserve">Кесса с логотипом Riad Des Aromes прошитая. </t>
  </si>
  <si>
    <t>Масло аргановое пищевое (из жаренной арганы)</t>
  </si>
  <si>
    <t>Fragrance spray</t>
  </si>
  <si>
    <t>Fragrance spray Amber musk 50 ml</t>
  </si>
  <si>
    <t>Fragrance spray Green tea 50 ml</t>
  </si>
  <si>
    <t>Fragrance spray Jasmin 50 ml</t>
  </si>
  <si>
    <t>Fragrance spray Oriental flower 50 ml</t>
  </si>
  <si>
    <t>Fragrance spray Oud 50 ml</t>
  </si>
  <si>
    <t>Oils</t>
  </si>
  <si>
    <t>Aroma lampa зеленый</t>
  </si>
  <si>
    <t>Aroma lampa красный</t>
  </si>
  <si>
    <t>Aroma lampa синий</t>
  </si>
  <si>
    <t>Aroma lampa черный</t>
  </si>
  <si>
    <t>Parfume oil Rose / Парфюмерное масло Розы 50 ml</t>
  </si>
  <si>
    <t>Масло моркови,Carrot oil 50 мл</t>
  </si>
  <si>
    <t>Hair mask - маска для волос,80 гр</t>
  </si>
  <si>
    <t xml:space="preserve">Natural Argan Soap / Натуральное Аргановое мыло  65 гр. </t>
  </si>
  <si>
    <t xml:space="preserve">Natural Menthe Soap / Натуральное Мятное мыло  65 гр. </t>
  </si>
  <si>
    <t xml:space="preserve">Natural Nigelle Soap / Натуральное мыло с Черным Тмином  65 гр. </t>
  </si>
  <si>
    <t>scrub cacao 250 g</t>
  </si>
  <si>
    <t>Глицериновое мыло Уголь/кокос 80 гр.</t>
  </si>
  <si>
    <t>Глицериновое мыло Фрукты 80 гр.</t>
  </si>
  <si>
    <t>Марроканское бельди с эфирным маслом апельсина, 200 гр.</t>
  </si>
  <si>
    <t>Марроканское бельди с эфирным маслом иланг-иланга, 200 гр.</t>
  </si>
  <si>
    <t>Марроканское бельди с эфирным маслом мяты, 200 гр.</t>
  </si>
  <si>
    <t>Марроканское бельди с эфирным маслом цветка апельсина, 200 гр.</t>
  </si>
  <si>
    <t>Марроканское бельди с эфирным маслом эвкалипта, 200 гр.</t>
  </si>
  <si>
    <t>Мыло розочка Амбра Муск, 20 гр</t>
  </si>
  <si>
    <t>Мыло розочка с  гарденией, 20 гр</t>
  </si>
  <si>
    <t>Мыло розочка с медом, 20 гр</t>
  </si>
  <si>
    <t>Мыло розочка с цветком апельсина, 20 гр</t>
  </si>
  <si>
    <t>Парфюмерия</t>
  </si>
  <si>
    <t>Спрей Амбра Мускус</t>
  </si>
  <si>
    <t>Спрей Зеленый чай</t>
  </si>
  <si>
    <t>Спрей Жасмин</t>
  </si>
  <si>
    <t>Спрей Цветок Востока</t>
  </si>
  <si>
    <t>Спрей Уд</t>
  </si>
  <si>
    <t>Арома Лампа Зеленая</t>
  </si>
  <si>
    <t xml:space="preserve">Арома Лампа Красная </t>
  </si>
  <si>
    <t xml:space="preserve">Арома Лампа Синяя </t>
  </si>
  <si>
    <t xml:space="preserve">Арома Лампа Черная </t>
  </si>
  <si>
    <t>Масло моркови</t>
  </si>
  <si>
    <t>Марроканское бельди с эфирным маслом иланг-иланга</t>
  </si>
  <si>
    <t>Марроканское бельди с эфирным маслом мяты</t>
  </si>
  <si>
    <t>Марроканское бельди с ароматом цветка апельсина</t>
  </si>
  <si>
    <t>Марроканское бельди с эфирным маслом эвкалипта</t>
  </si>
  <si>
    <t>Мыло двухцветное Кокос  - Красный Фрукт</t>
  </si>
  <si>
    <t>Мыло двухцветное Кокос - Уголь</t>
  </si>
  <si>
    <t>БЕЛАЯ глиняная паста с Иланг Илангом  приготовленная по марокканским традициям</t>
  </si>
  <si>
    <t>Зеленая глиняная паста с Вербеной  приготовленная по марокканским традициям</t>
  </si>
  <si>
    <t>Красная глиняная паста с Иланг Илангом  приготовленная по марокканским традициям</t>
  </si>
  <si>
    <t>Amber Nuit  - Янтарная ночь</t>
  </si>
  <si>
    <t>Balancing Face Cream, 30 мл</t>
  </si>
  <si>
    <t xml:space="preserve">Cigar </t>
  </si>
  <si>
    <t>ФЛАКОН 3 мл Харамейн без коробки</t>
  </si>
  <si>
    <t>ФЛАКОН 3 мл хрусталь</t>
  </si>
  <si>
    <t>ФЛАКОН 6 мл хрусталь</t>
  </si>
  <si>
    <t>Бахурницы</t>
  </si>
  <si>
    <t>Бахурница золото/большая</t>
  </si>
  <si>
    <t>Бахурница серебро/маленькая</t>
  </si>
  <si>
    <t>Fragrance spray  Verbena scent 50 ml</t>
  </si>
  <si>
    <t>Astute Blue 100 мл.</t>
  </si>
  <si>
    <t>Флакон  с палочкой 6 мл</t>
  </si>
  <si>
    <t>ФЛАКОН 6 мл, ролик</t>
  </si>
  <si>
    <t>Спрей Вербена</t>
  </si>
  <si>
    <t>Подводка KAJAL натуральная, черный</t>
  </si>
  <si>
    <t>Новинки2</t>
  </si>
  <si>
    <t xml:space="preserve">BLACK OPIUM </t>
  </si>
  <si>
    <t>ERBA PURA</t>
  </si>
  <si>
    <t>L'IMPERATRICE 3</t>
  </si>
  <si>
    <t>SHAIK 33</t>
  </si>
  <si>
    <t>Arabian nights</t>
  </si>
  <si>
    <t>Arabian Flower, 80 мл</t>
  </si>
  <si>
    <t>Arabian nights, 100 мл</t>
  </si>
  <si>
    <t>Rose irisee, 100 мл</t>
  </si>
  <si>
    <t>Sugar Oudh Intense, 100 мл</t>
  </si>
  <si>
    <t>Спрей 20 ml Mahasin Crystal</t>
  </si>
  <si>
    <t>Additional Perfumes</t>
  </si>
  <si>
    <t>STRIVE HOMME</t>
  </si>
  <si>
    <t>VICTORIUX FEMME</t>
  </si>
  <si>
    <t>VICTORIUX HOMME</t>
  </si>
  <si>
    <t>VIVALDI HOMME</t>
  </si>
  <si>
    <t>Amaali (15мл)</t>
  </si>
  <si>
    <t>Спрей 20 ml  Rose Paris</t>
  </si>
  <si>
    <t>Спрей 20 ml  Sultan Al Quloob</t>
  </si>
  <si>
    <t>Парфюм Jazzab (Khallab) men  (100 мл)</t>
  </si>
  <si>
    <t>Парфюм Jazzab (Khallab) women  (100 мл)</t>
  </si>
  <si>
    <t>CATHERINA  75 мл</t>
  </si>
  <si>
    <t>Arabian Flower - Арабский цветок (цветочный, легкий)</t>
  </si>
  <si>
    <t>Arabian nights - Арабские ночи (кремовый, загадочный)</t>
  </si>
  <si>
    <t>Rose irisee - Роза ирис  (цветочный)</t>
  </si>
  <si>
    <t xml:space="preserve">Sugar Oudh Intense - Шугар УД интенсе (в меру сладкий и древесный) </t>
  </si>
  <si>
    <t>Al Haan - Аль Хан</t>
  </si>
  <si>
    <t>Al Samou Gold Femme - Аль Саму Голд Женский</t>
  </si>
  <si>
    <t>Ambre Noir - Черная Амбра</t>
  </si>
  <si>
    <t>Ana Abiyad Leather - Ана Абьяд кожа</t>
  </si>
  <si>
    <t>Azeezah - Азиза</t>
  </si>
  <si>
    <t>Pleasure Nuit  - Плежур Ночь</t>
  </si>
  <si>
    <t xml:space="preserve">Pure Desire Femme </t>
  </si>
  <si>
    <t>Mahsin Crystal + DEO - Махасин кристал, деодорант в подарок</t>
  </si>
  <si>
    <t>NAJDIA + DEO  - Найдия, деодорант в подарок</t>
  </si>
  <si>
    <t>SHEIKH AL SHUYUKH + DEO - Шейх Шуюхи, деодорант в подарок</t>
  </si>
  <si>
    <t>Парфюм Raghba + DEO - Рагба, деодорант в подарок</t>
  </si>
  <si>
    <t>ARTISAN HOMME - Артисан мужской</t>
  </si>
  <si>
    <t>CRAFT NOIR - Крафт Ноир</t>
  </si>
  <si>
    <t>IMPULSE INTENSE MAN - Импульс интенс мужской</t>
  </si>
  <si>
    <t>LEADER - Лидер (свежий фрукт)</t>
  </si>
  <si>
    <t>LEADER INTENSE - Лидер интенс</t>
  </si>
  <si>
    <t>MYTHOS INTENSE</t>
  </si>
  <si>
    <t>MYTHOS SUPREME</t>
  </si>
  <si>
    <t>RIVAGE FLEUR</t>
  </si>
  <si>
    <t>TIMELESS FEMME</t>
  </si>
  <si>
    <t>Amali - Амали</t>
  </si>
  <si>
    <t>Al Haramain спрей L`AVENTURE (100ml) 1604 / Ли Авентур Черный</t>
  </si>
  <si>
    <t>Al Haramain спрей L`AVENTURE (100ml) 1909 / Ли Авентур Белый</t>
  </si>
  <si>
    <t>Дезодорант Swarovski/Сваровски</t>
  </si>
  <si>
    <t>Badiah Gold 10 мл</t>
  </si>
  <si>
    <t>Baidaa  12 мл</t>
  </si>
  <si>
    <t>Gold Musk 10 мл</t>
  </si>
  <si>
    <t xml:space="preserve">Rashaqa 21 ml </t>
  </si>
  <si>
    <t>Направление Лабиринт (Maze) 3 мл. без бокса Аль Харамейн</t>
  </si>
  <si>
    <t>Направление Наджм Голд (Золотая Звезда) 3 мл. без бокса Аль Харамейн</t>
  </si>
  <si>
    <t>Направление Наджм Ноир (Черная Звезда)  3 мл. без бокса Аль Харамейн</t>
  </si>
  <si>
    <t>Направление Омри Уно  3 мл. без бокса Аль Харамейн</t>
  </si>
  <si>
    <t>Шампунь Fleurs Garlic (чесночный) от перхоти, 250 мл.</t>
  </si>
  <si>
    <t>SHAIK 33 3 мл, без бокса</t>
  </si>
  <si>
    <t>Аттар Мекка 3 мл. без бокса</t>
  </si>
  <si>
    <t>Дубай Мухаллят 3 мл. без бокса</t>
  </si>
  <si>
    <t>Миск Тахара 3 мл. без бокса</t>
  </si>
  <si>
    <t>Муск Роз 3 мл. без бокса</t>
  </si>
  <si>
    <t>Направление 212 VIP Men by Carolina Herrera 3 мл. без бокса</t>
  </si>
  <si>
    <t>Направление Armani Si 3 мл.  без бокса</t>
  </si>
  <si>
    <t>Направление BLACK AFGANO 3 мл. без бокса</t>
  </si>
  <si>
    <t>Направление BLACK OPIUM 3 мл, без бокса</t>
  </si>
  <si>
    <t>Направление BLACK OUD BY MONTALE 3 мл без бокса</t>
  </si>
  <si>
    <t>Направление BLACK XS POUR FEMME 3 мл. без бокса</t>
  </si>
  <si>
    <t>Направление DIOR "FAHRENHEIT" (ФАРЕНГЕЙТ) 3 мл. без бокса</t>
  </si>
  <si>
    <t>Направление ERBA PURA 3 мл, без бокса</t>
  </si>
  <si>
    <t>Направление EX NIHIL0 FLEUR NARCOTIQUE 3 мл, без бокса</t>
  </si>
  <si>
    <t>Направление L'IMPERATRICE 3 3 мл, без бокса</t>
  </si>
  <si>
    <t>Направление NARCISO RODRIGUEZ 3 мл. без бокса</t>
  </si>
  <si>
    <t>Направление PRADA INFUSION D'IRIS 3 мл. без бокса</t>
  </si>
  <si>
    <t>Направление TRESOR  LA NUIT by LANCOME 3 мл без бокса</t>
  </si>
  <si>
    <t>Направление Нина Ричи, Ричи Ричи 3 мл.  без бокса</t>
  </si>
  <si>
    <t>Направление ОПАСНЫЕ ИГРЫ BY KILLIAN 3 мл без бокса</t>
  </si>
  <si>
    <t>Направление ПРЯМО В РАЙ BY KILLIAN 3 мл. без бокса</t>
  </si>
  <si>
    <t>Рэд Африка 3 мл. без бокса</t>
  </si>
  <si>
    <t>Френч Мухаллят 3 мл без бокса</t>
  </si>
  <si>
    <t>Шафран Роз 3 мл. без бокса</t>
  </si>
  <si>
    <t>Шейх Шуюхи 3 мл. без бокса</t>
  </si>
  <si>
    <t xml:space="preserve">Cool Girl / Кул Гёрл, 50 мл. </t>
  </si>
  <si>
    <t xml:space="preserve">Interlude / Интерлюд, 50 мл. </t>
  </si>
  <si>
    <t xml:space="preserve">Oud Ispahan / Уд Испахан, 50 мл. </t>
  </si>
  <si>
    <t>Al Haan / Аль Хаан, 100 мл.</t>
  </si>
  <si>
    <t>Al Samou Gold Femme / Аль Саму Голд Фэмм, 100 мл.</t>
  </si>
  <si>
    <t>Ambre Noir / Амбр Нуар, 100 мл.</t>
  </si>
  <si>
    <t>Ana Abiyad Leather / Ана Абьяд Лезе, 100 мл.</t>
  </si>
  <si>
    <t>Azeezah / Азиза, 100 мл.</t>
  </si>
  <si>
    <t>Pleasure Nuit / Плеже Ньют , 100 мл.</t>
  </si>
  <si>
    <t>Pure Desire Femme / Пьюре Дезайр Фэмм, 100 мл.</t>
  </si>
  <si>
    <t>Ahsaas Ashiq / Ахсас Ашик ,100 мл.</t>
  </si>
  <si>
    <t>Ana Almas Gold / Ана Альмас Голд,  100 мл.</t>
  </si>
  <si>
    <t>Naar Al Shouq / Наар Аль Шук, 100 мл.</t>
  </si>
  <si>
    <t>Beautiful Life / Красивая Жизнь, 100 мл.</t>
  </si>
  <si>
    <t>Bloom Absolut / Бутон Абсолют, 100 мл.</t>
  </si>
  <si>
    <t>Brilliant Blue / Голубой Бриллиант, 100 мл.</t>
  </si>
  <si>
    <t>Crocodile White / Белый Крокодил, 100 мл.</t>
  </si>
  <si>
    <t>Dark Elixir / Темный Эликсир, 100 мл.</t>
  </si>
  <si>
    <t>Eau De Noir / Ночь, 100 мл.</t>
  </si>
  <si>
    <t>Extreme Man / Экстрим Мэн, 100 мл.</t>
  </si>
  <si>
    <t>Mr. Bushman / Мистер Бушмэн, 100 мл.</t>
  </si>
  <si>
    <t>Savage / Саваж, 100 мл.</t>
  </si>
  <si>
    <t>The Score / Скор, 100 мл.</t>
  </si>
  <si>
    <t>Twilight / Твайлайт, 100 мл.</t>
  </si>
  <si>
    <t>Ventura Aries / Вентура Ариас, 80 мл.</t>
  </si>
  <si>
    <t>VIP Club / ВИП Клаб, 100 мл.</t>
  </si>
  <si>
    <t>Al Dur Al Maknoon М / Аль Дур Аль Макнун Муж, 100 мл.</t>
  </si>
  <si>
    <t>Ana Abiyad / Ана Абъяд, 60 мл.</t>
  </si>
  <si>
    <t>Anfas Oud / Анфас  Уд, 100 мл.</t>
  </si>
  <si>
    <t>Awedony / Эвдони, 100 мл.</t>
  </si>
  <si>
    <t>Ejaazi / Иджази, 100 мл.</t>
  </si>
  <si>
    <t>Mahasin Crystal + DEO / Макасин Кристалл + дезодорант, 100 мл.</t>
  </si>
  <si>
    <t>Najdia + DEO / Найдия + дезодорант, 100 мл.</t>
  </si>
  <si>
    <t>Oud Mood / Уд Мууд, 100 мл.</t>
  </si>
  <si>
    <t>Pleasure Girl / Плэжур Герл, 100 мл.</t>
  </si>
  <si>
    <t>Pure Musk / Чистый Муск, 100 мл.</t>
  </si>
  <si>
    <t>Pure Oudi / Чистый Уд, 100 мл.</t>
  </si>
  <si>
    <t>Raghba + DEO / Рагба + дезодорант, 100 мл.</t>
  </si>
  <si>
    <t>Raghba M/ Рагба М, 100 мл.</t>
  </si>
  <si>
    <t>Ser Al Malika / Сэр Аль Малика, 100 мл.</t>
  </si>
  <si>
    <t>Sheikh Al Shuyukh + DEO / Шейх Аль Шуюх, 100 мл.</t>
  </si>
  <si>
    <t>Sheikh Al Shuyukh Luxe / Шейх Аль Шуюх Люкс, 100 мл.</t>
  </si>
  <si>
    <t>Velvet Oud / Вельвет  Уд, 100 мл.</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</si>
  <si>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</si>
  <si>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</si>
  <si>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</si>
  <si>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</si>
  <si>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</si>
  <si>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</si>
  <si>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</si>
  <si>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</si>
  <si>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</si>
  <si>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</si>
  <si>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Ambre Blue / Голубая  Амбра, 100 мл.</t>
  </si>
  <si>
    <t>Artisan Homme / Артизан Хомм, 100 мл.</t>
  </si>
  <si>
    <t>Craft Noir / Крафт Нуар, 100 мл.</t>
  </si>
  <si>
    <t>Craft Oro / Крафт Оро, 100 мл.</t>
  </si>
  <si>
    <t>Flamme Man / Флэйм Муж, 100 мл.</t>
  </si>
  <si>
    <t>Fonce Woman / Фонс Жен, 100 мл.</t>
  </si>
  <si>
    <t>Impulse Intense Man / Импульс Инстенс Муж, 100 мл.</t>
  </si>
  <si>
    <t>Leader / Лидер, 100 мл.</t>
  </si>
  <si>
    <t>Leader Intense / Лидер Интенс, 100 мл.</t>
  </si>
  <si>
    <t>Mythos Intense / Мифос Интенс, 100 мл.</t>
  </si>
  <si>
    <t>Mythos Supreme / Мифос Суприм, 100 мл.</t>
  </si>
  <si>
    <t>Octave Man / Октава Мэн, 100 мл.</t>
  </si>
  <si>
    <t>Prive Club Woman / Прайв Клаб Жен, 100 мл.</t>
  </si>
  <si>
    <t>Rivage Fleur / Риваж Флёр, 100 мл.</t>
  </si>
  <si>
    <t>Strive Homme / Стрив Хомм, 100 мл.</t>
  </si>
  <si>
    <t>Timeless Femme / Таймлесс Фэмм, 100 мл.</t>
  </si>
  <si>
    <t>Victoriux Femme / Виктори Фэмм, 100 мл.</t>
  </si>
  <si>
    <t>Victoriux Homme / Виктори Хомм, 100 мл.</t>
  </si>
  <si>
    <t>Vivaldi Homme / Вивальди Муж, 100 мл.</t>
  </si>
  <si>
    <t>Waltz Man / Вольтз Муж, 100 мл.</t>
  </si>
  <si>
    <t>Деодорант Al Fen Al Arabi / Аль Фэн Аль Араби, 200 мл.</t>
  </si>
  <si>
    <t>Деодорант Al Ishq Al Mamnue / Аль Ишк Аль Мамну, 200 мл.</t>
  </si>
  <si>
    <t>Деодорант Fakhar Lattafa / Фахар Латтафа, 200 мл.</t>
  </si>
  <si>
    <t>Деодорант Shamni Marrah Silver / Шамни Марра Сильвер,200 мл.</t>
  </si>
  <si>
    <t>Деодорант Sheikh Al Shuyukh Luxe / Шейх Шуюх Люкс, 200 мл.</t>
  </si>
  <si>
    <t>Освежитель Astura Ishq Blanc / Астура Ишк Бланк, 350 мл.</t>
  </si>
  <si>
    <t>Освежитель Ayaam Haloa / Аям Халоа, 300 мл.</t>
  </si>
  <si>
    <t>Освежитель Layali Al Shamou White / Лаяли Аль Шаму Белый, 300 мл.</t>
  </si>
  <si>
    <t xml:space="preserve">Zebra Rasasi M 50 </t>
  </si>
  <si>
    <t xml:space="preserve">Zebra Rasasi W 50 </t>
  </si>
  <si>
    <t>Lucci 250 gm Sheikh 33</t>
  </si>
  <si>
    <t>Body cream Shea butter / Крем для тела с маслом Ши</t>
  </si>
  <si>
    <t>235 мл.</t>
  </si>
  <si>
    <t>Антицеллюлитный сахарный скраб Апельсин</t>
  </si>
  <si>
    <t>Массажное масло с черным тмином, ролик</t>
  </si>
  <si>
    <t>Масло Кокосовое в ж/б, пищевое</t>
  </si>
  <si>
    <t>Подводка KAJAL натуральная ЧЕРНЫЙ</t>
  </si>
  <si>
    <t>Шампунь чесночный от перхоти</t>
  </si>
  <si>
    <t>Трафарет для мехенди А4 цена за 1 шт.</t>
  </si>
  <si>
    <t>Трафарет для мехенди А4 цена за 12 шт.</t>
  </si>
  <si>
    <t xml:space="preserve">Глина Красная “Aker Fassi” (Берберская помада) </t>
  </si>
  <si>
    <t>Zebra Rasasi (M)</t>
  </si>
  <si>
    <t>Zebra Rasasi (W)</t>
  </si>
  <si>
    <t xml:space="preserve">Velvet Oud / Вельвет Уд, 50 мл. </t>
  </si>
  <si>
    <t>Чёрный камень</t>
  </si>
  <si>
    <t>Aspire / Эспайр, 50 мл.</t>
  </si>
  <si>
    <t>Black Afgan / Блэк Афган, 50 мл.</t>
  </si>
  <si>
    <t>Dylan Grey / Дилан Грей, 50 мл.</t>
  </si>
  <si>
    <t>Craft Oro / Крафт Оро</t>
  </si>
  <si>
    <t>Flamme Femme / Флэйм Жен, 100 мл.</t>
  </si>
  <si>
    <t xml:space="preserve">Rehab 1975 </t>
  </si>
  <si>
    <t>Thought - Сильный</t>
  </si>
  <si>
    <t>JOHRAH</t>
  </si>
  <si>
    <t xml:space="preserve">SHOMOUKH </t>
  </si>
  <si>
    <t>SHOMOUKH 15 мл.</t>
  </si>
  <si>
    <t>202  VERSUS Bright Crystal (12мл)</t>
  </si>
  <si>
    <t>205  No 5 (12мл)</t>
  </si>
  <si>
    <t>251  BE DELICIOUS(12мл)</t>
  </si>
  <si>
    <t>257  BLACK ORCHID (12мл)</t>
  </si>
  <si>
    <t>300 OUD ISPAHAN (12мл)</t>
  </si>
  <si>
    <t xml:space="preserve">Thought / Мысль (5 мл) </t>
  </si>
  <si>
    <t xml:space="preserve">АКЦИЯ 20% </t>
  </si>
  <si>
    <t>18мл.</t>
  </si>
  <si>
    <t xml:space="preserve">АКЦИЯ 30% </t>
  </si>
  <si>
    <t xml:space="preserve">Cassiopea by Tiziana Terenzi </t>
  </si>
  <si>
    <t>Rehab Diamond (6 мл)  ликвидация</t>
  </si>
  <si>
    <t xml:space="preserve">Badiah Gold </t>
  </si>
  <si>
    <t xml:space="preserve">Baidaa </t>
  </si>
  <si>
    <t xml:space="preserve">Ghuroob / Гуруб </t>
  </si>
  <si>
    <t xml:space="preserve">Gold Musk </t>
  </si>
  <si>
    <t xml:space="preserve">Rashaqa </t>
  </si>
  <si>
    <t>21 мл.</t>
  </si>
  <si>
    <t>Noora/Нура лосьон для тела (20 мл) (ликвидация)</t>
  </si>
  <si>
    <t>Антицеллюлитный сахарный скраб Orange, 150 гр (ликвидация)</t>
  </si>
  <si>
    <t>Масло HEMANI корицы, 30 мл (ликвидация)</t>
  </si>
  <si>
    <t>Масло HEMANI Миндаль Горький, 30 мл (ликвидация)</t>
  </si>
  <si>
    <t>Гассуль в порошке с растениями и эфирным маслом</t>
  </si>
  <si>
    <t>Arabian Flower</t>
  </si>
  <si>
    <t>Arabian Nights</t>
  </si>
  <si>
    <t xml:space="preserve">Rose Irisee </t>
  </si>
  <si>
    <t xml:space="preserve">Sugar OUD Intense </t>
  </si>
  <si>
    <t>Маракуя -Passion fruit-Плод Страсти - для женщин</t>
  </si>
  <si>
    <t>212 Sexy by Carolina Herrera Woman</t>
  </si>
  <si>
    <t>Ajmal Silver Shade (Уни)</t>
  </si>
  <si>
    <t>Направление Apricot relax - Абрикосовое наслаждение (уни)</t>
  </si>
  <si>
    <t>Направление Armani Si (уни)</t>
  </si>
  <si>
    <t>Направление Beautiful mind Precision - Игры разума 2 (жен)</t>
  </si>
  <si>
    <t>Направление Bright Crystal Versace (жен)</t>
  </si>
  <si>
    <t>Направление Ecentric molecules 1 - Молекула 1 (уни)</t>
  </si>
  <si>
    <t>Направление Tea Rose Чайная Роза</t>
  </si>
  <si>
    <t>Направление Tobacco Vanille Tom Ford (уни)</t>
  </si>
  <si>
    <t>Черный Камень Масляные духи (Саудия)</t>
  </si>
  <si>
    <t>Cigar Remy Latour (муж)</t>
  </si>
  <si>
    <t>Вазелин без запаха для Хаджа, 50мл.</t>
  </si>
  <si>
    <t>Мыло без запаха для Хаджа, 75 гр.</t>
  </si>
  <si>
    <t>Шампунь без запаха для Хаджа, 60 мл.</t>
  </si>
  <si>
    <t>Антибактериальный гель без запаха для Хаджа, 50 мл.</t>
  </si>
  <si>
    <t>Натуральный антиперспирант-спрей без запаха для Хаджа, 100 мл.</t>
  </si>
  <si>
    <t>Ejaazi / Иджази, 100 мл. (ликвидация)</t>
  </si>
  <si>
    <t>Бальзам для губ Клубника, 4,5 гр (ликвидация)</t>
  </si>
  <si>
    <t>Маска для волос Улитка, 500 гр. (ликвидация)</t>
  </si>
  <si>
    <t>Масло HEMANI Кокосовое в жестяной банке, 400 мл. (ликвидация)</t>
  </si>
  <si>
    <t>Массажное масло с черным тмином, ролик, 50 мл (ликвидация)</t>
  </si>
  <si>
    <t>Шампунь Fleurs Snail (улитка) восстанавливающий, 350 мл. (ликвидация)</t>
  </si>
  <si>
    <t>ФЛАКОН 6 мл, с палочкой</t>
  </si>
  <si>
    <t>ФЛАКОН 3 мл, хрусталь</t>
  </si>
  <si>
    <t>ФЛАКОН 6 мл, хрусталь</t>
  </si>
  <si>
    <t>AMOUAGE DIA POUR FEMME</t>
  </si>
  <si>
    <t>BLACK OPIUM</t>
  </si>
  <si>
    <t>CACHAREL AMOR AMOR</t>
  </si>
  <si>
    <t>CHANEL CHANCE</t>
  </si>
  <si>
    <t>CHANEL COCO MADMOISELLE INTENSE</t>
  </si>
  <si>
    <t>ESCADA COLLECTION</t>
  </si>
  <si>
    <t>EXENTRIC MOLECULE EXENTRIC O2</t>
  </si>
  <si>
    <t>FRANCK BOCKLET COCAINE</t>
  </si>
  <si>
    <t>KILIAN GOOD GIRL GONE BAD</t>
  </si>
  <si>
    <t>LANCOME CLIMAT</t>
  </si>
  <si>
    <t>LANCOME HYPNOSE</t>
  </si>
  <si>
    <t>PACO RABANNE ONE MILLION</t>
  </si>
  <si>
    <t>SHAIK 77</t>
  </si>
  <si>
    <t>ZAM ZAM</t>
  </si>
  <si>
    <t>ESCADA COLLECTION (жен.)</t>
  </si>
  <si>
    <t>EXENTRIC MOLECULE EXENTRIC O2 (уни)</t>
  </si>
  <si>
    <t>FRANCK BOCKLET COCAINE (уни)</t>
  </si>
  <si>
    <t>KILIAN GOOD GIRL GONE BAD (жен.)</t>
  </si>
  <si>
    <t>LANCOME HYPNOSE (жен.)</t>
  </si>
  <si>
    <t>LANCOME CLIMAT (жен.)</t>
  </si>
  <si>
    <t>L'IMPERATRICE 3 (жен.)</t>
  </si>
  <si>
    <t>AMOUAGE DIA POUR FEMME (жен.)</t>
  </si>
  <si>
    <t>PACO RABANNE ONE MILLION (муж.)</t>
  </si>
  <si>
    <t>SHAIK 33 (уни)</t>
  </si>
  <si>
    <t>SHAIK 77 (уни)</t>
  </si>
  <si>
    <t>ZAM ZAM (уни)</t>
  </si>
  <si>
    <t>CACHAREL AMOR AMOR (жен.)</t>
  </si>
  <si>
    <t>BLACK AFGANO (муж.)</t>
  </si>
  <si>
    <t>BLACK OPIUM (жен.)</t>
  </si>
  <si>
    <t>CHANEL CHANCE (жен.)</t>
  </si>
  <si>
    <t>CHANEL COCO MADMOISELLE INTENSE (жен.)</t>
  </si>
  <si>
    <t>ERBA PURA (уни)</t>
  </si>
  <si>
    <t>Спрей 20 ml Аль Айаан</t>
  </si>
  <si>
    <t>Спрей 20 ml Дар Аль Шабаб</t>
  </si>
  <si>
    <t>Спрей 20 ml Калимат Латанса</t>
  </si>
  <si>
    <t>Спрей 20 ml Уд Шаркыя</t>
  </si>
  <si>
    <t>Спрей 20 ml Уди</t>
  </si>
  <si>
    <t>Спрей 20 ml Шейх Аль Шуюх</t>
  </si>
  <si>
    <t>Спрей 20 ml Таиф Аль Хуб</t>
  </si>
  <si>
    <t>Спрей 20 ml Захур Аль Риф</t>
  </si>
  <si>
    <t>Спрей 20 ml Сафир аль Хуб</t>
  </si>
  <si>
    <t>Спрей 20 ml Романтика</t>
  </si>
  <si>
    <t>Спрей 20 ml Гарем Султана</t>
  </si>
  <si>
    <t>Спрей 20 ml Роза Парижа</t>
  </si>
  <si>
    <t>Спрей 20 ml Письмо влюбленного</t>
  </si>
  <si>
    <t>Спрей 20 ml Уд 24 часа</t>
  </si>
  <si>
    <t>Зубная паста Dabur Miswak 170гр</t>
  </si>
  <si>
    <t>Спрей капли для носа</t>
  </si>
  <si>
    <t>Anti Dark Circle Serum / Серум против темный кругов под глазами 10 мл (ликвидация)</t>
  </si>
  <si>
    <t>Pearly Glow - Маска для лица "Жемчужный Румянец"  (Gold Face Mask 150gm) (ликвидация)</t>
  </si>
  <si>
    <t>Мыло детское нежное (игрушка внутри), 110 гр (ликвидация)</t>
  </si>
  <si>
    <t>Натуральный Серум для отбеливания лица (30ml) (ликвидация)</t>
  </si>
  <si>
    <t xml:space="preserve">Зубная паста Dabur Miswak </t>
  </si>
  <si>
    <t xml:space="preserve">Зубная паста Dabur Red c гвоздикой </t>
  </si>
  <si>
    <t>Зубная паста Dabur, с мисваком, 75гр.</t>
  </si>
  <si>
    <t>Зубная паста Dabur, с мисваком</t>
  </si>
  <si>
    <t>Мисвак 1 шт (вакуум уп.)</t>
  </si>
  <si>
    <t>BYREDO Bal d'Afrique / БУРЕДО Баль д'Африк (уни)</t>
  </si>
  <si>
    <t>BYREDO Bal d'Afrique / БУРЕДО Баль д'Африк</t>
  </si>
  <si>
    <t>Роллер Ahlam al Arab/Ахлям аль Араб (10 мл)</t>
  </si>
  <si>
    <t>Роллер Ajmal Ehsas Bloom / Аджмал Эсас Блум (10 мл)</t>
  </si>
  <si>
    <t xml:space="preserve">Роллер Ajmal Ehsas Bloom / Аджмал Эсас Блум </t>
  </si>
  <si>
    <t>Роллер Dirham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</si>
  <si>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</si>
  <si>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</si>
  <si>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</si>
  <si>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</si>
  <si>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</si>
  <si>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</si>
  <si>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 xml:space="preserve">Роллер Risalat Al Ishak / Lovers Message </t>
  </si>
  <si>
    <t xml:space="preserve">Роллер Ahlam al Arab /Ахлям аль Араб </t>
  </si>
  <si>
    <t xml:space="preserve">Роллер Akhbar Al Ushq /Ахбар Аль Ушак </t>
  </si>
  <si>
    <t xml:space="preserve">Роллер Oud24 / Уд 24  </t>
  </si>
  <si>
    <t xml:space="preserve">Роллер Oudi / Уди  </t>
  </si>
  <si>
    <t xml:space="preserve">Роллер Safeer Al Hub/Сафир Аль Хуб </t>
  </si>
  <si>
    <t>Роллер Sensual / чувственный  (новый флакон)</t>
  </si>
  <si>
    <t>Роллер Ana Abyedh / Ана Абьяд (10 мл)</t>
  </si>
  <si>
    <t xml:space="preserve">Роллер Ana Abyedh / Ана Абьяд </t>
  </si>
  <si>
    <t>Роллер Bint Hooran / Бинт Хуран (10 мл)</t>
  </si>
  <si>
    <t xml:space="preserve">Роллер Bint Hooran / Бинт Хуран </t>
  </si>
  <si>
    <t>Роллер Jalsaat / Джальсат (10 мл)</t>
  </si>
  <si>
    <t xml:space="preserve">Роллер Jalsaat / Джальсат </t>
  </si>
  <si>
    <t>Роллер Midnight Oud / Миднайт Уд (10 мл)</t>
  </si>
  <si>
    <t xml:space="preserve">Роллер Midnight Oud / Миднайт Уд </t>
  </si>
  <si>
    <t>Роллер Oud Romance / Удовая Романтика (10 мл)</t>
  </si>
  <si>
    <t>Роллер Oud Romance / Удовая Романтика</t>
  </si>
  <si>
    <t>Роллер Pure Musk / Чистый Мускус (10 мл)</t>
  </si>
  <si>
    <t xml:space="preserve">Роллер Pure Musk / Чистый Мускус </t>
  </si>
  <si>
    <t>Роллер Sayaad al Quloob / Сайад аль Кулюб (10 мл)</t>
  </si>
  <si>
    <t xml:space="preserve">Роллер Sayaad al Quloob / Сайад аль Кулюб </t>
  </si>
  <si>
    <t>Роллер Sultan al Shabab / Султан аль Шабаб (10 мл)</t>
  </si>
  <si>
    <t xml:space="preserve">Роллер Sultan al Shabab / Султан аль Шабаб </t>
  </si>
  <si>
    <t xml:space="preserve">Hadhara / Хадара </t>
  </si>
  <si>
    <t>5,5 мл.</t>
  </si>
  <si>
    <t>Парфюм, крем-парфюм и сухие духи</t>
  </si>
  <si>
    <t>AURA Femme (Hemani) 100 мл.</t>
  </si>
  <si>
    <t xml:space="preserve">AURA Femme (Hemani) </t>
  </si>
  <si>
    <t>Al Haramain EPIC 18 мл.</t>
  </si>
  <si>
    <t xml:space="preserve">Al Haramain EPIC </t>
  </si>
  <si>
    <t>Al Haramain DIAMOND 12 мл.</t>
  </si>
  <si>
    <t xml:space="preserve">Al Haramain DIAMOND </t>
  </si>
  <si>
    <t>Хна Royal "Махагон"</t>
  </si>
  <si>
    <t>Хна Royal Mahagon 6X10 гр.</t>
  </si>
  <si>
    <t xml:space="preserve">Хна Royal Mahagon 6X10 гр. </t>
  </si>
  <si>
    <t>Мыло аргановое</t>
  </si>
  <si>
    <t>Хна Hemani Бургунди Henna Hemani Burgundy 100gm</t>
  </si>
  <si>
    <t xml:space="preserve">Хна Hemani Бургунди </t>
  </si>
  <si>
    <t>Мыла Детские с игрушкой в мыле</t>
  </si>
  <si>
    <t>Dahan Naam  с жиром страуса с черным тмином, в тюбике</t>
  </si>
  <si>
    <t>Массажная мазь Dahan naam с жиром страуса</t>
  </si>
  <si>
    <t>Отбеливающий крем для мужчин</t>
  </si>
  <si>
    <t>Бахуры</t>
  </si>
  <si>
    <t xml:space="preserve">Восточные </t>
  </si>
  <si>
    <t>СКИДКА 30%</t>
  </si>
  <si>
    <t>СКИДКА 50%   (при оплате на расчетный счет - 40%)</t>
  </si>
  <si>
    <t>265  LILY (12мл) (ликвидация)</t>
  </si>
  <si>
    <t>Pearly Glow - Мыло для принятия ванны "Жемчужный Румянец"  (Gold Soap 100gm) (ликвидация)</t>
  </si>
  <si>
    <t>QAMAR / Луна (12 мл)  (ликвидация)</t>
  </si>
  <si>
    <t>Rehab SO SWEET (6 мл) (ликвидация)</t>
  </si>
  <si>
    <t>TEA Digestion/ для пищеварения (ликвидация)</t>
  </si>
  <si>
    <t>Крем для тела "Экстракт Икры"  омолаживающий (Luxury Caviar Body Cream For Rejuvinating)(ликвидация)</t>
  </si>
  <si>
    <t>Масло HEMANI абрикоса, 30 мл (ликвидация)</t>
  </si>
  <si>
    <t>Масло HEMANI Авокадо 30 мл. (ликвидация)</t>
  </si>
  <si>
    <t>Масло HEMANI Можжевельника 30 мл. (ликвидация)</t>
  </si>
  <si>
    <t>Мыло аргановое Амбра Мускус (черное), 100 гр. (ликвидация)</t>
  </si>
  <si>
    <t>Парфюм Hareem Al Sultan/Султан (100 мл) (ликвидация)</t>
  </si>
  <si>
    <t>Хна Royal Brown 7X10 гр.</t>
  </si>
  <si>
    <t>Семена черного тмина Хемани в пластиковой баночке</t>
  </si>
  <si>
    <t>Маска для волос Змеиная</t>
  </si>
  <si>
    <t>Семена льна Хемани в баночке, 200 гр</t>
  </si>
  <si>
    <t>Мыло лавровое 120 гр.</t>
  </si>
  <si>
    <t>Мыло с ромашкой 120 гр.</t>
  </si>
  <si>
    <t>Бахур Zahoor Al Jannah/Bakhoor Zahoor Al Jannah</t>
  </si>
  <si>
    <t>Серум для волос Змеиный / Cobra Oil Hair Serum 60 мл.</t>
  </si>
  <si>
    <t>Гель для снятия боли Pain Go Gel 50 мл.</t>
  </si>
  <si>
    <t>Набор чая для похудения Hemani Perfect Diet Tea 42 пакетика (+ кружка с ложкой)</t>
  </si>
  <si>
    <t>Отбеливающий крем для женщин 60 мл.</t>
  </si>
  <si>
    <t>Крем от геморроя Himomed Cream 30 гр.</t>
  </si>
  <si>
    <t>Мыло аргановое 120 гр.</t>
  </si>
  <si>
    <t>Мыло-скраб абрикосовое 120 гр.</t>
  </si>
  <si>
    <t>Семена черного тмина Хемани в баночке, 200 гр</t>
  </si>
  <si>
    <t>Хна для волос бургунди 4*25гр.</t>
  </si>
  <si>
    <t>Pure Oudi - Чистый Уд</t>
  </si>
  <si>
    <t>Pleasure Girl / Плэжур Герл, 100 мл. (ликвидация)</t>
  </si>
  <si>
    <t>Rehab Lovely (6 мл) (ликвидация)</t>
  </si>
  <si>
    <t>Крем-парфюм Роза 30 гр. (ликвидация)</t>
  </si>
  <si>
    <t>Сахарный скраб Малина, 150 гр (ликвидация)</t>
  </si>
  <si>
    <t>EX NIHILO NARCOTIC FLEUR (уни)</t>
  </si>
  <si>
    <t xml:space="preserve">KIRKE TIZIANA TERENZI (жен.)                     </t>
  </si>
  <si>
    <t xml:space="preserve">CASSIOPEA TIZIANA TERENZI (жен.) </t>
  </si>
  <si>
    <t xml:space="preserve">AJMAL AURUM (разливные) (уни) </t>
  </si>
  <si>
    <t xml:space="preserve">AMOUAGE INTERLUDE MAN (муж.) </t>
  </si>
  <si>
    <t xml:space="preserve">CHANEL EGOISTE PLATINUM (муж.) </t>
  </si>
  <si>
    <t>KIRKE TIZIANA TERENZI</t>
  </si>
  <si>
    <t>CASSIOPEA TIZIANA TERENZI</t>
  </si>
  <si>
    <t>AURUM Ajmal (разливные)</t>
  </si>
  <si>
    <t>INTERLUDE MAN</t>
  </si>
  <si>
    <t>EGOISTE PLATINUM CHANEL</t>
  </si>
  <si>
    <t xml:space="preserve">EXENTRIC MOLECULE EXENTRIC O2 </t>
  </si>
  <si>
    <t xml:space="preserve">INTERLUDE MAN </t>
  </si>
  <si>
    <t>Rehab Moroccan Rose (6 мл) ликвидация</t>
  </si>
  <si>
    <t>Хна Royal Brown 7X10 гр. (ликвидация)</t>
  </si>
  <si>
    <t>EX NIHILO NARCOTIC FLEUR</t>
  </si>
  <si>
    <t>Layali Rouge (15 мл)</t>
  </si>
  <si>
    <t>Yulali/Юлали (15мл)</t>
  </si>
  <si>
    <t>Набор подарочный Dar Al Haneen - Дар аль Ханин</t>
  </si>
  <si>
    <t>Набор подарочный Dar Al Haneen</t>
  </si>
  <si>
    <t>Бахур Ana Abiyedh</t>
  </si>
  <si>
    <t>Бахур Risalat Al Ishaq</t>
  </si>
  <si>
    <t>Крем-парфюм</t>
  </si>
  <si>
    <t xml:space="preserve">Бахур </t>
  </si>
  <si>
    <t xml:space="preserve"> Парфюм Крем  Makhmali - Махмали</t>
  </si>
  <si>
    <t>Парфюм Крем  Washwasha / Вашваша</t>
  </si>
  <si>
    <t xml:space="preserve">Jawad Al Layl black /Джавад аль Лайяль черный </t>
  </si>
  <si>
    <t>Aziz /Азиз (новый флакон)</t>
  </si>
  <si>
    <t>Hala /Хала (новый флакон)</t>
  </si>
  <si>
    <t>Hareem Al Sultan / Гарем Султана (новый флакон)</t>
  </si>
  <si>
    <t>Sama Dubai / Сама Дубаи (новый флакон)</t>
  </si>
  <si>
    <t>Asrar Al Banat/Асрар Аль Банат (новый флакон)</t>
  </si>
  <si>
    <t xml:space="preserve">Jawad Al Layl white/Джавад аль Лайяль белый </t>
  </si>
  <si>
    <t>Hala/Хала (новый флакон), 20 мл</t>
  </si>
  <si>
    <t>Aziz/Азиз (новый флакон), 20 мл</t>
  </si>
  <si>
    <t>Hareem Al Sultan/Гарем Султана (новый флакон) 20 мл</t>
  </si>
  <si>
    <t>Jawad Al Layl black/Джавад аль Лайяль черный 20 мл</t>
  </si>
  <si>
    <t>Jawad Al Layl white/Джавад аль Лайяль белый 20 мл</t>
  </si>
  <si>
    <t>Sama Dubai/Сама Дубаи (новый флакон) 20 мл</t>
  </si>
  <si>
    <t>Asrar Al Banat/Асрар Аль Банат (новый флакон) 20 мл</t>
  </si>
  <si>
    <t>Al Haramain Faris / Фарис - без коробочки</t>
  </si>
  <si>
    <t>Al Haramain Belle / Бель спрей (100 мл) - без коробочки</t>
  </si>
  <si>
    <t>Al Haramain RAFIA GOLD/ Рафиа Золото- без коробки</t>
  </si>
  <si>
    <t>FAWAH / Фава (25) мл - без коробки</t>
  </si>
  <si>
    <t>AMIRA Gold/ АМИРА Золото - без коробки</t>
  </si>
  <si>
    <t>HARAMAIN  BLACK STONE / ХАРАМАЙН ЧЕРНЫЙ КАМЕНЬ  (15 мл) Тестер</t>
  </si>
  <si>
    <t>HARAMAIN  BLACK STONE / ХАРАМАЙН ЧЕРНЫЙ КАМЕНЬ-без коробки</t>
  </si>
  <si>
    <t>Масло для бороды - Амбра, 30 мл</t>
  </si>
  <si>
    <t xml:space="preserve">Парфюм Крем  Washwasha / Вашваша </t>
  </si>
  <si>
    <t>Масляные духи 20 мл  (новые флаконы)</t>
  </si>
  <si>
    <t>Натуральные моющие средства</t>
  </si>
  <si>
    <t>Экологичное чистящее средство Био Арго,  480гр</t>
  </si>
  <si>
    <t>Спрей Fantastic/ Фантастик 50 мл</t>
  </si>
  <si>
    <t xml:space="preserve">Fantastic - Фантастик </t>
  </si>
  <si>
    <t xml:space="preserve">Dalal - Даляль </t>
  </si>
  <si>
    <t>Golden - Голден</t>
  </si>
  <si>
    <t xml:space="preserve">Of cource - Оф корс </t>
  </si>
  <si>
    <t xml:space="preserve">Tooty Musk - Тути Муск </t>
  </si>
  <si>
    <t>Спрей Golden / Голден 35 мл</t>
  </si>
  <si>
    <t>Спрей Of cource/ Оф корс 50 мл</t>
  </si>
  <si>
    <t>Масло для волос Зеленой Травы 120 мл. ж\б</t>
  </si>
  <si>
    <t>Nourishing hair oil 60 ml</t>
  </si>
  <si>
    <t>Rehab TULIP (6 мл)</t>
  </si>
  <si>
    <t>Направление Ессентрик Молекула - 020 Ессентрик Люкс 3 мл. без бокса</t>
  </si>
  <si>
    <t>3 гр.</t>
  </si>
  <si>
    <t>Скидки предоставляются от оптовой цены при следующих условиях!</t>
  </si>
  <si>
    <t xml:space="preserve">Духи на разлив отпускаются по оптовой цене от 50 мл.  При заказе от 1000 мл цены обсуждаются индивидуально. </t>
  </si>
  <si>
    <r>
      <rPr>
        <b/>
        <sz val="11"/>
        <color rgb="FFFF0000"/>
        <rFont val="Calibri"/>
        <family val="2"/>
        <charset val="204"/>
        <scheme val="minor"/>
      </rPr>
      <t>15%</t>
    </r>
    <r>
      <rPr>
        <b/>
        <sz val="11"/>
        <color rgb="FF000000"/>
        <rFont val="Arial"/>
        <family val="2"/>
        <charset val="204"/>
      </rPr>
      <t> - при единовременной оплате на 50 тысяч рублей.</t>
    </r>
  </si>
  <si>
    <r>
      <rPr>
        <b/>
        <sz val="11"/>
        <color rgb="FFFF0000"/>
        <rFont val="Calibri"/>
        <family val="2"/>
        <charset val="204"/>
        <scheme val="minor"/>
      </rPr>
      <t>20%</t>
    </r>
    <r>
      <rPr>
        <b/>
        <sz val="11"/>
        <color rgb="FF000000"/>
        <rFont val="Arial"/>
        <family val="2"/>
        <charset val="204"/>
      </rPr>
      <t> - при единовременной оплате на 100 тысяч рублей.</t>
    </r>
  </si>
  <si>
    <r>
      <rPr>
        <b/>
        <sz val="11"/>
        <color rgb="FFFF0000"/>
        <rFont val="Calibri"/>
        <family val="2"/>
        <charset val="204"/>
        <scheme val="minor"/>
      </rPr>
      <t>10%</t>
    </r>
    <r>
      <rPr>
        <b/>
        <sz val="11"/>
        <color theme="1"/>
        <rFont val="Calibri"/>
        <family val="2"/>
        <charset val="204"/>
        <scheme val="minor"/>
      </rPr>
      <t xml:space="preserve"> - </t>
    </r>
    <r>
      <rPr>
        <b/>
        <sz val="11"/>
        <color theme="1"/>
        <rFont val="Arial Rounded MT Bold"/>
        <family val="2"/>
      </rPr>
      <t>при единовременной оплате на 25 тысяч рублей</t>
    </r>
  </si>
  <si>
    <t>Парфюм Dar Al Hai /Дар Аль Хай (100 мл)</t>
  </si>
  <si>
    <t>Jazzab (Khallab) men  -Джазаб муж.</t>
  </si>
  <si>
    <t>Jazzab (Khallab) women - Джазаб  жен.</t>
  </si>
  <si>
    <t>Oyuny Al Haramain  (20 мл) AHP 1096</t>
  </si>
  <si>
    <t>Аль Харамейн ЧЕРНЫЙ КАМЕНЬ  (15 мл)</t>
  </si>
  <si>
    <t>Аль Харамейн ШЕЙХА</t>
  </si>
  <si>
    <t xml:space="preserve">Аль Харамейн Oyuny </t>
  </si>
  <si>
    <t>Ajmal Ehsas Bloom - Аджмал Эсас Блум</t>
  </si>
  <si>
    <t>Парфюм   Ajmal Ehsas Bloom (100 мл)</t>
  </si>
  <si>
    <t>Shams Al Emarat - Шамс эль Эмират</t>
  </si>
  <si>
    <t>Парфюм Shams Al Emarat/ Шамс эль Эмират, 100 мл.</t>
  </si>
  <si>
    <t>Марокканская варежка Кесса, черная</t>
  </si>
  <si>
    <t>Марокканская варежка Кесса, белая</t>
  </si>
  <si>
    <t xml:space="preserve">Мыло с экстрактом Лаврового листа        </t>
  </si>
  <si>
    <t xml:space="preserve">Мыло с экстрактом Ромашки                       </t>
  </si>
  <si>
    <r>
      <t xml:space="preserve">Семена льна Хемани в пластиковой баночке    </t>
    </r>
    <r>
      <rPr>
        <b/>
        <sz val="11"/>
        <color rgb="FFFF0000"/>
        <rFont val="Calibri"/>
        <family val="2"/>
        <charset val="204"/>
        <scheme val="minor"/>
      </rPr>
      <t xml:space="preserve"> </t>
    </r>
  </si>
  <si>
    <t xml:space="preserve">Серум для волос Змеиный          </t>
  </si>
  <si>
    <t xml:space="preserve">Парфюмерная вода Oud Al Dabab  -Уд Аль Дабаб </t>
  </si>
  <si>
    <t>Парфюмерная вода Sensual - Чувственный</t>
  </si>
  <si>
    <t>Парфюмерная вода Oud Al Dabab/Уд Аль Дабаб (100 мл)</t>
  </si>
  <si>
    <t>Крем на основе вазелина с миндалём Hemani, 50 гр.</t>
  </si>
  <si>
    <t xml:space="preserve">Хна Royal Brown 7X10 гр. </t>
  </si>
  <si>
    <t>Rouat Al Musk / Руат Аль Муск, 100 мл.</t>
  </si>
  <si>
    <t>Гассуль  вулканическая глина - марокканская маска 250гр</t>
  </si>
  <si>
    <t>Бахурница WF-101, электрическая</t>
  </si>
  <si>
    <t>Бахурница WF-58 электрическая</t>
  </si>
  <si>
    <t>Намазлык гобелен</t>
  </si>
  <si>
    <t>Orientica Anfas oud 100 ml</t>
  </si>
  <si>
    <t>Мыло массажное эвкалипт и масло чайного дерева, 190 гр.</t>
  </si>
  <si>
    <t>Парфюм Lover Message/Письмо влюбленного, 100 мл.</t>
  </si>
  <si>
    <r>
      <t>Layali Rouge - Лаяли Руж</t>
    </r>
    <r>
      <rPr>
        <sz val="11"/>
        <rFont val="Calibri"/>
        <family val="2"/>
        <charset val="204"/>
        <scheme val="minor"/>
      </rPr>
      <t xml:space="preserve">                                 </t>
    </r>
  </si>
  <si>
    <t xml:space="preserve">Yulali - Юлали                                                     </t>
  </si>
  <si>
    <t xml:space="preserve">Khalis масляные духи (новый флакон)      </t>
  </si>
  <si>
    <t>Крем для тела "Жемчужный"  мягкий блеск</t>
  </si>
  <si>
    <t>300 гр.</t>
  </si>
  <si>
    <t xml:space="preserve">Шампунь "Алоэ" интенсивная терапия </t>
  </si>
  <si>
    <t xml:space="preserve">Бахур Zahoor Al Jannah / Захур аль Джаннат              </t>
  </si>
  <si>
    <t>Набор чая для похудения Perfect Diet Tea (кружка с ложкой в подарок)</t>
  </si>
  <si>
    <t xml:space="preserve">Крем Алоэ Вера увлажняющий </t>
  </si>
  <si>
    <t xml:space="preserve"> Крем отбеливащий с золотом</t>
  </si>
  <si>
    <t>Масло Шифа массажное и обезболивающее</t>
  </si>
  <si>
    <t xml:space="preserve">Обезболивающий гель Pain Go Gel           </t>
  </si>
  <si>
    <t xml:space="preserve">Гель от геморроя Hemomed Cream          </t>
  </si>
  <si>
    <t xml:space="preserve">Отбеливающий крем для женщин             </t>
  </si>
  <si>
    <t xml:space="preserve">Масло Брокколи </t>
  </si>
  <si>
    <t>Масло  Кокосовое</t>
  </si>
  <si>
    <t xml:space="preserve">Масло  косточек Вишни  </t>
  </si>
  <si>
    <t xml:space="preserve">Масло  Расторопша </t>
  </si>
  <si>
    <t xml:space="preserve">Масло  Шиповника </t>
  </si>
  <si>
    <t xml:space="preserve">Масло  Шпинат </t>
  </si>
  <si>
    <t>Мыло массажное Эвкалипт и масло чайного дерева</t>
  </si>
  <si>
    <t>190 гр.</t>
  </si>
  <si>
    <t>Масло для волос Изумительное - Miracle</t>
  </si>
  <si>
    <t>Киркланд Миноксидил 5% - средство для роста волос</t>
  </si>
  <si>
    <t>Минеральный Дезодорант - без запаха</t>
  </si>
  <si>
    <t xml:space="preserve">Хна для волос  коричневая  4*25 гр. </t>
  </si>
  <si>
    <t>Хна для волос бургунди  4*25гр.</t>
  </si>
  <si>
    <t xml:space="preserve">Хна для волос  черная  4*25 гр. </t>
  </si>
  <si>
    <t>Хна для волос красная  4*25гр.</t>
  </si>
  <si>
    <t xml:space="preserve">  4*25 гр.</t>
  </si>
  <si>
    <t>Дезодорант Swarovski - Сваровски</t>
  </si>
  <si>
    <t>Спрей 20 ml Махасин Кристал</t>
  </si>
  <si>
    <r>
      <t xml:space="preserve"> Парфюм Крем  Washwasha - Вашваша</t>
    </r>
    <r>
      <rPr>
        <sz val="11"/>
        <rFont val="Calibri"/>
        <family val="2"/>
        <charset val="204"/>
        <scheme val="minor"/>
      </rPr>
      <t xml:space="preserve">                             </t>
    </r>
  </si>
  <si>
    <t xml:space="preserve">Бахур Ana Abiyedh  - Ана Абияд                                            </t>
  </si>
  <si>
    <r>
      <t>Бахур Risalat Al Ishaq - Письмо влюбленного</t>
    </r>
    <r>
      <rPr>
        <sz val="11"/>
        <rFont val="Calibri"/>
        <family val="2"/>
        <charset val="204"/>
        <scheme val="minor"/>
      </rPr>
      <t xml:space="preserve">                </t>
    </r>
  </si>
  <si>
    <t xml:space="preserve">Роллер Mahasin Crystal / Махасин Кристал  </t>
  </si>
  <si>
    <t xml:space="preserve">Роллер Mahasin Crystal/Махасин Кристал (10 мл)  </t>
  </si>
  <si>
    <t xml:space="preserve">Роллер Dar Al Shabab / Дар Аль Шабаб </t>
  </si>
  <si>
    <t xml:space="preserve">Роллер Rose Paris/Роза Париж (10 мл)  </t>
  </si>
  <si>
    <t xml:space="preserve">Роллер Sensual / чувственный (10 мл) </t>
  </si>
  <si>
    <t xml:space="preserve">Роллер Shams Al Emaraat/Шамс Аль Эмират (10 мл)  </t>
  </si>
  <si>
    <t xml:space="preserve">Роллер Silver / Серебро  (10 мл) </t>
  </si>
  <si>
    <t xml:space="preserve">Роллер Tief al Hub / Таиф Аль Хуб (10 мл)  </t>
  </si>
  <si>
    <t xml:space="preserve">Роллер Turabi / Тураби  (10 мл) </t>
  </si>
  <si>
    <t xml:space="preserve">Роллер Oud Orchid/Уд Орхидея (10 мл)  </t>
  </si>
  <si>
    <t xml:space="preserve">Роллер Nora/Нура (10 мл) </t>
  </si>
  <si>
    <t xml:space="preserve">Роллер Hamsaat / Хамса  (10 мл)  </t>
  </si>
  <si>
    <t xml:space="preserve">Роллер Ameer Al Shabab/ Амир Аль Шабаб (10 мл)  </t>
  </si>
  <si>
    <t xml:space="preserve">Роллер Al Ameer / Аль Амир  (10 мл)  </t>
  </si>
  <si>
    <t xml:space="preserve">Роллер Al Reef/Риф (10 мл)  </t>
  </si>
  <si>
    <t xml:space="preserve">Парфюм Dirham - Дирхам </t>
  </si>
  <si>
    <t>Al KENZ - Аль Кенз</t>
  </si>
  <si>
    <t>Dar Al Hai  - Дар Аль Хай</t>
  </si>
  <si>
    <t xml:space="preserve"> Huroof Al Hub -  Хуруф Аль Хуб</t>
  </si>
  <si>
    <t>Teef Al Hub - Таиф аль хуб</t>
  </si>
  <si>
    <t xml:space="preserve"> ПРИ ЗАКАЗЕ КРАТНО 6 шт. одного вида, цена - 92 р.  </t>
  </si>
  <si>
    <t>Лайм (моно аромат)</t>
  </si>
  <si>
    <t>Шейх</t>
  </si>
  <si>
    <t xml:space="preserve">Во флаконе Аль Харамейн </t>
  </si>
  <si>
    <t xml:space="preserve">Absolute Gold </t>
  </si>
  <si>
    <t xml:space="preserve">Amerat al Qulub </t>
  </si>
  <si>
    <t xml:space="preserve">Роллер Mahasin Crystal/Махасин Кристал (10 мл) </t>
  </si>
  <si>
    <t xml:space="preserve">Rehab TULIP </t>
  </si>
  <si>
    <t>Крем на основе вазелина Аргановое Hemani,  50 гр.</t>
  </si>
  <si>
    <t>Мазь Black Seed Вапор раб (зеленый), 100 гр</t>
  </si>
  <si>
    <t>Органический гель для мытья детской посуды, овощей и фруктов "ИНСАФ", 300 мл</t>
  </si>
  <si>
    <t>Органическое  жидкое мыло для рук "ИН САФ", 300 мл.</t>
  </si>
  <si>
    <t>Органическое молочко для рук "ИН САФ", 300 мл.</t>
  </si>
  <si>
    <t>Натуральные моющие средства "ИН САФ"</t>
  </si>
  <si>
    <t>Органический гель для мытья детской посуды, овощей и фруктов "ИНСАФ"</t>
  </si>
  <si>
    <t>Органическое  жидкое мыло для рук "ИН САФ"</t>
  </si>
  <si>
    <t>Органическое молочко для рук "ИН САФ"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</si>
</sst>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р.&quot;"/>
    <numFmt numFmtId="165" formatCode="00000000000"/>
    <numFmt numFmtId="166" formatCode="0.000;[Red]\-0.000"/>
    <numFmt numFmtId="167" formatCode="0.00;[Red]\-0.00"/>
    <numFmt numFmtId="168" formatCode="#,##0.000;[Red]\-#,##0.000"/>
  </numFmts>
  <fonts count="44">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6"/>
      <color rgb="FFFF0000"/>
      <name val="Calibri"/>
      <family val="2"/>
      <charset val="204"/>
      <scheme val="minor"/>
    </font>
    <font>
      <b/>
      <sz val="11"/>
      <name val="Adobe Caslon Pro Bold"/>
      <family val="1"/>
    </font>
    <font>
      <b/>
      <sz val="12"/>
      <color rgb="FFFF0000"/>
      <name val="Calibri"/>
      <family val="2"/>
      <charset val="204"/>
      <scheme val="minor"/>
    </font>
    <font>
      <b/>
      <sz val="11"/>
      <color rgb="FFFF0000"/>
      <name val="Calibri"/>
      <family val="2"/>
      <charset val="204"/>
      <scheme val="minor"/>
    </font>
    <font>
      <u/>
      <sz val="11"/>
      <color rgb="FFFF0000"/>
      <name val="Calibri"/>
      <family val="2"/>
      <charset val="204"/>
      <scheme val="minor"/>
    </font>
    <font>
      <b/>
      <sz val="8"/>
      <name val="Arial"/>
      <family val="2"/>
    </font>
    <font>
      <b/>
      <sz val="11"/>
      <color rgb="FF000000"/>
      <name val="Arial"/>
      <family val="2"/>
      <charset val="204"/>
    </font>
    <font>
      <b/>
      <sz val="11"/>
      <color theme="1"/>
      <name val="Arial Rounded MT Bold"/>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
      <left/>
      <right/>
      <top style="thin">
        <color indexed="60"/>
      </top>
      <bottom style="thin">
        <color indexed="6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44">
    <xf numFmtId="0" fontId="0" fillId="0" borderId="0" xfId="0"/>
    <xf numFmtId="0" fontId="0" fillId="3" borderId="1" xfId="0" applyFill="1" applyBorder="1"/>
    <xf numFmtId="164" fontId="0" fillId="5" borderId="1" xfId="0" applyNumberFormat="1" applyFill="1" applyBorder="1"/>
    <xf numFmtId="0" fontId="0" fillId="3" borderId="0" xfId="0"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Border="1"/>
    <xf numFmtId="3" fontId="0" fillId="0" borderId="0" xfId="0" applyNumberForma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ill="1" applyBorder="1" applyAlignment="1">
      <alignment horizontal="left"/>
    </xf>
    <xf numFmtId="3" fontId="0" fillId="3" borderId="4" xfId="0" applyNumberForma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ill="1" applyBorder="1" applyAlignment="1">
      <alignment horizontal="center"/>
    </xf>
    <xf numFmtId="164" fontId="0" fillId="3" borderId="4" xfId="0" applyNumberFormat="1" applyFill="1" applyBorder="1"/>
    <xf numFmtId="164" fontId="0" fillId="3" borderId="2" xfId="0" applyNumberForma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4" xfId="0" applyNumberFormat="1" applyFill="1" applyBorder="1"/>
    <xf numFmtId="0" fontId="0" fillId="6" borderId="4" xfId="0" applyFill="1" applyBorder="1"/>
    <xf numFmtId="164" fontId="0" fillId="7" borderId="2" xfId="0" applyNumberFormat="1" applyFill="1" applyBorder="1"/>
    <xf numFmtId="0" fontId="0" fillId="3" borderId="4" xfId="0"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ill="1" applyBorder="1" applyAlignment="1">
      <alignment horizontal="left"/>
    </xf>
    <xf numFmtId="164" fontId="0" fillId="7" borderId="1" xfId="0" applyNumberFormat="1" applyFill="1" applyBorder="1"/>
    <xf numFmtId="1" fontId="10" fillId="8" borderId="5"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shrinkToFit="1"/>
    </xf>
    <xf numFmtId="0" fontId="6" fillId="8" borderId="4" xfId="0"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ill="1" applyBorder="1" applyAlignment="1">
      <alignment horizontal="center"/>
    </xf>
    <xf numFmtId="1" fontId="0" fillId="4" borderId="4" xfId="0" applyNumberFormat="1" applyFill="1" applyBorder="1" applyAlignment="1">
      <alignment horizontal="center"/>
    </xf>
    <xf numFmtId="1" fontId="0" fillId="0" borderId="1" xfId="0" applyNumberFormat="1" applyBorder="1"/>
    <xf numFmtId="1" fontId="0" fillId="0" borderId="0" xfId="0" applyNumberFormat="1"/>
    <xf numFmtId="0" fontId="0" fillId="4" borderId="4" xfId="0"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Font="1" applyFill="1" applyBorder="1" applyAlignment="1">
      <alignment horizontal="center" vertical="center" wrapText="1" shrinkToFit="1"/>
    </xf>
    <xf numFmtId="0" fontId="6" fillId="9" borderId="4" xfId="0"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ill="1" applyBorder="1"/>
    <xf numFmtId="0" fontId="14" fillId="10" borderId="16" xfId="1" applyFont="1" applyFill="1" applyBorder="1" applyAlignment="1">
      <alignment horizontal="left" vertical="top" wrapText="1"/>
    </xf>
    <xf numFmtId="0" fontId="13" fillId="10" borderId="16" xfId="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0" fillId="3" borderId="7" xfId="0"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xf numFmtId="0" fontId="26" fillId="3" borderId="4" xfId="2" applyFont="1" applyFill="1" applyBorder="1"/>
    <xf numFmtId="0" fontId="26" fillId="3" borderId="4" xfId="2" applyFont="1" applyFill="1" applyBorder="1" applyAlignment="1">
      <alignment wrapText="1"/>
    </xf>
    <xf numFmtId="0" fontId="25" fillId="4" borderId="4" xfId="0" applyFont="1" applyFill="1" applyBorder="1"/>
    <xf numFmtId="0" fontId="25" fillId="3" borderId="4" xfId="0" applyFont="1" applyFill="1" applyBorder="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xf numFmtId="0" fontId="26" fillId="3" borderId="1" xfId="2" applyFont="1" applyFill="1" applyBorder="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3" borderId="1" xfId="0" applyFont="1" applyFill="1" applyBorder="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Font="1" applyFill="1" applyBorder="1" applyAlignment="1">
      <alignment horizontal="left" vertical="top" wrapText="1"/>
    </xf>
    <xf numFmtId="165" fontId="13" fillId="10" borderId="16" xfId="3" applyNumberFormat="1" applyFont="1" applyFill="1" applyBorder="1" applyAlignment="1">
      <alignment horizontal="left" vertical="top" wrapText="1"/>
    </xf>
    <xf numFmtId="0" fontId="13" fillId="10" borderId="16" xfId="3" applyFont="1" applyFill="1" applyBorder="1" applyAlignment="1">
      <alignment horizontal="lef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65" fontId="13" fillId="10" borderId="16" xfId="4" applyNumberFormat="1" applyFont="1" applyFill="1" applyBorder="1" applyAlignment="1">
      <alignment horizontal="left" vertical="top"/>
    </xf>
    <xf numFmtId="0" fontId="13" fillId="10" borderId="16" xfId="4"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0" fillId="0" borderId="0" xfId="0" applyAlignment="1">
      <alignment horizontal="left" wrapText="1"/>
    </xf>
    <xf numFmtId="165" fontId="0" fillId="0" borderId="0" xfId="0" applyNumberFormat="1"/>
    <xf numFmtId="0" fontId="25" fillId="3" borderId="4" xfId="2" applyFont="1" applyFill="1" applyBorder="1" applyAlignment="1">
      <alignment horizontal="left" wrapText="1"/>
    </xf>
    <xf numFmtId="0" fontId="24" fillId="0" borderId="0" xfId="2"/>
    <xf numFmtId="0" fontId="31" fillId="0" borderId="0" xfId="0" applyFont="1"/>
    <xf numFmtId="0" fontId="0" fillId="3" borderId="4" xfId="0" applyFill="1" applyBorder="1" applyAlignment="1">
      <alignment horizontal="center" vertical="center"/>
    </xf>
    <xf numFmtId="0" fontId="0" fillId="4" borderId="3" xfId="0" applyFill="1" applyBorder="1" applyAlignment="1">
      <alignment horizontal="center" vertical="center"/>
    </xf>
    <xf numFmtId="164" fontId="0" fillId="4" borderId="4" xfId="0" applyNumberFormat="1" applyFill="1" applyBorder="1" applyAlignment="1">
      <alignment vertical="center"/>
    </xf>
    <xf numFmtId="164" fontId="0" fillId="7" borderId="2" xfId="0" applyNumberFormat="1" applyFill="1" applyBorder="1" applyAlignment="1">
      <alignment vertical="center"/>
    </xf>
    <xf numFmtId="0" fontId="0" fillId="0" borderId="0" xfId="0"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7"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Border="1" applyAlignment="1">
      <alignment horizontal="center"/>
    </xf>
    <xf numFmtId="0" fontId="37" fillId="8" borderId="4" xfId="0" applyFont="1" applyFill="1" applyBorder="1" applyAlignment="1">
      <alignment horizontal="left" vertical="center" wrapText="1" shrinkToFit="1"/>
    </xf>
    <xf numFmtId="2" fontId="0" fillId="0" borderId="0" xfId="0" applyNumberFormat="1"/>
    <xf numFmtId="164" fontId="31" fillId="3" borderId="4" xfId="0" applyNumberFormat="1" applyFont="1" applyFill="1" applyBorder="1"/>
    <xf numFmtId="164" fontId="31" fillId="4" borderId="4" xfId="0" applyNumberFormat="1" applyFont="1" applyFill="1" applyBorder="1"/>
    <xf numFmtId="164" fontId="38" fillId="0" borderId="1" xfId="0" applyNumberFormat="1" applyFont="1" applyBorder="1"/>
    <xf numFmtId="164" fontId="31" fillId="0" borderId="0" xfId="0" applyNumberFormat="1" applyFont="1"/>
    <xf numFmtId="168"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6" fontId="13"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4" fontId="39" fillId="3" borderId="4" xfId="0" applyNumberFormat="1" applyFont="1" applyFill="1" applyBorder="1" applyAlignment="1">
      <alignment horizontal="center"/>
    </xf>
    <xf numFmtId="0" fontId="40" fillId="0" borderId="0" xfId="2" applyFont="1"/>
    <xf numFmtId="0" fontId="14"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right" vertical="top" wrapText="1"/>
    </xf>
    <xf numFmtId="0" fontId="41" fillId="3" borderId="18" xfId="3" applyFont="1" applyFill="1" applyBorder="1" applyAlignment="1">
      <alignment horizontal="left" vertical="top" wrapText="1"/>
    </xf>
    <xf numFmtId="0" fontId="22" fillId="3" borderId="18" xfId="3" applyFont="1" applyFill="1" applyBorder="1" applyAlignment="1">
      <alignment horizontal="left" vertical="top" wrapText="1"/>
    </xf>
    <xf numFmtId="0" fontId="25" fillId="3" borderId="0" xfId="0" applyFont="1" applyFill="1"/>
    <xf numFmtId="40" fontId="14" fillId="10" borderId="16" xfId="3" applyNumberFormat="1" applyFont="1" applyFill="1" applyBorder="1" applyAlignment="1">
      <alignment horizontal="right" vertical="top" wrapText="1"/>
    </xf>
    <xf numFmtId="40" fontId="13" fillId="10" borderId="16" xfId="3" applyNumberFormat="1" applyFont="1" applyFill="1" applyBorder="1" applyAlignment="1">
      <alignment horizontal="right" vertical="top" wrapText="1"/>
    </xf>
    <xf numFmtId="164" fontId="0" fillId="3" borderId="3" xfId="0" applyNumberFormat="1" applyFill="1" applyBorder="1" applyAlignment="1">
      <alignment horizontal="center"/>
    </xf>
    <xf numFmtId="0" fontId="7" fillId="3" borderId="3" xfId="0" applyFont="1" applyFill="1" applyBorder="1" applyAlignment="1">
      <alignment horizontal="center"/>
    </xf>
    <xf numFmtId="0" fontId="25" fillId="3" borderId="3" xfId="2" applyFont="1" applyFill="1" applyBorder="1" applyAlignment="1">
      <alignment horizontal="left"/>
    </xf>
    <xf numFmtId="0" fontId="9" fillId="3" borderId="3" xfId="0" applyFont="1" applyFill="1" applyBorder="1" applyAlignment="1">
      <alignment horizontal="center"/>
    </xf>
    <xf numFmtId="3" fontId="1" fillId="3" borderId="3" xfId="0" applyNumberFormat="1" applyFont="1" applyFill="1" applyBorder="1" applyAlignment="1">
      <alignment horizontal="center" wrapText="1"/>
    </xf>
    <xf numFmtId="164" fontId="1" fillId="3" borderId="3" xfId="0" applyNumberFormat="1" applyFont="1" applyFill="1" applyBorder="1" applyAlignment="1">
      <alignment horizontal="center"/>
    </xf>
    <xf numFmtId="164" fontId="0" fillId="3" borderId="3" xfId="0" applyNumberFormat="1" applyFill="1" applyBorder="1"/>
    <xf numFmtId="0" fontId="0" fillId="6" borderId="3" xfId="0" applyFill="1" applyBorder="1"/>
    <xf numFmtId="164" fontId="0" fillId="4" borderId="3" xfId="0" applyNumberFormat="1" applyFill="1" applyBorder="1"/>
    <xf numFmtId="164" fontId="31" fillId="4" borderId="3" xfId="0" applyNumberFormat="1" applyFont="1" applyFill="1" applyBorder="1"/>
    <xf numFmtId="0" fontId="39" fillId="3" borderId="4" xfId="0" applyFont="1" applyFill="1" applyBorder="1" applyAlignment="1">
      <alignment horizontal="center" wrapText="1"/>
    </xf>
    <xf numFmtId="0" fontId="39" fillId="4" borderId="3" xfId="0" applyFont="1" applyFill="1" applyBorder="1" applyAlignment="1"/>
    <xf numFmtId="0" fontId="39" fillId="4" borderId="19" xfId="0" applyFont="1" applyFill="1" applyBorder="1" applyAlignment="1"/>
    <xf numFmtId="0" fontId="42" fillId="0" borderId="0" xfId="0" applyFont="1"/>
    <xf numFmtId="0" fontId="1" fillId="0" borderId="0" xfId="0" applyFont="1"/>
    <xf numFmtId="0" fontId="13" fillId="10" borderId="16" xfId="1" applyNumberFormat="1" applyFont="1" applyFill="1" applyBorder="1" applyAlignment="1">
      <alignment horizontal="left" vertical="top" wrapText="1"/>
    </xf>
    <xf numFmtId="0" fontId="25" fillId="4" borderId="1" xfId="2" applyFont="1" applyFill="1" applyBorder="1" applyAlignment="1">
      <alignment horizontal="left"/>
    </xf>
    <xf numFmtId="0" fontId="25" fillId="0" borderId="20" xfId="0" applyFont="1" applyBorder="1"/>
    <xf numFmtId="0" fontId="7" fillId="3" borderId="1" xfId="0" applyFont="1" applyFill="1" applyBorder="1" applyAlignment="1">
      <alignment horizontal="center"/>
    </xf>
    <xf numFmtId="0" fontId="9" fillId="4" borderId="3" xfId="0" applyFont="1" applyFill="1" applyBorder="1" applyAlignment="1">
      <alignment horizontal="center"/>
    </xf>
    <xf numFmtId="0" fontId="7" fillId="4" borderId="3" xfId="0" applyFont="1" applyFill="1" applyBorder="1" applyAlignment="1">
      <alignment horizontal="center"/>
    </xf>
    <xf numFmtId="0" fontId="25" fillId="4" borderId="3" xfId="2" applyFont="1" applyFill="1" applyBorder="1" applyAlignment="1">
      <alignment horizontal="left"/>
    </xf>
    <xf numFmtId="3" fontId="1" fillId="4" borderId="3" xfId="0" applyNumberFormat="1" applyFont="1" applyFill="1" applyBorder="1" applyAlignment="1">
      <alignment horizontal="center"/>
    </xf>
    <xf numFmtId="164" fontId="1" fillId="4" borderId="3" xfId="0" applyNumberFormat="1" applyFont="1" applyFill="1" applyBorder="1" applyAlignment="1">
      <alignment horizontal="center"/>
    </xf>
    <xf numFmtId="164" fontId="0" fillId="4" borderId="3" xfId="0" applyNumberFormat="1" applyFill="1" applyBorder="1" applyAlignment="1">
      <alignment horizont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6" fillId="0" borderId="14" xfId="0" applyFont="1" applyBorder="1" applyAlignment="1">
      <alignment horizontal="center" wrapText="1"/>
    </xf>
    <xf numFmtId="164" fontId="39" fillId="3" borderId="3" xfId="0" applyNumberFormat="1" applyFont="1" applyFill="1" applyBorder="1" applyAlignment="1">
      <alignment horizontal="center"/>
    </xf>
    <xf numFmtId="164" fontId="39" fillId="3" borderId="19" xfId="0" applyNumberFormat="1" applyFont="1" applyFill="1" applyBorder="1" applyAlignment="1">
      <alignment horizontal="center"/>
    </xf>
    <xf numFmtId="164" fontId="39" fillId="3" borderId="20" xfId="0" applyNumberFormat="1" applyFont="1" applyFill="1" applyBorder="1" applyAlignment="1">
      <alignment horizontal="center"/>
    </xf>
    <xf numFmtId="0" fontId="39" fillId="4" borderId="3" xfId="0" applyFont="1" applyFill="1" applyBorder="1" applyAlignment="1">
      <alignment horizontal="center"/>
    </xf>
    <xf numFmtId="0" fontId="39" fillId="4" borderId="19" xfId="0" applyFont="1" applyFill="1" applyBorder="1" applyAlignment="1">
      <alignment horizontal="center"/>
    </xf>
    <xf numFmtId="0" fontId="39" fillId="4" borderId="20" xfId="0" applyFont="1" applyFill="1" applyBorder="1" applyAlignment="1">
      <alignment horizontal="center"/>
    </xf>
  </cellXfs>
  <cellStyles count="5">
    <cellStyle name="Гиперссылка" xfId="2" builtinId="8"/>
    <cellStyle name="Обычный" xfId="0" builtinId="0"/>
    <cellStyle name="Обычный_1c" xfId="1"/>
    <cellStyle name="Обычный_из 1с" xfId="3"/>
    <cellStyle name="Обычный_Лист1" xfId="4"/>
  </cellStyles>
  <dxfs count="0"/>
  <tableStyles count="0" defaultTableStyle="TableStyleMedium9" defaultPivotStyle="PivotStyleLight16"/>
  <colors>
    <mruColors>
      <color rgb="FFFF5050"/>
      <color rgb="FF339933"/>
      <color rgb="FF00CC00"/>
      <color rgb="FF00E668"/>
      <color rgb="FFFFCCFF"/>
      <color rgb="FFCCFFCC"/>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hemani.biz/Parfum_water_Thalj_Al_Abiyedh_(100_ml)" TargetMode="External"/><Relationship Id="rId21" Type="http://schemas.openxmlformats.org/officeDocument/2006/relationships/hyperlink" Target="https://hemani.biz/%D0%90%D1%82%D1%82%D0%B0%D1%80_%D0%A0%D0%BE%D0%BB%D0%BB%D0%B5%D1%80_Romanca_(10_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63" Type="http://schemas.openxmlformats.org/officeDocument/2006/relationships/hyperlink" Target="https://hemani.biz/Bahur-Oud-Mubakhar-v-stekle?" TargetMode="External"/><Relationship Id="rId68" Type="http://schemas.openxmlformats.org/officeDocument/2006/relationships/hyperlink" Target="https://hemani.biz/Sheikh_Al_Qulb" TargetMode="External"/><Relationship Id="rId7" Type="http://schemas.openxmlformats.org/officeDocument/2006/relationships/hyperlink" Target="https://hemani.biz/Bahur-Oud-Mubakhar-v-stekle?" TargetMode="External"/><Relationship Id="rId71" Type="http://schemas.openxmlformats.org/officeDocument/2006/relationships/hyperlink" Target="https://hemani.biz/Parfum_Twin_Pak_Dar_Al_Shabab_2x30_ml"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9" Type="http://schemas.openxmlformats.org/officeDocument/2006/relationships/hyperlink" Target="https://hemani.biz/MINI_CRYSTAL_1006"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hyperlink" Target="https://hemani.biz/arabskie_duhi/Al_Zaafaran/pocket_spray/Poket_spray_20_ml_24_Ours" TargetMode="External"/><Relationship Id="rId58" Type="http://schemas.openxmlformats.org/officeDocument/2006/relationships/hyperlink" Target="https://hemani.biz/arabskie_duhi/Al_Zaafaran/pocket_spray/Poket_spray_20_ml_Zahoor_Al_Reef" TargetMode="External"/><Relationship Id="rId66" Type="http://schemas.openxmlformats.org/officeDocument/2006/relationships/hyperlink" Target="https://hemani.biz/Sheikh_Al_Qulb" TargetMode="External"/><Relationship Id="rId5" Type="http://schemas.openxmlformats.org/officeDocument/2006/relationships/hyperlink" Target="https://hemani.biz/index.php?route=product/product&amp;product_id=2420&amp;search=%D0%B1%D0%B0%D1%85%D1%83%D1%80" TargetMode="External"/><Relationship Id="rId61" Type="http://schemas.openxmlformats.org/officeDocument/2006/relationships/hyperlink" Target="https://hemani.biz/Zahoor-Al-Reef-roller" TargetMode="External"/><Relationship Id="rId19" Type="http://schemas.openxmlformats.org/officeDocument/2006/relationships/hyperlink" Target="https://hemani.biz/gift_pack_%20Dar_Al_Shabaab"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56" Type="http://schemas.openxmlformats.org/officeDocument/2006/relationships/hyperlink" Target="https://hemani.biz/Poket_spray_20_ml_Kalimat_Latansa" TargetMode="External"/><Relationship Id="rId64" Type="http://schemas.openxmlformats.org/officeDocument/2006/relationships/hyperlink" Target="https://hemani.biz/Bahur_Oud_Mathar_Khususi" TargetMode="External"/><Relationship Id="rId69" Type="http://schemas.openxmlformats.org/officeDocument/2006/relationships/hyperlink" Target="https://hemani.biz/Parfum_water_Thalj_Al_Abiyedh_(100_ml)"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 Id="rId72" Type="http://schemas.openxmlformats.org/officeDocument/2006/relationships/printerSettings" Target="../printerSettings/printerSettings10.bin"/><Relationship Id="rId3" Type="http://schemas.openxmlformats.org/officeDocument/2006/relationships/hyperlink" Target="https://hemani.biz/Dirham_bukhoor"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59" Type="http://schemas.openxmlformats.org/officeDocument/2006/relationships/hyperlink" Target="https://hemani.biz/arabskie_duhi/Al_Zaafaran/pocket_spray/Teef_Al_Hub_20_ml" TargetMode="External"/><Relationship Id="rId67" Type="http://schemas.openxmlformats.org/officeDocument/2006/relationships/hyperlink" Target="https://hemani.biz/Safeer_Al_Oud" TargetMode="External"/><Relationship Id="rId20" Type="http://schemas.openxmlformats.org/officeDocument/2006/relationships/hyperlink" Target="https://hemani.biz/gift_pack_romancea" TargetMode="External"/><Relationship Id="rId41" Type="http://schemas.openxmlformats.org/officeDocument/2006/relationships/hyperlink" Target="https://hemani.biz/Fares_Al_Arab" TargetMode="External"/><Relationship Id="rId54" Type="http://schemas.openxmlformats.org/officeDocument/2006/relationships/hyperlink" Target="https://hemani.biz/Poket_spray_20_ml_Al_Ayaan" TargetMode="External"/><Relationship Id="rId62" Type="http://schemas.openxmlformats.org/officeDocument/2006/relationships/hyperlink" Target="https://hemani.biz/Bahur_Shams_Al_Emarat_Khususi" TargetMode="External"/><Relationship Id="rId70" Type="http://schemas.openxmlformats.org/officeDocument/2006/relationships/hyperlink" Target="https://hemani.biz/arabskie_duhi/Al_Zaafaran/pocket_spray/Poket_spray_20_ml_24_Ours"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57" Type="http://schemas.openxmlformats.org/officeDocument/2006/relationships/hyperlink" Target="https://hemani.biz/arabskie_duhi/Al_Zaafaran/pocket_spray/Poket_spray_20_ml_Lovers_Message" TargetMode="External"/><Relationship Id="rId10" Type="http://schemas.openxmlformats.org/officeDocument/2006/relationships/hyperlink" Target="https://hemani.biz/index.php?route=product/product&amp;product_id=2425&amp;"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60" Type="http://schemas.openxmlformats.org/officeDocument/2006/relationships/hyperlink" Target="https://hemani.biz/10ml_Shams_Al_Emaraat_oil" TargetMode="External"/><Relationship Id="rId65" Type="http://schemas.openxmlformats.org/officeDocument/2006/relationships/hyperlink" Target="https://hemani.biz/Safeer_Al_Oud"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39" Type="http://schemas.openxmlformats.org/officeDocument/2006/relationships/hyperlink" Target="https://hemani.biz/Awsaf_Al_Karamah" TargetMode="External"/><Relationship Id="rId34" Type="http://schemas.openxmlformats.org/officeDocument/2006/relationships/hyperlink" Target="https://hemani.biz/Dar_Al_Haneen_100ml" TargetMode="External"/><Relationship Id="rId50" Type="http://schemas.openxmlformats.org/officeDocument/2006/relationships/hyperlink" Target="https://hemani.biz/Safeer_Al_Hub_Edp" TargetMode="External"/><Relationship Id="rId55" Type="http://schemas.openxmlformats.org/officeDocument/2006/relationships/hyperlink" Target="https://hemani.biz/arabskie_duhi/Al_Zaafaran/pocket_spray/Poket_spray_20_ml_Hareem_Al_Sulta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1.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Artis_MADEMOISELLE" TargetMode="External"/><Relationship Id="rId18" Type="http://schemas.openxmlformats.org/officeDocument/2006/relationships/hyperlink" Target="https://hemani.biz/Artis_J_ADORE" TargetMode="External"/><Relationship Id="rId26" Type="http://schemas.openxmlformats.org/officeDocument/2006/relationships/hyperlink" Target="https://hemani.biz/artis/Artis_LIGHT_BLUE"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IN_LOVE" TargetMode="External"/><Relationship Id="rId7" Type="http://schemas.openxmlformats.org/officeDocument/2006/relationships/hyperlink" Target="https://hemani.biz/Artis_INVICTUS" TargetMode="External"/><Relationship Id="rId12" Type="http://schemas.openxmlformats.org/officeDocument/2006/relationships/hyperlink" Target="https://hemani.biz/IMPERATRICE" TargetMode="External"/><Relationship Id="rId17" Type="http://schemas.openxmlformats.org/officeDocument/2006/relationships/hyperlink" Target="https://hemani.biz/Artis_ECLAT_ARPEGE_LADY" TargetMode="External"/><Relationship Id="rId25" Type="http://schemas.openxmlformats.org/officeDocument/2006/relationships/hyperlink" Target="https://hemani.biz/Artis_MUSK_AL_SHAIKH"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5th_AVENUE" TargetMode="External"/><Relationship Id="rId20" Type="http://schemas.openxmlformats.org/officeDocument/2006/relationships/hyperlink" Target="https://hemani.biz/Artis_LADY_MILLION" TargetMode="External"/><Relationship Id="rId29" Type="http://schemas.openxmlformats.org/officeDocument/2006/relationships/printerSettings" Target="../printerSettings/printerSettings12.bin"/><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Artis_BLACK_XS_LADY" TargetMode="External"/><Relationship Id="rId24" Type="http://schemas.openxmlformats.org/officeDocument/2006/relationships/hyperlink" Target="https://hemani.biz/Artis_LILY"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OMNIA_CRYSTALLINE" TargetMode="External"/><Relationship Id="rId23" Type="http://schemas.openxmlformats.org/officeDocument/2006/relationships/hyperlink" Target="https://hemani.biz/Artis_NIGHT_QUEEN" TargetMode="External"/><Relationship Id="rId28" Type="http://schemas.openxmlformats.org/officeDocument/2006/relationships/hyperlink" Target="https://hemani.biz/Artis_BLACK_AFGANO" TargetMode="External"/><Relationship Id="rId10" Type="http://schemas.openxmlformats.org/officeDocument/2006/relationships/hyperlink" Target="https://hemani.biz/NINA_APPLE" TargetMode="External"/><Relationship Id="rId19" Type="http://schemas.openxmlformats.org/officeDocument/2006/relationships/hyperlink" Target="https://hemani.biz/Artis_NATU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LIGHT_BLUE" TargetMode="External"/><Relationship Id="rId14" Type="http://schemas.openxmlformats.org/officeDocument/2006/relationships/hyperlink" Target="https://hemani.biz/Artis_FLORA" TargetMode="External"/><Relationship Id="rId22" Type="http://schemas.openxmlformats.org/officeDocument/2006/relationships/hyperlink" Target="https://hemani.biz/Artis_DARLING" TargetMode="External"/><Relationship Id="rId27" Type="http://schemas.openxmlformats.org/officeDocument/2006/relationships/hyperlink" Target="https://www.hemani.biz/artis/Artis_J_ADORE"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hemani.biz/Fruit" TargetMode="External"/><Relationship Id="rId21" Type="http://schemas.openxmlformats.org/officeDocument/2006/relationships/hyperlink" Target="https://hemani.biz/DELIGHT_FULL" TargetMode="External"/><Relationship Id="rId42" Type="http://schemas.openxmlformats.org/officeDocument/2006/relationships/hyperlink" Target="https://hemani.biz/Mukhalat_Al_Rehab" TargetMode="External"/><Relationship Id="rId47" Type="http://schemas.openxmlformats.org/officeDocument/2006/relationships/hyperlink" Target="https://hemani.biz/NEBRAS" TargetMode="External"/><Relationship Id="rId63" Type="http://schemas.openxmlformats.org/officeDocument/2006/relationships/hyperlink" Target="https://hemani.biz/Silver" TargetMode="External"/><Relationship Id="rId68" Type="http://schemas.openxmlformats.org/officeDocument/2006/relationships/hyperlink" Target="https://hemani.biz/Rehab_Space" TargetMode="External"/><Relationship Id="rId84" Type="http://schemas.openxmlformats.org/officeDocument/2006/relationships/printerSettings" Target="../printerSettings/printerSettings13.bin"/><Relationship Id="rId16" Type="http://schemas.openxmlformats.org/officeDocument/2006/relationships/hyperlink" Target="https://hemani.biz/Choco-Musk" TargetMode="External"/><Relationship Id="rId11" Type="http://schemas.openxmlformats.org/officeDocument/2006/relationships/hyperlink" Target="https://hemani.biz/BALKIS" TargetMode="External"/><Relationship Id="rId32" Type="http://schemas.openxmlformats.org/officeDocument/2006/relationships/hyperlink" Target="https://hemani.biz/KARINA_ROSE" TargetMode="External"/><Relationship Id="rId37" Type="http://schemas.openxmlformats.org/officeDocument/2006/relationships/hyperlink" Target="https://hemani.biz/Rehab_Lubna" TargetMode="External"/><Relationship Id="rId53" Type="http://schemas.openxmlformats.org/officeDocument/2006/relationships/hyperlink" Target="https://hemani.biz/Rehab_RASHA" TargetMode="External"/><Relationship Id="rId58" Type="http://schemas.openxmlformats.org/officeDocument/2006/relationships/hyperlink" Target="https://hemani.biz/SAAT_SAFA" TargetMode="External"/><Relationship Id="rId74" Type="http://schemas.openxmlformats.org/officeDocument/2006/relationships/hyperlink" Target="https://hemani.biz/U2_MAN" TargetMode="External"/><Relationship Id="rId79" Type="http://schemas.openxmlformats.org/officeDocument/2006/relationships/hyperlink" Target="https://hemani.biz/YES_FOR_MEN"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SHADHA" TargetMode="External"/><Relationship Id="rId82" Type="http://schemas.openxmlformats.org/officeDocument/2006/relationships/hyperlink" Target="https://hemani.biz/Rehab%20_Golden_Sand" TargetMode="External"/><Relationship Id="rId19" Type="http://schemas.openxmlformats.org/officeDocument/2006/relationships/hyperlink" Target="https://hemani.biz/Dalal"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HALFMOON" TargetMode="External"/><Relationship Id="rId35" Type="http://schemas.openxmlformats.org/officeDocument/2006/relationships/hyperlink" Target="https://hemani.biz/LORD" TargetMode="External"/><Relationship Id="rId43" Type="http://schemas.openxmlformats.org/officeDocument/2006/relationships/hyperlink" Target="https://hemani.biz/MUSK_AL_GHAZAL" TargetMode="External"/><Relationship Id="rId48" Type="http://schemas.openxmlformats.org/officeDocument/2006/relationships/hyperlink" Target="https://hemani.biz/Rehab%20_of_Course" TargetMode="External"/><Relationship Id="rId56" Type="http://schemas.openxmlformats.org/officeDocument/2006/relationships/hyperlink" Target="https://hemani.biz/RIHANAT_AL_REHAB" TargetMode="External"/><Relationship Id="rId64" Type="http://schemas.openxmlformats.org/officeDocument/2006/relationships/hyperlink" Target="https://hemani.biz/Smart_Man" TargetMode="External"/><Relationship Id="rId69" Type="http://schemas.openxmlformats.org/officeDocument/2006/relationships/hyperlink" Target="https://hemani.biz/STATION" TargetMode="External"/><Relationship Id="rId77" Type="http://schemas.openxmlformats.org/officeDocument/2006/relationships/hyperlink" Target="https://hemani.biz/index.php?route=product/product&amp;product_id=3161" TargetMode="External"/><Relationship Id="rId8" Type="http://schemas.openxmlformats.org/officeDocument/2006/relationships/hyperlink" Target="https://hemani.biz/ASEEL" TargetMode="External"/><Relationship Id="rId51" Type="http://schemas.openxmlformats.org/officeDocument/2006/relationships/hyperlink" Target="https://hemani.biz/Platinum" TargetMode="External"/><Relationship Id="rId72" Type="http://schemas.openxmlformats.org/officeDocument/2006/relationships/hyperlink" Target="https://hemani.biz/SUSAN" TargetMode="External"/><Relationship Id="rId80" Type="http://schemas.openxmlformats.org/officeDocument/2006/relationships/hyperlink" Target="https://hemani.biz/index.php?route=product/product&amp;product_id=3161"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HALIJI" TargetMode="External"/><Relationship Id="rId38" Type="http://schemas.openxmlformats.org/officeDocument/2006/relationships/hyperlink" Target="https://hemani.biz/Rehab_Luzane" TargetMode="External"/><Relationship Id="rId46" Type="http://schemas.openxmlformats.org/officeDocument/2006/relationships/hyperlink" Target="https://hemani.biz/NADINE" TargetMode="External"/><Relationship Id="rId59" Type="http://schemas.openxmlformats.org/officeDocument/2006/relationships/hyperlink" Target="https://hemani.biz/SABAYA" TargetMode="External"/><Relationship Id="rId67" Type="http://schemas.openxmlformats.org/officeDocument/2006/relationships/hyperlink" Target="https://hemani.biz/SONDOS" TargetMode="External"/><Relationship Id="rId20" Type="http://schemas.openxmlformats.org/officeDocument/2006/relationships/hyperlink" Target="https://hemani.biz/DEHN_AL_OUD" TargetMode="External"/><Relationship Id="rId41" Type="http://schemas.openxmlformats.org/officeDocument/2006/relationships/hyperlink" Target="https://hemani.biz/Moroccan_Rose" TargetMode="External"/><Relationship Id="rId54" Type="http://schemas.openxmlformats.org/officeDocument/2006/relationships/hyperlink" Target="https://hemani.biz/RAWAN" TargetMode="External"/><Relationship Id="rId62" Type="http://schemas.openxmlformats.org/officeDocument/2006/relationships/hyperlink" Target="https://hemani.biz/SHAIKHAH" TargetMode="External"/><Relationship Id="rId70" Type="http://schemas.openxmlformats.org/officeDocument/2006/relationships/hyperlink" Target="https://hemani.biz/Sultan" TargetMode="External"/><Relationship Id="rId75" Type="http://schemas.openxmlformats.org/officeDocument/2006/relationships/hyperlink" Target="https://hemani.biz/White-Musk" TargetMode="External"/><Relationship Id="rId83" Type="http://schemas.openxmlformats.org/officeDocument/2006/relationships/hyperlink" Target="https://hemani.biz/SUSAN" TargetMode="External"/><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vely" TargetMode="External"/><Relationship Id="rId49" Type="http://schemas.openxmlformats.org/officeDocument/2006/relationships/hyperlink" Target="https://hemani.biz/ORIGINAL" TargetMode="External"/><Relationship Id="rId57" Type="http://schemas.openxmlformats.org/officeDocument/2006/relationships/hyperlink" Target="https://hemani.biz/Rehab_Rose" TargetMode="External"/><Relationship Id="rId10" Type="http://schemas.openxmlformats.org/officeDocument/2006/relationships/hyperlink" Target="https://hemani.biz/BAKHOUR" TargetMode="External"/><Relationship Id="rId31" Type="http://schemas.openxmlformats.org/officeDocument/2006/relationships/hyperlink" Target="https://hemani.biz/INSPIRATION" TargetMode="External"/><Relationship Id="rId44" Type="http://schemas.openxmlformats.org/officeDocument/2006/relationships/hyperlink" Target="https://hemani.biz/Musk_al_Madinah" TargetMode="External"/><Relationship Id="rId52" Type="http://schemas.openxmlformats.org/officeDocument/2006/relationships/hyperlink" Target="https://hemani.biz/RANDA" TargetMode="External"/><Relationship Id="rId60" Type="http://schemas.openxmlformats.org/officeDocument/2006/relationships/hyperlink" Target="https://hemani.biz/Rehab_Secret_Lady" TargetMode="External"/><Relationship Id="rId65" Type="http://schemas.openxmlformats.org/officeDocument/2006/relationships/hyperlink" Target="https://hemani.biz/SO_SWEET" TargetMode="External"/><Relationship Id="rId73" Type="http://schemas.openxmlformats.org/officeDocument/2006/relationships/hyperlink" Target="https://hemani.biz/Tooty_Musk" TargetMode="External"/><Relationship Id="rId78" Type="http://schemas.openxmlformats.org/officeDocument/2006/relationships/hyperlink" Target="https://hemani.biz/White-Musk" TargetMode="External"/><Relationship Id="rId81" Type="http://schemas.openxmlformats.org/officeDocument/2006/relationships/hyperlink" Target="https://hemani.biz/YES_FOR_MEN"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39" Type="http://schemas.openxmlformats.org/officeDocument/2006/relationships/hyperlink" Target="https://hemani.biz/Rehab_MAN_U" TargetMode="External"/><Relationship Id="rId34" Type="http://schemas.openxmlformats.org/officeDocument/2006/relationships/hyperlink" Target="https://hemani.biz/LANDOS" TargetMode="External"/><Relationship Id="rId50" Type="http://schemas.openxmlformats.org/officeDocument/2006/relationships/hyperlink" Target="https://hemani.biz/PENSION" TargetMode="External"/><Relationship Id="rId55" Type="http://schemas.openxmlformats.org/officeDocument/2006/relationships/hyperlink" Target="https://hemani.biz/Rehab_Red_Rose" TargetMode="External"/><Relationship Id="rId76" Type="http://schemas.openxmlformats.org/officeDocument/2006/relationships/hyperlink" Target="https://hemani.biz/YES_FOR_MEN" TargetMode="External"/><Relationship Id="rId7" Type="http://schemas.openxmlformats.org/officeDocument/2006/relationships/hyperlink" Target="https://hemani.biz/AROOSA" TargetMode="External"/><Relationship Id="rId71" Type="http://schemas.openxmlformats.org/officeDocument/2006/relationships/hyperlink" Target="https://hemani.biz/Rehab_Sultan_Al_Oud" TargetMode="External"/><Relationship Id="rId2" Type="http://schemas.openxmlformats.org/officeDocument/2006/relationships/hyperlink" Target="https://hemani.biz/Africana" TargetMode="External"/><Relationship Id="rId29" Type="http://schemas.openxmlformats.org/officeDocument/2006/relationships/hyperlink" Target="https://hemani.biz/Green-Tea" TargetMode="External"/><Relationship Id="rId24" Type="http://schemas.openxmlformats.org/officeDocument/2006/relationships/hyperlink" Target="https://hemani.biz/FANTASTIC" TargetMode="External"/><Relationship Id="rId40" Type="http://schemas.openxmlformats.org/officeDocument/2006/relationships/hyperlink" Target="https://hemani.biz/MIRA" TargetMode="External"/><Relationship Id="rId45" Type="http://schemas.openxmlformats.org/officeDocument/2006/relationships/hyperlink" Target="https://hemani.biz/Rehab_Musk_Oud" TargetMode="External"/><Relationship Id="rId66" Type="http://schemas.openxmlformats.org/officeDocument/2006/relationships/hyperlink" Target="https://hemani.biz/Soft" TargetMode="External"/></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4.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6" Type="http://schemas.openxmlformats.org/officeDocument/2006/relationships/hyperlink" Target="https://hemani.biz/huda_naseem"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Hala" TargetMode="External"/><Relationship Id="rId50" Type="http://schemas.openxmlformats.org/officeDocument/2006/relationships/hyperlink" Target="https://hemani.biz/Kashkat_Banat" TargetMode="External"/><Relationship Id="rId55" Type="http://schemas.openxmlformats.org/officeDocument/2006/relationships/hyperlink" Target="https://hemani.biz/AZIZ_Khalis" TargetMode="External"/><Relationship Id="rId63" Type="http://schemas.openxmlformats.org/officeDocument/2006/relationships/hyperlink" Target="https://hemani.biz/MUKHALAT_MUHJAH" TargetMode="External"/><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9" Type="http://schemas.openxmlformats.org/officeDocument/2006/relationships/hyperlink" Target="https://hemani.biz/KULSUM_Naseem"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3" Type="http://schemas.openxmlformats.org/officeDocument/2006/relationships/hyperlink" Target="https://hemani.biz/Sama_Dubai" TargetMode="External"/><Relationship Id="rId58" Type="http://schemas.openxmlformats.org/officeDocument/2006/relationships/hyperlink" Target="https://hemani.biz/ZAHARAT_HUBNA" TargetMode="External"/><Relationship Id="rId66"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61" Type="http://schemas.openxmlformats.org/officeDocument/2006/relationships/hyperlink" Target="https://hemani.biz/MUKHALAT_MUHJAH" TargetMode="External"/><Relationship Id="rId19" Type="http://schemas.openxmlformats.org/officeDocument/2006/relationships/hyperlink" Target="https://hemani.biz/HAREEM_Khalis"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Mukhallat_Al_NAQI" TargetMode="External"/><Relationship Id="rId56" Type="http://schemas.openxmlformats.org/officeDocument/2006/relationships/hyperlink" Target="https://hemani.biz/Khalis_Aalia" TargetMode="External"/><Relationship Id="rId64" Type="http://schemas.openxmlformats.org/officeDocument/2006/relationships/hyperlink" Target="https://hemani.biz/Hala" TargetMode="External"/><Relationship Id="rId8" Type="http://schemas.openxmlformats.org/officeDocument/2006/relationships/hyperlink" Target="https://hemani.biz/Shamikh" TargetMode="External"/><Relationship Id="rId51" Type="http://schemas.openxmlformats.org/officeDocument/2006/relationships/hyperlink" Target="https://hemani.biz/Alanoud"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59" Type="http://schemas.openxmlformats.org/officeDocument/2006/relationships/hyperlink" Target="https://hemani.biz/Ameerat_al_%20Quloob" TargetMode="External"/><Relationship Id="rId67" Type="http://schemas.openxmlformats.org/officeDocument/2006/relationships/printerSettings" Target="../printerSettings/printerSettings15.bin"/><Relationship Id="rId20" Type="http://schemas.openxmlformats.org/officeDocument/2006/relationships/hyperlink" Target="https://hemani.biz/MUKHALAT_MUHJAH" TargetMode="External"/><Relationship Id="rId41" Type="http://schemas.openxmlformats.org/officeDocument/2006/relationships/hyperlink" Target="https://hemani.biz/Noora_swiss_arabian" TargetMode="External"/><Relationship Id="rId54" Type="http://schemas.openxmlformats.org/officeDocument/2006/relationships/hyperlink" Target="https://hemani.biz/HIBA_AL_AHLAM" TargetMode="External"/><Relationship Id="rId62" Type="http://schemas.openxmlformats.org/officeDocument/2006/relationships/hyperlink" Target="https://hemani.biz/%20SAQR_AL_EMARAT"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Shamikh" TargetMode="External"/><Relationship Id="rId57" Type="http://schemas.openxmlformats.org/officeDocument/2006/relationships/hyperlink" Target="https://hemani.biz/SAHAR_AL_LAYALI" TargetMode="External"/><Relationship Id="rId10" Type="http://schemas.openxmlformats.org/officeDocument/2006/relationships/hyperlink" Target="https://hemani.biz/Alanoud"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52" Type="http://schemas.openxmlformats.org/officeDocument/2006/relationships/hyperlink" Target="https://hemani.biz/Ilham_Al_Aashiq" TargetMode="External"/><Relationship Id="rId60" Type="http://schemas.openxmlformats.org/officeDocument/2006/relationships/hyperlink" Target="https://hemani.biz/HAREEM_Khalis" TargetMode="External"/><Relationship Id="rId65" Type="http://schemas.openxmlformats.org/officeDocument/2006/relationships/hyperlink" Target="https://hemani.biz/Zahra_swiss_arabian"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39" Type="http://schemas.openxmlformats.org/officeDocument/2006/relationships/hyperlink" Target="https://hemani.biz/Swiss_Arabian_Fawaz"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cosmetics/Natur_oil/cod-liver-Oil"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Maslo_jevkalipta?sort=pd.name&amp;order=ASC" TargetMode="External"/><Relationship Id="rId63" Type="http://schemas.openxmlformats.org/officeDocument/2006/relationships/hyperlink" Target="https://hemani.biz/cosmetics/Parfume_cream/GIFT-PACK-MUSK" TargetMode="External"/><Relationship Id="rId84" Type="http://schemas.openxmlformats.org/officeDocument/2006/relationships/hyperlink" Target="https://hemani.biz/Face_wash" TargetMode="External"/><Relationship Id="rId138" Type="http://schemas.openxmlformats.org/officeDocument/2006/relationships/hyperlink" Target="https://hemani.biz/Grape_oil_250" TargetMode="External"/><Relationship Id="rId159" Type="http://schemas.openxmlformats.org/officeDocument/2006/relationships/hyperlink" Target="https://hemani.biz/taramira-oil-60ml" TargetMode="External"/><Relationship Id="rId170" Type="http://schemas.openxmlformats.org/officeDocument/2006/relationships/hyperlink" Target="https://hemani.biz/cosmetics/Henna_surma/royal_black_henna" TargetMode="External"/><Relationship Id="rId191" Type="http://schemas.openxmlformats.org/officeDocument/2006/relationships/hyperlink" Target="https://hemani.biz/cosmetics/Tea_for_health/Hemani_Slim_Smart_Mix_Fruit" TargetMode="External"/><Relationship Id="rId107" Type="http://schemas.openxmlformats.org/officeDocument/2006/relationships/hyperlink" Target="https://hemani.biz/cosmetics/Natur_oil/clove8?sort=pd.name&amp;order=ASC"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Bitter_Almond_Oil_60ml" TargetMode="External"/><Relationship Id="rId53" Type="http://schemas.openxmlformats.org/officeDocument/2006/relationships/hyperlink" Target="https://hemani.biz/Anti-Pespirant-Soap" TargetMode="External"/><Relationship Id="rId74" Type="http://schemas.openxmlformats.org/officeDocument/2006/relationships/hyperlink" Target="https://hemani.biz/Hair-oil-Aloe-Lemon" TargetMode="External"/><Relationship Id="rId128" Type="http://schemas.openxmlformats.org/officeDocument/2006/relationships/hyperlink" Target="https://hemani.biz/Slimming_oil" TargetMode="External"/><Relationship Id="rId149" Type="http://schemas.openxmlformats.org/officeDocument/2006/relationships/hyperlink" Target="https://hemani.biz/Sweet_Almond_Oil_HEMANI" TargetMode="External"/><Relationship Id="rId5" Type="http://schemas.openxmlformats.org/officeDocument/2006/relationships/hyperlink" Target="https://hemani.biz/cosmetics/For_body/miswak_paste" TargetMode="External"/><Relationship Id="rId95" Type="http://schemas.openxmlformats.org/officeDocument/2006/relationships/hyperlink" Target="https://hemani.biz/cosmetics/Tea_for_health/TEA-RELIEVE-HEADACHE" TargetMode="External"/><Relationship Id="rId160" Type="http://schemas.openxmlformats.org/officeDocument/2006/relationships/hyperlink" Target="https://hemani.biz/Fenugreek_oil_60" TargetMode="External"/><Relationship Id="rId181" Type="http://schemas.openxmlformats.org/officeDocument/2006/relationships/hyperlink" Target="https://hemani.biz/cosmetics/massage_cream/Massazhnaja_maz_s_zhirom_strausa_v_tjubike" TargetMode="External"/><Relationship Id="rId22" Type="http://schemas.openxmlformats.org/officeDocument/2006/relationships/hyperlink" Target="https://hemani.biz/cosmetics/massage_cream/%20Shifa_oil" TargetMode="External"/><Relationship Id="rId43" Type="http://schemas.openxmlformats.org/officeDocument/2006/relationships/hyperlink" Target="https://hemani.biz/Fenugreek-Oil" TargetMode="External"/><Relationship Id="rId64" Type="http://schemas.openxmlformats.org/officeDocument/2006/relationships/hyperlink" Target="https://hemani.biz/cosmetics/Parfume_cream/Ambra-misk-gamid" TargetMode="External"/><Relationship Id="rId118" Type="http://schemas.openxmlformats.org/officeDocument/2006/relationships/hyperlink" Target="https://hemani.biz/Anti-Pespirant-Soap" TargetMode="External"/><Relationship Id="rId139" Type="http://schemas.openxmlformats.org/officeDocument/2006/relationships/hyperlink" Target="https://hemani.biz/Glove_oil_60" TargetMode="External"/><Relationship Id="rId85" Type="http://schemas.openxmlformats.org/officeDocument/2006/relationships/hyperlink" Target="https://hemani.biz/cosmetics/Henna_surma/royal_black_henna" TargetMode="External"/><Relationship Id="rId150" Type="http://schemas.openxmlformats.org/officeDocument/2006/relationships/hyperlink" Target="https://hemani.biz/Sweet%20_almond_1000" TargetMode="External"/><Relationship Id="rId171" Type="http://schemas.openxmlformats.org/officeDocument/2006/relationships/hyperlink" Target="https://hemani.biz/cosmetics/Henna_surma/Henna_black" TargetMode="External"/><Relationship Id="rId192" Type="http://schemas.openxmlformats.org/officeDocument/2006/relationships/hyperlink" Target="https://hemani.biz/cosmetics/Tea_for_health/Hemani_Slim_Smart_Mix_Fruit" TargetMode="External"/><Relationship Id="rId12" Type="http://schemas.openxmlformats.org/officeDocument/2006/relationships/hyperlink" Target="https://hemani.biz/cosmetics/For_face/UBTAN-krem" TargetMode="External"/><Relationship Id="rId33" Type="http://schemas.openxmlformats.org/officeDocument/2006/relationships/hyperlink" Target="https://hemani.biz/Hemani_Sweet_almond" TargetMode="External"/><Relationship Id="rId108" Type="http://schemas.openxmlformats.org/officeDocument/2006/relationships/hyperlink" Target="https://hemani.biz/cosmetics/Natur_oil/Grape_oil?sort=pd.name&amp;order=ASC" TargetMode="External"/><Relationship Id="rId129" Type="http://schemas.openxmlformats.org/officeDocument/2006/relationships/hyperlink" Target="https://hemani.biz/Black_seed_massage_oil" TargetMode="External"/><Relationship Id="rId54" Type="http://schemas.openxmlformats.org/officeDocument/2006/relationships/hyperlink" Target="https://hemani.biz/Eucalyptus-and-Tea-Tree-Soap" TargetMode="External"/><Relationship Id="rId75" Type="http://schemas.openxmlformats.org/officeDocument/2006/relationships/hyperlink" Target="https://hemani.biz/Amla_Hair_Oil_200l" TargetMode="External"/><Relationship Id="rId96" Type="http://schemas.openxmlformats.org/officeDocument/2006/relationships/hyperlink" Target="https://hemani.biz/cosmetics/Tea_for_health/TEA-SLEEP-WELL" TargetMode="External"/><Relationship Id="rId140" Type="http://schemas.openxmlformats.org/officeDocument/2006/relationships/hyperlink" Target="https://hemani.biz/Pomegranat_oil" TargetMode="External"/><Relationship Id="rId161" Type="http://schemas.openxmlformats.org/officeDocument/2006/relationships/hyperlink" Target="https://hemani.biz/Henna_oil" TargetMode="External"/><Relationship Id="rId182" Type="http://schemas.openxmlformats.org/officeDocument/2006/relationships/hyperlink" Target="https://hemani.biz/cosmetics/Tea_for_health/Hemani_Slim_Smart_Mix_Fruit"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119" Type="http://schemas.openxmlformats.org/officeDocument/2006/relationships/hyperlink" Target="https://hemani.biz/Eucalyptus-and-Tea-Tree-Soap" TargetMode="External"/><Relationship Id="rId44" Type="http://schemas.openxmlformats.org/officeDocument/2006/relationships/hyperlink" Target="https://hemani.biz/cosmetics/Natur_oil/hemani-blackseed-oil-60ml" TargetMode="External"/><Relationship Id="rId65" Type="http://schemas.openxmlformats.org/officeDocument/2006/relationships/hyperlink" Target="https://hemani.biz/cosmetics/Parfume_cream/Musk_Jamid" TargetMode="External"/><Relationship Id="rId86" Type="http://schemas.openxmlformats.org/officeDocument/2006/relationships/hyperlink" Target="https://hemani.biz/cosmetics/Henna_surma/royal_brown_henna" TargetMode="External"/><Relationship Id="rId130" Type="http://schemas.openxmlformats.org/officeDocument/2006/relationships/hyperlink" Target="https://hemani.biz/Aniseed_oil" TargetMode="External"/><Relationship Id="rId151" Type="http://schemas.openxmlformats.org/officeDocument/2006/relationships/hyperlink" Target="https://hemani.biz/Carrot_oil" TargetMode="External"/><Relationship Id="rId172" Type="http://schemas.openxmlformats.org/officeDocument/2006/relationships/hyperlink" Target="https://hemani.biz/cosmetics/For_face/Snail_cream" TargetMode="External"/><Relationship Id="rId193" Type="http://schemas.openxmlformats.org/officeDocument/2006/relationships/printerSettings" Target="../printerSettings/printerSettings3.bin"/><Relationship Id="rId13" Type="http://schemas.openxmlformats.org/officeDocument/2006/relationships/hyperlink" Target="https://hemani.biz/cosmetics/For_face/Snail_cream" TargetMode="External"/><Relationship Id="rId109" Type="http://schemas.openxmlformats.org/officeDocument/2006/relationships/hyperlink" Target="https://hemani.biz/honey_ginseng_125_gm" TargetMode="External"/><Relationship Id="rId34" Type="http://schemas.openxmlformats.org/officeDocument/2006/relationships/hyperlink" Target="https://hemani.biz/cosmetics/Natur_oil/HEMANI_Juniper_Berry?sort=pd.name&amp;order=ASC" TargetMode="External"/><Relationship Id="rId50" Type="http://schemas.openxmlformats.org/officeDocument/2006/relationships/hyperlink" Target="https://hemani.biz/Essence_Rosemary" TargetMode="External"/><Relationship Id="rId55" Type="http://schemas.openxmlformats.org/officeDocument/2006/relationships/hyperlink" Target="https://hemani.biz/apricot-soap" TargetMode="External"/><Relationship Id="rId76" Type="http://schemas.openxmlformats.org/officeDocument/2006/relationships/hyperlink" Target="https://hemani.biz/Green_Grass_Oil" TargetMode="External"/><Relationship Id="rId97" Type="http://schemas.openxmlformats.org/officeDocument/2006/relationships/hyperlink" Target="https://hemani.biz/cosmetics/Tea_for_health/TONIC-TEA" TargetMode="External"/><Relationship Id="rId104" Type="http://schemas.openxmlformats.org/officeDocument/2006/relationships/hyperlink" Target="https://hemani.biz/cosmetics/Natur_oil/walnut?sort=pd.name&amp;order=ASC" TargetMode="External"/><Relationship Id="rId120" Type="http://schemas.openxmlformats.org/officeDocument/2006/relationships/hyperlink" Target="https://hemani.biz/apricot-soap" TargetMode="External"/><Relationship Id="rId125" Type="http://schemas.openxmlformats.org/officeDocument/2006/relationships/hyperlink" Target="https://hemani.biz/apricot-soap" TargetMode="External"/><Relationship Id="rId141" Type="http://schemas.openxmlformats.org/officeDocument/2006/relationships/hyperlink" Target="https://hemani.biz/jasmine-oil" TargetMode="External"/><Relationship Id="rId146" Type="http://schemas.openxmlformats.org/officeDocument/2006/relationships/hyperlink" Target="https://hemani.biz/Nettle_oil" TargetMode="External"/><Relationship Id="rId167" Type="http://schemas.openxmlformats.org/officeDocument/2006/relationships/hyperlink" Target="https://hemani.biz/cosmetics/Natur_oil/cod-liver-Oil" TargetMode="External"/><Relationship Id="rId188" Type="http://schemas.openxmlformats.org/officeDocument/2006/relationships/hyperlink" Target="https://hemani.biz/Hemani_krem_argana"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Super_Snake_oil" TargetMode="External"/><Relationship Id="rId92" Type="http://schemas.openxmlformats.org/officeDocument/2006/relationships/hyperlink" Target="https://hemani.biz/TEA-LAVENDER" TargetMode="External"/><Relationship Id="rId162" Type="http://schemas.openxmlformats.org/officeDocument/2006/relationships/hyperlink" Target="https://hemani.biz/maslo_shee" TargetMode="External"/><Relationship Id="rId183" Type="http://schemas.openxmlformats.org/officeDocument/2006/relationships/hyperlink" Target="https://hemani.biz/Sandal_Bakhour_Powder"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smetics/Natur_oil/LINSEED-OIL?sort=pd.name&amp;order=ASC"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HEMANI_black_pepper?sort=pd.name&amp;order=ASC" TargetMode="External"/><Relationship Id="rId45" Type="http://schemas.openxmlformats.org/officeDocument/2006/relationships/hyperlink" Target="https://hemani.biz/cosmetics/Natur_oil/Blackseed-oil-500ml" TargetMode="External"/><Relationship Id="rId66" Type="http://schemas.openxmlformats.org/officeDocument/2006/relationships/hyperlink" Target="https://hemani.biz/cosmetics/Parfume_cream/Muhallat_jamid" TargetMode="External"/><Relationship Id="rId87" Type="http://schemas.openxmlformats.org/officeDocument/2006/relationships/hyperlink" Target="https://hemani.biz/cosmetics/Henna_surma/roya_darkestBrown_henna" TargetMode="External"/><Relationship Id="rId110" Type="http://schemas.openxmlformats.org/officeDocument/2006/relationships/hyperlink" Target="https://hemani.biz/apricot-soap" TargetMode="External"/><Relationship Id="rId115" Type="http://schemas.openxmlformats.org/officeDocument/2006/relationships/hyperlink" Target="https://hemani.biz/Hemani_krem_argana" TargetMode="External"/><Relationship Id="rId131" Type="http://schemas.openxmlformats.org/officeDocument/2006/relationships/hyperlink" Target="https://hemani.biz/Maslo_abrikosa" TargetMode="External"/><Relationship Id="rId136" Type="http://schemas.openxmlformats.org/officeDocument/2006/relationships/hyperlink" Target="https://hemani.biz/Maslo_arganovoe" TargetMode="External"/><Relationship Id="rId157" Type="http://schemas.openxmlformats.org/officeDocument/2006/relationships/hyperlink" Target="https://hemani.biz/usmi" TargetMode="External"/><Relationship Id="rId178" Type="http://schemas.openxmlformats.org/officeDocument/2006/relationships/hyperlink" Target="https://hemani.biz/cosmetics/For_body/miswak_paste" TargetMode="External"/><Relationship Id="rId61" Type="http://schemas.openxmlformats.org/officeDocument/2006/relationships/hyperlink" Target="https://hemani.biz/Semena_black_seed" TargetMode="External"/><Relationship Id="rId82" Type="http://schemas.openxmlformats.org/officeDocument/2006/relationships/hyperlink" Target="https://hemani.biz/black-seed-scrub" TargetMode="External"/><Relationship Id="rId152" Type="http://schemas.openxmlformats.org/officeDocument/2006/relationships/hyperlink" Target="https://hemani.biz/Neem" TargetMode="External"/><Relationship Id="rId173" Type="http://schemas.openxmlformats.org/officeDocument/2006/relationships/hyperlink" Target="https://hemani.biz/Maslo_arganovoe" TargetMode="External"/><Relationship Id="rId194" Type="http://schemas.openxmlformats.org/officeDocument/2006/relationships/vmlDrawing" Target="../drawings/vmlDrawing1.vm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_Oil_1000?sort=pd.name&amp;order=ASC" TargetMode="External"/><Relationship Id="rId35" Type="http://schemas.openxmlformats.org/officeDocument/2006/relationships/hyperlink" Target="https://hemani.biz/cosmetics/Natur_oil/Mint_oil?sort=pd.name&amp;order=ASC" TargetMode="External"/><Relationship Id="rId56" Type="http://schemas.openxmlformats.org/officeDocument/2006/relationships/hyperlink" Target="https://hemani.biz/cucumber-soap-130-g" TargetMode="External"/><Relationship Id="rId77" Type="http://schemas.openxmlformats.org/officeDocument/2006/relationships/hyperlink" Target="https://hemani.biz/Hair-oil-olive-almond" TargetMode="External"/><Relationship Id="rId100" Type="http://schemas.openxmlformats.org/officeDocument/2006/relationships/hyperlink" Target="https://hemani.biz/Bitter_Almond_Oil_60ml" TargetMode="External"/><Relationship Id="rId105" Type="http://schemas.openxmlformats.org/officeDocument/2006/relationships/hyperlink" Target="https://hemani.biz/cosmetics/Natur_oil/HEMANI_Grapefruit?sort=pd.name&amp;order=ASC" TargetMode="External"/><Relationship Id="rId126" Type="http://schemas.openxmlformats.org/officeDocument/2006/relationships/hyperlink" Target="https://hemani.biz/cosmetics/Parfume_cream/Muhallat_jamid" TargetMode="External"/><Relationship Id="rId147" Type="http://schemas.openxmlformats.org/officeDocument/2006/relationships/hyperlink" Target="https://hemani.biz/Sesame_oil" TargetMode="External"/><Relationship Id="rId168" Type="http://schemas.openxmlformats.org/officeDocument/2006/relationships/hyperlink" Target="https://hemani.biz/cosmetics/Natur_oil/Maslo_jevkalipta?sort=pd.name&amp;order=ASC"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honey_ginseng_125_gm" TargetMode="External"/><Relationship Id="rId72" Type="http://schemas.openxmlformats.org/officeDocument/2006/relationships/hyperlink" Target="https://hemani.biz/Zait_Hayee_65" TargetMode="External"/><Relationship Id="rId93" Type="http://schemas.openxmlformats.org/officeDocument/2006/relationships/hyperlink" Target="https://hemani.biz/TEA-ROSE" TargetMode="External"/><Relationship Id="rId98" Type="http://schemas.openxmlformats.org/officeDocument/2006/relationships/hyperlink" Target="https://hemani.biz/cosmetics/Tea_for_health/Green_Tea_Mint_And%20_Lemon" TargetMode="External"/><Relationship Id="rId121" Type="http://schemas.openxmlformats.org/officeDocument/2006/relationships/hyperlink" Target="https://hemani.biz/apricot-soap" TargetMode="External"/><Relationship Id="rId142" Type="http://schemas.openxmlformats.org/officeDocument/2006/relationships/hyperlink" Target="https://hemani.biz/jojoba_oil_30ml" TargetMode="External"/><Relationship Id="rId163" Type="http://schemas.openxmlformats.org/officeDocument/2006/relationships/hyperlink" Target="https://hemani.biz/Glove_oil_60" TargetMode="External"/><Relationship Id="rId184" Type="http://schemas.openxmlformats.org/officeDocument/2006/relationships/hyperlink" Target="https://hemani.biz/Sandal_Bakhour_Powder" TargetMode="External"/><Relationship Id="rId189" Type="http://schemas.openxmlformats.org/officeDocument/2006/relationships/hyperlink" Target="https://hemani.biz/Amla_Hair_Oil_200l"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hemani-blackseed-oil-125ml" TargetMode="External"/><Relationship Id="rId67" Type="http://schemas.openxmlformats.org/officeDocument/2006/relationships/hyperlink" Target="https://hemani.biz/hair_mask_snake" TargetMode="External"/><Relationship Id="rId116" Type="http://schemas.openxmlformats.org/officeDocument/2006/relationships/hyperlink" Target="https://hemani.biz/cosmetics/Natur_oil/coconut-oil-1?sort=pd.name&amp;order=ASC" TargetMode="External"/><Relationship Id="rId137" Type="http://schemas.openxmlformats.org/officeDocument/2006/relationships/hyperlink" Target="https://hemani.biz/HEMANI_vanilla" TargetMode="External"/><Relationship Id="rId158" Type="http://schemas.openxmlformats.org/officeDocument/2006/relationships/hyperlink" Target="https://hemani.biz/taramira_oil_100ml"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garlic?sort=pd.name&amp;order=ASC" TargetMode="External"/><Relationship Id="rId62" Type="http://schemas.openxmlformats.org/officeDocument/2006/relationships/hyperlink" Target="https://hemani.biz/krem_parfum_rosa" TargetMode="External"/><Relationship Id="rId83" Type="http://schemas.openxmlformats.org/officeDocument/2006/relationships/hyperlink" Target="https://hemani.biz/%20Caviar_facewash" TargetMode="External"/><Relationship Id="rId88" Type="http://schemas.openxmlformats.org/officeDocument/2006/relationships/hyperlink" Target="https://hemani.biz/cosmetics/Henna_surma/Henna_black" TargetMode="External"/><Relationship Id="rId111" Type="http://schemas.openxmlformats.org/officeDocument/2006/relationships/hyperlink" Target="https://hemani.biz/Costus_Root_Powder_Jar" TargetMode="External"/><Relationship Id="rId132" Type="http://schemas.openxmlformats.org/officeDocument/2006/relationships/hyperlink" Target="https://hemani.biz/avocado" TargetMode="External"/><Relationship Id="rId153" Type="http://schemas.openxmlformats.org/officeDocument/2006/relationships/hyperlink" Target="https://hemani.biz/neem-oil-30ml" TargetMode="External"/><Relationship Id="rId174" Type="http://schemas.openxmlformats.org/officeDocument/2006/relationships/hyperlink" Target="https://hemani.biz/Fenugreek_oil_60" TargetMode="External"/><Relationship Id="rId179" Type="http://schemas.openxmlformats.org/officeDocument/2006/relationships/hyperlink" Target="https://hemani.biz/cosmetics/For_body/hemani_pasta_gvozdika" TargetMode="External"/><Relationship Id="rId195" Type="http://schemas.openxmlformats.org/officeDocument/2006/relationships/comments" Target="../comments1.xml"/><Relationship Id="rId190" Type="http://schemas.openxmlformats.org/officeDocument/2006/relationships/hyperlink" Target="https://hemani.biz/Maslo_Muravinoe"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cod-liver-Oil" TargetMode="External"/><Relationship Id="rId57" Type="http://schemas.openxmlformats.org/officeDocument/2006/relationships/hyperlink" Target="https://hemani.biz/sulfur-soap" TargetMode="External"/><Relationship Id="rId106" Type="http://schemas.openxmlformats.org/officeDocument/2006/relationships/hyperlink" Target="https://hemani.biz/cosmetics/Natur_oil/HEMANI_Mustard?sort=pd.name&amp;order=ASC" TargetMode="External"/><Relationship Id="rId127" Type="http://schemas.openxmlformats.org/officeDocument/2006/relationships/hyperlink" Target="https://hemani.biz/Dahn_Zaitun"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OIL-100ml?sort=pd.name&amp;order=ASC" TargetMode="External"/><Relationship Id="rId52" Type="http://schemas.openxmlformats.org/officeDocument/2006/relationships/hyperlink" Target="https://hemani.biz/Honey_blackseed_oil_250gm" TargetMode="External"/><Relationship Id="rId73" Type="http://schemas.openxmlformats.org/officeDocument/2006/relationships/hyperlink" Target="https://hemani.biz/Zait_Al_Hayee_250ml" TargetMode="External"/><Relationship Id="rId78" Type="http://schemas.openxmlformats.org/officeDocument/2006/relationships/hyperlink" Target="https://hemani.biz/olive_oil_for_hair" TargetMode="External"/><Relationship Id="rId94" Type="http://schemas.openxmlformats.org/officeDocument/2006/relationships/hyperlink" Target="https://hemani.biz/cosmetics/Tea_for_health/TEA_DIGESTION" TargetMode="External"/><Relationship Id="rId99" Type="http://schemas.openxmlformats.org/officeDocument/2006/relationships/hyperlink" Target="https://hemani.biz/cosmetics/Tea_for_health/Hemani_Slim_Smart_Mix_Fruit" TargetMode="External"/><Relationship Id="rId101" Type="http://schemas.openxmlformats.org/officeDocument/2006/relationships/hyperlink" Target="https://hemani.biz/cosmetics/For_body/Miswak" TargetMode="External"/><Relationship Id="rId122" Type="http://schemas.openxmlformats.org/officeDocument/2006/relationships/hyperlink" Target="https://hemani.biz/Anti-Pespirant-Soap" TargetMode="External"/><Relationship Id="rId143" Type="http://schemas.openxmlformats.org/officeDocument/2006/relationships/hyperlink" Target="https://hemani.biz/Wheat_germ_oil" TargetMode="External"/><Relationship Id="rId148" Type="http://schemas.openxmlformats.org/officeDocument/2006/relationships/hyperlink" Target="https://hemani.biz/Olibanum" TargetMode="External"/><Relationship Id="rId164" Type="http://schemas.openxmlformats.org/officeDocument/2006/relationships/hyperlink" Target="https://hemani.biz/Sesame_oil" TargetMode="External"/><Relationship Id="rId169" Type="http://schemas.openxmlformats.org/officeDocument/2006/relationships/hyperlink" Target="https://hemani.biz/Zait_Hayee_65" TargetMode="External"/><Relationship Id="rId185" Type="http://schemas.openxmlformats.org/officeDocument/2006/relationships/hyperlink" Target="https://hemani.biz/cosmetics/Henna_surma/royal_black_henna"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80" Type="http://schemas.openxmlformats.org/officeDocument/2006/relationships/hyperlink" Target="https://hemani.biz/cosmetics/For_body/hemani_pasta_gvozdika" TargetMode="External"/><Relationship Id="rId26" Type="http://schemas.openxmlformats.org/officeDocument/2006/relationships/hyperlink" Target="https://hemani.biz/cosmetics/Natur_oil/coconut_oil_100ml?sort=pd.name&amp;order=ASC" TargetMode="External"/><Relationship Id="rId47" Type="http://schemas.openxmlformats.org/officeDocument/2006/relationships/hyperlink" Target="https://hemani.biz/HEMANI_black_seed" TargetMode="External"/><Relationship Id="rId68" Type="http://schemas.openxmlformats.org/officeDocument/2006/relationships/hyperlink" Target="https://hemani.biz/hair_mask_snale" TargetMode="External"/><Relationship Id="rId89" Type="http://schemas.openxmlformats.org/officeDocument/2006/relationships/hyperlink" Target="https://hemani.biz/cosmetics/Tea_for_health/GREEN_TEA_100GM_PACK_PEACH" TargetMode="External"/><Relationship Id="rId112" Type="http://schemas.openxmlformats.org/officeDocument/2006/relationships/hyperlink" Target="https://hemani.biz/krem_parfum_rosa" TargetMode="External"/><Relationship Id="rId133" Type="http://schemas.openxmlformats.org/officeDocument/2006/relationships/hyperlink" Target="https://hemani.biz/Aloe_oil_30" TargetMode="External"/><Relationship Id="rId154" Type="http://schemas.openxmlformats.org/officeDocument/2006/relationships/hyperlink" Target="https://hemani.biz/HEMANI_propolis" TargetMode="External"/><Relationship Id="rId175" Type="http://schemas.openxmlformats.org/officeDocument/2006/relationships/hyperlink" Target="https://hemani.biz/Amla_Hair_Oil_200l" TargetMode="External"/><Relationship Id="rId16" Type="http://schemas.openxmlformats.org/officeDocument/2006/relationships/hyperlink" Target="https://hemani.biz/cosmetics/For_face/Anti_Wrinkle_Anti_Aging_Cream" TargetMode="External"/><Relationship Id="rId37" Type="http://schemas.openxmlformats.org/officeDocument/2006/relationships/hyperlink" Target="https://hemani.biz/cosmetics/Natur_oil/Rose_oil?sort=pd.name&amp;order=ASC" TargetMode="External"/><Relationship Id="rId58" Type="http://schemas.openxmlformats.org/officeDocument/2006/relationships/hyperlink" Target="https://hemani.biz/Costus_Root_Powder_Jar" TargetMode="External"/><Relationship Id="rId79" Type="http://schemas.openxmlformats.org/officeDocument/2006/relationships/hyperlink" Target="https://hemani.biz/Maslo_Muravinoe" TargetMode="External"/><Relationship Id="rId102" Type="http://schemas.openxmlformats.org/officeDocument/2006/relationships/hyperlink" Target="https://hemani.biz/Hemani_krem_argana" TargetMode="External"/><Relationship Id="rId123" Type="http://schemas.openxmlformats.org/officeDocument/2006/relationships/hyperlink" Target="https://hemani.biz/Eucalyptus-and-Tea-Tree-Soap" TargetMode="External"/><Relationship Id="rId144" Type="http://schemas.openxmlformats.org/officeDocument/2006/relationships/hyperlink" Target="https://hemani.biz/Castor_oil_%2060_ml" TargetMode="External"/><Relationship Id="rId90" Type="http://schemas.openxmlformats.org/officeDocument/2006/relationships/hyperlink" Target="https://hemani.biz/GREEN_TEA_100GM_PACK_Strawberry" TargetMode="External"/><Relationship Id="rId165" Type="http://schemas.openxmlformats.org/officeDocument/2006/relationships/hyperlink" Target="https://hemani.biz/Sweet_Almond_Oil_HEMANI" TargetMode="External"/><Relationship Id="rId186"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_oil?sort=pd.name&amp;order=ASC" TargetMode="External"/><Relationship Id="rId48" Type="http://schemas.openxmlformats.org/officeDocument/2006/relationships/hyperlink" Target="https://hemani.biz/blackseed_oil_100_ml" TargetMode="External"/><Relationship Id="rId69" Type="http://schemas.openxmlformats.org/officeDocument/2006/relationships/hyperlink" Target="https://hemani.biz/blackseed_hair_mask" TargetMode="External"/><Relationship Id="rId113" Type="http://schemas.openxmlformats.org/officeDocument/2006/relationships/hyperlink" Target="https://hemani.biz/cosmetics/Henna_surma/Henna_black" TargetMode="External"/><Relationship Id="rId134" Type="http://schemas.openxmlformats.org/officeDocument/2006/relationships/hyperlink" Target="https://hemani.biz/Orange_oil" TargetMode="External"/><Relationship Id="rId80" Type="http://schemas.openxmlformats.org/officeDocument/2006/relationships/hyperlink" Target="https://hemani.biz/natural-deodrant-stick" TargetMode="External"/><Relationship Id="rId155" Type="http://schemas.openxmlformats.org/officeDocument/2006/relationships/hyperlink" Target="https://hemani.biz/HEMANI_Sandal" TargetMode="External"/><Relationship Id="rId176" Type="http://schemas.openxmlformats.org/officeDocument/2006/relationships/hyperlink" Target="https://hemani.biz/cosmetics/Natur_oil/coconut-oil-1?sort=pd.name&amp;order=ASC" TargetMode="External"/><Relationship Id="rId17" Type="http://schemas.openxmlformats.org/officeDocument/2006/relationships/hyperlink" Target="https://hemani.biz/cosmetics/massage_cream/krem-massage" TargetMode="External"/><Relationship Id="rId38" Type="http://schemas.openxmlformats.org/officeDocument/2006/relationships/hyperlink" Target="https://hemani.biz/cosmetics/Natur_oil/Chamomile_oil?sort=pd.name&amp;order=ASC" TargetMode="External"/><Relationship Id="rId59" Type="http://schemas.openxmlformats.org/officeDocument/2006/relationships/hyperlink" Target="https://hemani.biz/rose_leaves" TargetMode="External"/><Relationship Id="rId103"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apricot-soap" TargetMode="External"/><Relationship Id="rId70" Type="http://schemas.openxmlformats.org/officeDocument/2006/relationships/hyperlink" Target="https://hemani.biz/snail-hair-oil" TargetMode="External"/><Relationship Id="rId91" Type="http://schemas.openxmlformats.org/officeDocument/2006/relationships/hyperlink" Target="https://hemani.biz/TEA-GINGER" TargetMode="External"/><Relationship Id="rId145" Type="http://schemas.openxmlformats.org/officeDocument/2006/relationships/hyperlink" Target="https://hemani.biz/%D0%A1innamon_Oil_HEMANI" TargetMode="External"/><Relationship Id="rId166" Type="http://schemas.openxmlformats.org/officeDocument/2006/relationships/hyperlink" Target="https://hemani.biz/cosmetics/Natur_oil/Mint_oil?sort=pd.name&amp;order=ASC" TargetMode="External"/><Relationship Id="rId187" Type="http://schemas.openxmlformats.org/officeDocument/2006/relationships/hyperlink" Target="https://hemani.biz/cosmetics/massage_cream/Massazhnaja_maz_s_zhirom_strausa_v_tjubike" TargetMode="External"/><Relationship Id="rId1" Type="http://schemas.openxmlformats.org/officeDocument/2006/relationships/hyperlink" Target="https://hemani.biz/cosmetics/flower_water/gidralat_kewra" TargetMode="External"/><Relationship Id="rId28" Type="http://schemas.openxmlformats.org/officeDocument/2006/relationships/hyperlink" Target="https://hemani.biz/coconut_oil_60ml" TargetMode="External"/><Relationship Id="rId49" Type="http://schemas.openxmlformats.org/officeDocument/2006/relationships/hyperlink" Target="https://hemani.biz/Essence_Lavender" TargetMode="External"/><Relationship Id="rId114" Type="http://schemas.openxmlformats.org/officeDocument/2006/relationships/hyperlink" Target="https://hemani.biz/cosmetics/Tea_for_health/Hemani_Slim_Smart_Mix_Fruit" TargetMode="External"/><Relationship Id="rId60" Type="http://schemas.openxmlformats.org/officeDocument/2006/relationships/hyperlink" Target="https://hemani.biz/Sandal_Bakhour_Powder" TargetMode="External"/><Relationship Id="rId81" Type="http://schemas.openxmlformats.org/officeDocument/2006/relationships/hyperlink" Target="https://hemani.biz/Deodorant_Stick_Aloe" TargetMode="External"/><Relationship Id="rId135" Type="http://schemas.openxmlformats.org/officeDocument/2006/relationships/hyperlink" Target="https://hemani.biz/Watermelon" TargetMode="External"/><Relationship Id="rId156" Type="http://schemas.openxmlformats.org/officeDocument/2006/relationships/hyperlink" Target="https://hemani.biz/HEMANI_Oil_Sa%EF%AC%84ower_30_ml" TargetMode="External"/><Relationship Id="rId177" Type="http://schemas.openxmlformats.org/officeDocument/2006/relationships/hyperlink" Target="https://hemani.biz/cosmetics/For_body/hemani_pasta_gvozdika"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Maslo_tykvy"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Relationship Id="rId3" Type="http://schemas.openxmlformats.org/officeDocument/2006/relationships/hyperlink" Target="https://hemani.biz/Pearly_Glow%20_Lotion" TargetMode="External"/><Relationship Id="rId7" Type="http://schemas.openxmlformats.org/officeDocument/2006/relationships/hyperlink" Target="https://hemani.biz/Macadamia_Shampoo" TargetMode="External"/><Relationship Id="rId2" Type="http://schemas.openxmlformats.org/officeDocument/2006/relationships/hyperlink" Target="https://hemani.biz/Rumyanec" TargetMode="External"/><Relationship Id="rId1" Type="http://schemas.openxmlformats.org/officeDocument/2006/relationships/hyperlink" Target="https://hemani.biz/Pearly_Glow_Shower_Gel" TargetMode="External"/><Relationship Id="rId6" Type="http://schemas.openxmlformats.org/officeDocument/2006/relationships/hyperlink" Target="https://hemani.biz/Macadamia_Body_Lotion" TargetMode="External"/><Relationship Id="rId11" Type="http://schemas.openxmlformats.org/officeDocument/2006/relationships/comments" Target="../comments2.xml"/><Relationship Id="rId5" Type="http://schemas.openxmlformats.org/officeDocument/2006/relationships/hyperlink" Target="https://hemani.biz/Luxury_Shea_Butter_Cream" TargetMode="External"/><Relationship Id="rId10" Type="http://schemas.openxmlformats.org/officeDocument/2006/relationships/vmlDrawing" Target="../drawings/vmlDrawing2.vml"/><Relationship Id="rId4" Type="http://schemas.openxmlformats.org/officeDocument/2006/relationships/hyperlink" Target="https://hemani.biz/Luxury_Pearl_Body"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hemani.biz/Skrab_dlja_tela_medom_arganovym_maslom" TargetMode="External"/><Relationship Id="rId21" Type="http://schemas.openxmlformats.org/officeDocument/2006/relationships/hyperlink" Target="https://hemani.biz/Skrab_maslom_Opuncii" TargetMode="External"/><Relationship Id="rId42" Type="http://schemas.openxmlformats.org/officeDocument/2006/relationships/hyperlink" Target="https://hemani.biz/index.php?route=product/product&amp;path=169_170&amp;product_id=3332" TargetMode="External"/><Relationship Id="rId47" Type="http://schemas.openxmlformats.org/officeDocument/2006/relationships/hyperlink" Target="https://hemani.biz/index.php?route=product/product&amp;path=169_170&amp;product_id=3626" TargetMode="External"/><Relationship Id="rId63" Type="http://schemas.openxmlformats.org/officeDocument/2006/relationships/hyperlink" Target="https://hemani.biz/index.php?route=product/product&amp;path=169_170&amp;product_id=3647" TargetMode="External"/><Relationship Id="rId68" Type="http://schemas.openxmlformats.org/officeDocument/2006/relationships/hyperlink" Target="https://hemani.biz/index.php?route=product/product&amp;path=169_170&amp;product_id=3619" TargetMode="External"/><Relationship Id="rId16" Type="http://schemas.openxmlformats.org/officeDocument/2006/relationships/hyperlink" Target="https://hemani.biz/serum_protiv_morshhin_opuncija" TargetMode="External"/><Relationship Id="rId11" Type="http://schemas.openxmlformats.org/officeDocument/2006/relationships/hyperlink" Target="https://hemani.biz/Crem_Argana_marocco" TargetMode="External"/><Relationship Id="rId32" Type="http://schemas.openxmlformats.org/officeDocument/2006/relationships/hyperlink" Target="https://hemani.biz/Rose_Gidrolat" TargetMode="External"/><Relationship Id="rId37" Type="http://schemas.openxmlformats.org/officeDocument/2006/relationships/hyperlink" Target="https://hemani.biz/index.php?route=product/product&amp;path=169_170&amp;product_id=3640" TargetMode="External"/><Relationship Id="rId53" Type="http://schemas.openxmlformats.org/officeDocument/2006/relationships/hyperlink" Target="https://hemani.biz/index.php?route=product/product&amp;path=169_170&amp;product_id=3308" TargetMode="External"/><Relationship Id="rId58" Type="http://schemas.openxmlformats.org/officeDocument/2006/relationships/hyperlink" Target="https://hemani.biz/index.php?route=product/product&amp;path=169_170&amp;product_id=3620" TargetMode="External"/><Relationship Id="rId74" Type="http://schemas.openxmlformats.org/officeDocument/2006/relationships/hyperlink" Target="https://hemani.biz/index.php?route=product/product&amp;path=169_170&amp;product_id=3632" TargetMode="External"/><Relationship Id="rId79" Type="http://schemas.openxmlformats.org/officeDocument/2006/relationships/hyperlink" Target="https://hemani.biz/index.php?route=product/product&amp;path=169_170&amp;product_id=3629" TargetMode="External"/><Relationship Id="rId5" Type="http://schemas.openxmlformats.org/officeDocument/2006/relationships/hyperlink" Target="https://hemani.biz/Beldi" TargetMode="External"/><Relationship Id="rId61" Type="http://schemas.openxmlformats.org/officeDocument/2006/relationships/hyperlink" Target="https://hemani.biz/index.php?route=product/product&amp;path=169_170&amp;product_id=3649" TargetMode="External"/><Relationship Id="rId82" Type="http://schemas.openxmlformats.org/officeDocument/2006/relationships/comments" Target="../comments3.xml"/><Relationship Id="rId19" Type="http://schemas.openxmlformats.org/officeDocument/2006/relationships/hyperlink" Target="https://hemani.biz/Krem_maslom_Opuncii"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Telo_Scrub_Coffe" TargetMode="External"/><Relationship Id="rId30" Type="http://schemas.openxmlformats.org/officeDocument/2006/relationships/hyperlink" Target="https://hemani.biz/index.php?route=product/product&amp;path=169_170&amp;product_id=3380" TargetMode="External"/><Relationship Id="rId35" Type="http://schemas.openxmlformats.org/officeDocument/2006/relationships/hyperlink" Target="https://hemani.biz/Gel_dlja_dusha_Arganovyj" TargetMode="External"/><Relationship Id="rId43" Type="http://schemas.openxmlformats.org/officeDocument/2006/relationships/hyperlink" Target="https://hemani.biz/Kessa_Marocco" TargetMode="External"/><Relationship Id="rId48" Type="http://schemas.openxmlformats.org/officeDocument/2006/relationships/hyperlink" Target="https://hemani.biz/index.php?route=product/product&amp;path=169_170&amp;product_id=3627" TargetMode="External"/><Relationship Id="rId56" Type="http://schemas.openxmlformats.org/officeDocument/2006/relationships/hyperlink" Target="https://hemani.biz/index.php?route=product/product&amp;path=169_170&amp;product_id=3310" TargetMode="External"/><Relationship Id="rId64" Type="http://schemas.openxmlformats.org/officeDocument/2006/relationships/hyperlink" Target="https://hemani.biz/index.php?route=product/product&amp;path=169_170&amp;product_id=3616" TargetMode="External"/><Relationship Id="rId69" Type="http://schemas.openxmlformats.org/officeDocument/2006/relationships/hyperlink" Target="https://hemani.biz/index.php?route=product/product&amp;path=169_170&amp;product_id=3642" TargetMode="External"/><Relationship Id="rId77" Type="http://schemas.openxmlformats.org/officeDocument/2006/relationships/hyperlink" Target="https://hemani.biz/index.php?route=product/product&amp;path=169_170&amp;product_id=3642" TargetMode="External"/><Relationship Id="rId8" Type="http://schemas.openxmlformats.org/officeDocument/2006/relationships/hyperlink" Target="https://hemani.biz/Crem_Argana_marocco" TargetMode="External"/><Relationship Id="rId51" Type="http://schemas.openxmlformats.org/officeDocument/2006/relationships/hyperlink" Target="https://hemani.biz/index.php?route=product/product&amp;path=169_170&amp;product_id=3653" TargetMode="External"/><Relationship Id="rId72" Type="http://schemas.openxmlformats.org/officeDocument/2006/relationships/hyperlink" Target="https://hemani.biz/index.php?route=product/product&amp;path=169_170&amp;product_id=3636" TargetMode="External"/><Relationship Id="rId80" Type="http://schemas.openxmlformats.org/officeDocument/2006/relationships/printerSettings" Target="../printerSettings/printerSettings5.bin"/><Relationship Id="rId3" Type="http://schemas.openxmlformats.org/officeDocument/2006/relationships/hyperlink" Target="https://hemani.biz/Orange_Blossom_Water"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Sol_dlja_vanny_Marocco" TargetMode="External"/><Relationship Id="rId33" Type="http://schemas.openxmlformats.org/officeDocument/2006/relationships/hyperlink" Target="https://hemani.biz/Argan_soap_natural_SPA" TargetMode="External"/><Relationship Id="rId38" Type="http://schemas.openxmlformats.org/officeDocument/2006/relationships/hyperlink" Target="https://hemani.biz/index.php?route=product/product&amp;path=169_170&amp;product_id=3638" TargetMode="External"/><Relationship Id="rId46" Type="http://schemas.openxmlformats.org/officeDocument/2006/relationships/hyperlink" Target="https://hemani.biz/index.php?route=product/product&amp;path=169_170&amp;product_id=3641" TargetMode="External"/><Relationship Id="rId59" Type="http://schemas.openxmlformats.org/officeDocument/2006/relationships/hyperlink" Target="https://hemani.biz/index.php?route=product/product&amp;path=169_170&amp;product_id=3621" TargetMode="External"/><Relationship Id="rId67" Type="http://schemas.openxmlformats.org/officeDocument/2006/relationships/hyperlink" Target="https://hemani.biz/index.php?route=product/product&amp;path=169_170&amp;product_id=3634" TargetMode="External"/><Relationship Id="rId20" Type="http://schemas.openxmlformats.org/officeDocument/2006/relationships/hyperlink" Target="https://hemani.biz/Maslo_opuncii" TargetMode="External"/><Relationship Id="rId41" Type="http://schemas.openxmlformats.org/officeDocument/2006/relationships/hyperlink" Target="https://hemani.biz/index.php?route=product/product&amp;path=169_170&amp;product_id=3645" TargetMode="External"/><Relationship Id="rId54" Type="http://schemas.openxmlformats.org/officeDocument/2006/relationships/hyperlink" Target="https://hemani.biz/index.php?route=product/product&amp;path=169_170&amp;product_id=3336" TargetMode="External"/><Relationship Id="rId62" Type="http://schemas.openxmlformats.org/officeDocument/2006/relationships/hyperlink" Target="https://hemani.biz/index.php?route=product/product&amp;path=169_170&amp;product_id=3651" TargetMode="External"/><Relationship Id="rId70" Type="http://schemas.openxmlformats.org/officeDocument/2006/relationships/hyperlink" Target="https://hemani.biz/index.php?route=product/product&amp;path=169_170&amp;product_id=3643" TargetMode="External"/><Relationship Id="rId75" Type="http://schemas.openxmlformats.org/officeDocument/2006/relationships/hyperlink" Target="https://hemani.biz/index.php?route=product/product&amp;path=169_170&amp;product_id=3633"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index.php?route=product/product&amp;path=169_170&amp;product_id=3327"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index.php?route=product/product&amp;path=169_170&amp;product_id=3317" TargetMode="External"/><Relationship Id="rId28" Type="http://schemas.openxmlformats.org/officeDocument/2006/relationships/hyperlink" Target="https://hemani.biz/Gassul_rozoj" TargetMode="External"/><Relationship Id="rId36" Type="http://schemas.openxmlformats.org/officeDocument/2006/relationships/hyperlink" Target="https://hemani.biz/SHampun_Arganovyj_bio" TargetMode="External"/><Relationship Id="rId49" Type="http://schemas.openxmlformats.org/officeDocument/2006/relationships/hyperlink" Target="https://hemani.biz/index.php?route=product/product&amp;path=169_170&amp;product_id=3628" TargetMode="External"/><Relationship Id="rId57" Type="http://schemas.openxmlformats.org/officeDocument/2006/relationships/hyperlink" Target="https://hemani.biz/index.php?route=product/product&amp;path=169_170&amp;product_id=3623" TargetMode="External"/><Relationship Id="rId10" Type="http://schemas.openxmlformats.org/officeDocument/2006/relationships/hyperlink" Target="https://hemani.biz/Argana_oil_50ml" TargetMode="External"/><Relationship Id="rId31" Type="http://schemas.openxmlformats.org/officeDocument/2006/relationships/hyperlink" Target="https://hemani.biz/Shea_maslo_Marocco" TargetMode="External"/><Relationship Id="rId44" Type="http://schemas.openxmlformats.org/officeDocument/2006/relationships/hyperlink" Target="https://hemani.biz/index.php?route=product/product&amp;path=169_170&amp;product_id=3613" TargetMode="External"/><Relationship Id="rId52" Type="http://schemas.openxmlformats.org/officeDocument/2006/relationships/hyperlink" Target="https://hemani.biz/index.php?route=product/product&amp;path=169_170&amp;product_id=3654" TargetMode="External"/><Relationship Id="rId60" Type="http://schemas.openxmlformats.org/officeDocument/2006/relationships/hyperlink" Target="https://hemani.biz/index.php?route=product/product&amp;path=169_170&amp;product_id=3648" TargetMode="External"/><Relationship Id="rId65" Type="http://schemas.openxmlformats.org/officeDocument/2006/relationships/hyperlink" Target="https://hemani.biz/index.php?route=product/product&amp;path=169_170&amp;product_id=3618" TargetMode="External"/><Relationship Id="rId73" Type="http://schemas.openxmlformats.org/officeDocument/2006/relationships/hyperlink" Target="https://hemani.biz/index.php?route=product/product&amp;path=169_170&amp;product_id=3635" TargetMode="External"/><Relationship Id="rId78" Type="http://schemas.openxmlformats.org/officeDocument/2006/relationships/hyperlink" Target="https://hemani.biz/index.php?route=product/product&amp;path=169_170&amp;product_id=3628" TargetMode="External"/><Relationship Id="rId81" Type="http://schemas.openxmlformats.org/officeDocument/2006/relationships/vmlDrawing" Target="../drawings/vmlDrawing3.vm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39" Type="http://schemas.openxmlformats.org/officeDocument/2006/relationships/hyperlink" Target="https://hemani.biz/index.php?route=product/product&amp;path=169_170&amp;product_id=3637" TargetMode="External"/><Relationship Id="rId34" Type="http://schemas.openxmlformats.org/officeDocument/2006/relationships/hyperlink" Target="https://hemani.biz/index.php?route=product/product&amp;path=169_170&amp;product_id=3379" TargetMode="External"/><Relationship Id="rId50" Type="http://schemas.openxmlformats.org/officeDocument/2006/relationships/hyperlink" Target="https://hemani.biz/index.php?route=product/product&amp;path=169_170&amp;product_id=3629" TargetMode="External"/><Relationship Id="rId55" Type="http://schemas.openxmlformats.org/officeDocument/2006/relationships/hyperlink" Target="https://hemani.biz/index.php?route=product/product&amp;path=169_170&amp;product_id=3309" TargetMode="External"/><Relationship Id="rId76" Type="http://schemas.openxmlformats.org/officeDocument/2006/relationships/hyperlink" Target="https://hemani.biz/index.php?route=product/product&amp;path=169_170&amp;product_id=3615" TargetMode="External"/><Relationship Id="rId7" Type="http://schemas.openxmlformats.org/officeDocument/2006/relationships/hyperlink" Target="https://hemani.biz/index.php?route=product/product&amp;path=169_170&amp;product_id=3300" TargetMode="External"/><Relationship Id="rId71" Type="http://schemas.openxmlformats.org/officeDocument/2006/relationships/hyperlink" Target="https://hemani.biz/hna_marocco" TargetMode="External"/><Relationship Id="rId2" Type="http://schemas.openxmlformats.org/officeDocument/2006/relationships/hyperlink" Target="https://hemani.biz/maroccan_beldi" TargetMode="External"/><Relationship Id="rId29" Type="http://schemas.openxmlformats.org/officeDocument/2006/relationships/hyperlink" Target="https://hemani.biz/hna_marocco" TargetMode="External"/><Relationship Id="rId24" Type="http://schemas.openxmlformats.org/officeDocument/2006/relationships/hyperlink" Target="https://hemani.biz/Gel_dlja_dusha_Arganovyj" TargetMode="External"/><Relationship Id="rId40" Type="http://schemas.openxmlformats.org/officeDocument/2006/relationships/hyperlink" Target="https://hemani.biz/index.php?route=product/product&amp;path=169_170&amp;product_id=3639" TargetMode="External"/><Relationship Id="rId45" Type="http://schemas.openxmlformats.org/officeDocument/2006/relationships/hyperlink" Target="https://hemani.biz/index.php?route=product/product&amp;path=169_170&amp;product_id=3630" TargetMode="External"/><Relationship Id="rId66" Type="http://schemas.openxmlformats.org/officeDocument/2006/relationships/hyperlink" Target="https://hemani.biz/index.php?route=product/product&amp;path=169_170&amp;product_id=363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mint" TargetMode="External"/><Relationship Id="rId18" Type="http://schemas.openxmlformats.org/officeDocument/2006/relationships/hyperlink" Target="https://hemani.biz/morocco_cosmetics/Malak_Bio/ArganOil_conditioner"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sqrub"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lavender" TargetMode="External"/><Relationship Id="rId17" Type="http://schemas.openxmlformats.org/officeDocument/2006/relationships/hyperlink" Target="https://hemani.biz/morocco_cosmetics/Malak_Bio/ArganOil_showergel"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Shea_butter_200gm" TargetMode="External"/><Relationship Id="rId20" Type="http://schemas.openxmlformats.org/officeDocument/2006/relationships/hyperlink" Target="https://hemani.biz/morocco_cosmetics/Malak_Bio/ArganOil_lotion"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6.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ArganOil_shampoo" TargetMode="External"/><Relationship Id="rId23" Type="http://schemas.openxmlformats.org/officeDocument/2006/relationships/hyperlink" Target="https://hemani.biz/morocco_cosmetics/Malak_Bio/ArganOil_sqrub"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beardoil"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neroli" TargetMode="External"/><Relationship Id="rId22" Type="http://schemas.openxmlformats.org/officeDocument/2006/relationships/hyperlink" Target="https://hemani.biz/morocco_cosmetics/Malak_Bio/kohl_moroccan"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117" Type="http://schemas.openxmlformats.org/officeDocument/2006/relationships/printerSettings" Target="../printerSettings/printerSettings7.bin"/><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12" Type="http://schemas.openxmlformats.org/officeDocument/2006/relationships/hyperlink" Target="https://hemani.biz/LAventure_Blanche" TargetMode="External"/><Relationship Id="rId16" Type="http://schemas.openxmlformats.org/officeDocument/2006/relationships/hyperlink" Target="https://hemani.biz/Al_Haramain_Signature_100_ml"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102" Type="http://schemas.openxmlformats.org/officeDocument/2006/relationships/hyperlink" Target="https://hemani.biz/al-haramain-BLOOM" TargetMode="External"/><Relationship Id="rId5" Type="http://schemas.openxmlformats.org/officeDocument/2006/relationships/hyperlink" Target="https://hemani.biz/Spray_NIGHT_DREAMS"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113" Type="http://schemas.openxmlformats.org/officeDocument/2006/relationships/hyperlink" Target="https://hemani.biz/AVENTURE_Black"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59" Type="http://schemas.openxmlformats.org/officeDocument/2006/relationships/hyperlink" Target="https://hemani.biz/Al_Haramain_AFFAF"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54" Type="http://schemas.openxmlformats.org/officeDocument/2006/relationships/hyperlink" Target="https://hemani.biz/al-haramain-BURJ-AL-HARAMAIN"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49" Type="http://schemas.openxmlformats.org/officeDocument/2006/relationships/hyperlink" Target="https://hemani.biz/al-haramain-haneen" TargetMode="External"/><Relationship Id="rId114" Type="http://schemas.openxmlformats.org/officeDocument/2006/relationships/hyperlink" Target="https://hemani.biz/Junoon"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 Id="rId24" Type="http://schemas.openxmlformats.org/officeDocument/2006/relationships/hyperlink" Target="https://hemani.biz/Junoon"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66" Type="http://schemas.openxmlformats.org/officeDocument/2006/relationships/hyperlink" Target="https://hemani.biz/arabskie_duhi/Haramain/Middle_Market/MUSK_AL_GHAZAL1" TargetMode="External"/><Relationship Id="rId87" Type="http://schemas.openxmlformats.org/officeDocument/2006/relationships/hyperlink" Target="https://hemani.biz/arabskie_duhi/Haramain/mass_market/al-haramain-FOR-EVER" TargetMode="External"/><Relationship Id="rId110" Type="http://schemas.openxmlformats.org/officeDocument/2006/relationships/hyperlink" Target="https://hemani.biz/LAventure_Blanche" TargetMode="External"/><Relationship Id="rId115" Type="http://schemas.openxmlformats.org/officeDocument/2006/relationships/hyperlink" Target="https://hemani.biz/arabskie_duhi/ORIENTICA"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56" Type="http://schemas.openxmlformats.org/officeDocument/2006/relationships/hyperlink" Target="https://hemani.biz/Al_Haramain_ATIFA_NOIR"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25" Type="http://schemas.openxmlformats.org/officeDocument/2006/relationships/hyperlink" Target="https://hemani.biz/Dazzle_Black" TargetMode="External"/><Relationship Id="rId46" Type="http://schemas.openxmlformats.org/officeDocument/2006/relationships/hyperlink" Target="https://hemani.biz/Al_Haramain_KHALTAT_MARYAM" TargetMode="External"/><Relationship Id="rId67" Type="http://schemas.openxmlformats.org/officeDocument/2006/relationships/hyperlink" Target="https://hemani.biz/arabskie_duhi/Haramain/Middle_Market/al-haramain-lailati" TargetMode="External"/><Relationship Id="rId116" Type="http://schemas.openxmlformats.org/officeDocument/2006/relationships/hyperlink" Target="https://hemani.biz/arabskie_duhi/ORIENTICA"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62" Type="http://schemas.openxmlformats.org/officeDocument/2006/relationships/hyperlink" Target="https://hemani.biz/arabskie_duhi/Haramain/Middle_Market/REMEMBER_ME"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111" Type="http://schemas.openxmlformats.org/officeDocument/2006/relationships/hyperlink" Target="https://hemani.biz/AVENTURE_Black" TargetMode="External"/><Relationship Id="rId15" Type="http://schemas.openxmlformats.org/officeDocument/2006/relationships/hyperlink" Target="https://hemani.biz/Al_Haramain_%D1%81%D0%BF%D1%80%D0%B5%D0%B9_SULTAN_(60ml)_AHP1656" TargetMode="External"/><Relationship Id="rId36" Type="http://schemas.openxmlformats.org/officeDocument/2006/relationships/hyperlink" Target="https://hemani.biz/Taj"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hemani.biz/EJAAZI" TargetMode="External"/><Relationship Id="rId21" Type="http://schemas.openxmlformats.org/officeDocument/2006/relationships/hyperlink" Target="https://hemani.biz/VENTURAL_ARIES"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63" Type="http://schemas.openxmlformats.org/officeDocument/2006/relationships/hyperlink" Target="https://hemani.biz/%20RAGHBA_Deo" TargetMode="External"/><Relationship Id="rId68" Type="http://schemas.openxmlformats.org/officeDocument/2006/relationships/hyperlink" Target="https://www.hemani.biz/Lattafa_Vurv/Latafa/VICTORIUX_HOMME" TargetMode="External"/><Relationship Id="rId84" Type="http://schemas.openxmlformats.org/officeDocument/2006/relationships/hyperlink" Target="https://www.hemani.biz/index.php?route=product/product&amp;product_id=3698" TargetMode="External"/><Relationship Id="rId89" Type="http://schemas.openxmlformats.org/officeDocument/2006/relationships/hyperlink" Target="https://www.hemani.biz/Lattafa_Vurv/Latafa/BACCARAT_ROUGE" TargetMode="External"/><Relationship Id="rId16" Type="http://schemas.openxmlformats.org/officeDocument/2006/relationships/hyperlink" Target="https://hemani.biz/MY_BUTTERFLY" TargetMode="External"/><Relationship Id="rId11" Type="http://schemas.openxmlformats.org/officeDocument/2006/relationships/hyperlink" Target="https://hemani.biz/EAU%20DE%20NOIR"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74" Type="http://schemas.openxmlformats.org/officeDocument/2006/relationships/hyperlink" Target="https://www.hemani.biz/MYTHOS_INTENSE" TargetMode="External"/><Relationship Id="rId79" Type="http://schemas.openxmlformats.org/officeDocument/2006/relationships/hyperlink" Target="https://www.hemani.biz/index.php?route=product/product&amp;product_id=3700" TargetMode="External"/><Relationship Id="rId5" Type="http://schemas.openxmlformats.org/officeDocument/2006/relationships/hyperlink" Target="https://hemani.biz/BLOOM_ABSOLUT" TargetMode="External"/><Relationship Id="rId90" Type="http://schemas.openxmlformats.org/officeDocument/2006/relationships/hyperlink" Target="https://www.hemani.biz/Lattafa_Vurv/Latafa/BLACK_AFGAN" TargetMode="External"/><Relationship Id="rId95" Type="http://schemas.openxmlformats.org/officeDocument/2006/relationships/hyperlink" Target="https://www.hemani.biz/Pure_Oudi1"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64" Type="http://schemas.openxmlformats.org/officeDocument/2006/relationships/hyperlink" Target="https://hemani.biz/SHAMNI_MARRAH_SILVER" TargetMode="External"/><Relationship Id="rId69" Type="http://schemas.openxmlformats.org/officeDocument/2006/relationships/hyperlink" Target="https://www.hemani.biz/Lattafa_Vurv/Latafa?product_id=3701"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72" Type="http://schemas.openxmlformats.org/officeDocument/2006/relationships/hyperlink" Target="https://www.hemani.biz/RIVAGE_FLEUR?search=&#1088;&#1080;&#1074;&#1072;&#1078;" TargetMode="External"/><Relationship Id="rId80" Type="http://schemas.openxmlformats.org/officeDocument/2006/relationships/hyperlink" Target="https://www.hemani.biz/raghba_deodorant" TargetMode="External"/><Relationship Id="rId85" Type="http://schemas.openxmlformats.org/officeDocument/2006/relationships/hyperlink" Target="https://www.hemani.biz/pleasure_nuit" TargetMode="External"/><Relationship Id="rId93" Type="http://schemas.openxmlformats.org/officeDocument/2006/relationships/hyperlink" Target="https://www.hemani.biz/Lattafa_Vurv/Latafa/INTERLUDE"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 Id="rId67" Type="http://schemas.openxmlformats.org/officeDocument/2006/relationships/hyperlink" Target="https://www.hemani.biz/index.php?route=product/product&amp;product_id=3699" TargetMode="External"/><Relationship Id="rId20" Type="http://schemas.openxmlformats.org/officeDocument/2006/relationships/hyperlink" Target="https://hemani.biz/TWILIGHT"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70" Type="http://schemas.openxmlformats.org/officeDocument/2006/relationships/hyperlink" Target="https://www.hemani.biz/TIMELESS_FEMME" TargetMode="External"/><Relationship Id="rId75" Type="http://schemas.openxmlformats.org/officeDocument/2006/relationships/hyperlink" Target="https://www.hemani.biz/leader_intence" TargetMode="External"/><Relationship Id="rId83" Type="http://schemas.openxmlformats.org/officeDocument/2006/relationships/hyperlink" Target="https://www.hemani.biz/MAHASIN_DEO" TargetMode="External"/><Relationship Id="rId88" Type="http://schemas.openxmlformats.org/officeDocument/2006/relationships/hyperlink" Target="https://www.hemani.biz/Lattafa_Vurv/Latafa/Aspire" TargetMode="External"/><Relationship Id="rId91" Type="http://schemas.openxmlformats.org/officeDocument/2006/relationships/hyperlink" Target="https://www.hemani.biz/Lattafa_Vurv/Latafa/COOL_GIRL" TargetMode="External"/><Relationship Id="rId96" Type="http://schemas.openxmlformats.org/officeDocument/2006/relationships/printerSettings" Target="../printerSettings/printerSettings8.bin"/><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10" Type="http://schemas.openxmlformats.org/officeDocument/2006/relationships/hyperlink" Target="https://hemani.biz/DUETTO_UOMO"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73" Type="http://schemas.openxmlformats.org/officeDocument/2006/relationships/hyperlink" Target="https://www.hemani.biz/MYTHOS_SUPREME" TargetMode="External"/><Relationship Id="rId78" Type="http://schemas.openxmlformats.org/officeDocument/2006/relationships/hyperlink" Target="https://www.hemani.biz/CRAFT_NOIR" TargetMode="External"/><Relationship Id="rId81" Type="http://schemas.openxmlformats.org/officeDocument/2006/relationships/hyperlink" Target="https://www.hemani.biz/lattafa/Sheikh_Shuyookh?page=2" TargetMode="External"/><Relationship Id="rId86" Type="http://schemas.openxmlformats.org/officeDocument/2006/relationships/hyperlink" Target="https://www.hemani.biz/index.php?route=product/product&amp;product_id=3697" TargetMode="External"/><Relationship Id="rId94" Type="http://schemas.openxmlformats.org/officeDocument/2006/relationships/hyperlink" Target="https://www.hemani.biz/Lattafa_Vurv/Latafa/OUD_ISPAHAN"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39" Type="http://schemas.openxmlformats.org/officeDocument/2006/relationships/hyperlink" Target="https://hemani.biz/Fierce_Noir" TargetMode="External"/><Relationship Id="rId34" Type="http://schemas.openxmlformats.org/officeDocument/2006/relationships/hyperlink" Target="https://hemani.biz/SER_AL_MALIKA"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76" Type="http://schemas.openxmlformats.org/officeDocument/2006/relationships/hyperlink" Target="https://www.hemani.biz/LEADER" TargetMode="External"/><Relationship Id="rId7" Type="http://schemas.openxmlformats.org/officeDocument/2006/relationships/hyperlink" Target="https://hemani.biz/BRILLIANT_BLUE" TargetMode="External"/><Relationship Id="rId71" Type="http://schemas.openxmlformats.org/officeDocument/2006/relationships/hyperlink" Target="https://www.hemani.biz/STRIVEHOMME" TargetMode="External"/><Relationship Id="rId92" Type="http://schemas.openxmlformats.org/officeDocument/2006/relationships/hyperlink" Target="https://www.hemani.biz/Lattafa_Vurv/Latafa/DYLAN_GREY" TargetMode="External"/><Relationship Id="rId2" Type="http://schemas.openxmlformats.org/officeDocument/2006/relationships/hyperlink" Target="https://hemani.biz/ANA_ALMAS_GOLD" TargetMode="External"/><Relationship Id="rId29" Type="http://schemas.openxmlformats.org/officeDocument/2006/relationships/hyperlink" Target="https://hemani.biz/OCTAVE_MAN" TargetMode="External"/><Relationship Id="rId24" Type="http://schemas.openxmlformats.org/officeDocument/2006/relationships/hyperlink" Target="https://hemani.biz/ASTURA_ISHQ_BLANC"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66" Type="http://schemas.openxmlformats.org/officeDocument/2006/relationships/hyperlink" Target="https://www.hemani.biz/CRAFT_ORO" TargetMode="External"/><Relationship Id="rId87" Type="http://schemas.openxmlformats.org/officeDocument/2006/relationships/hyperlink" Target="https://www.hemani.biz/index.php?route=product/product&amp;product_id=3695" TargetMode="External"/><Relationship Id="rId61" Type="http://schemas.openxmlformats.org/officeDocument/2006/relationships/hyperlink" Target="https://hemani.biz/FAKHAR_LATTAFA_deo" TargetMode="External"/><Relationship Id="rId82" Type="http://schemas.openxmlformats.org/officeDocument/2006/relationships/hyperlink" Target="https://www.hemani.biz/najdia_DEO" TargetMode="External"/><Relationship Id="rId19" Type="http://schemas.openxmlformats.org/officeDocument/2006/relationships/hyperlink" Target="https://hemani.biz/THE_SCORE" TargetMode="External"/><Relationship Id="rId14" Type="http://schemas.openxmlformats.org/officeDocument/2006/relationships/hyperlink" Target="https://hemani.biz/MOLTON_BLANC_SPIRIT"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56" Type="http://schemas.openxmlformats.org/officeDocument/2006/relationships/hyperlink" Target="https://hemani.biz/WALTZ_WOMAN" TargetMode="External"/><Relationship Id="rId77" Type="http://schemas.openxmlformats.org/officeDocument/2006/relationships/hyperlink" Target="https://www.hemani.biz/impulsein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9.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31"/>
  <sheetViews>
    <sheetView workbookViewId="0">
      <selection activeCell="J13" sqref="J13"/>
    </sheetView>
  </sheetViews>
  <sheetFormatPr defaultRowHeight="15"/>
  <cols>
    <col min="1" max="1" width="3.140625" bestFit="1" customWidth="1"/>
    <col min="2" max="2" width="21.140625" customWidth="1"/>
    <col min="3" max="3" width="17.28515625" customWidth="1"/>
    <col min="4" max="4" width="44.5703125" customWidth="1"/>
    <col min="5" max="5" width="13" customWidth="1"/>
  </cols>
  <sheetData>
    <row r="1" spans="1:9" ht="15.75" thickBot="1"/>
    <row r="2" spans="1:9" ht="26.25">
      <c r="A2" s="78"/>
      <c r="B2" s="215" t="s">
        <v>939</v>
      </c>
      <c r="C2" s="216"/>
      <c r="D2" s="216"/>
      <c r="E2" s="217"/>
    </row>
    <row r="3" spans="1:9" ht="39" customHeight="1">
      <c r="A3" s="76"/>
      <c r="B3" s="218" t="s">
        <v>2301</v>
      </c>
      <c r="C3" s="219"/>
      <c r="D3" s="219"/>
      <c r="E3" s="220"/>
    </row>
    <row r="4" spans="1:9" ht="37.9" customHeight="1" thickBot="1">
      <c r="A4" s="77"/>
      <c r="B4" s="227" t="s">
        <v>940</v>
      </c>
      <c r="C4" s="228"/>
      <c r="D4" s="229" t="s">
        <v>941</v>
      </c>
      <c r="E4" s="230"/>
    </row>
    <row r="5" spans="1:9" ht="25.15" customHeight="1" thickBot="1">
      <c r="B5" s="237" t="s">
        <v>2910</v>
      </c>
      <c r="C5" s="237"/>
      <c r="D5" s="237"/>
      <c r="E5" s="237"/>
      <c r="F5" s="154"/>
    </row>
    <row r="6" spans="1:9">
      <c r="B6" s="221" t="s">
        <v>1575</v>
      </c>
      <c r="C6" s="222"/>
      <c r="D6" s="231"/>
      <c r="E6" s="232"/>
    </row>
    <row r="7" spans="1:9">
      <c r="B7" s="223" t="s">
        <v>1573</v>
      </c>
      <c r="C7" s="224"/>
      <c r="D7" s="233"/>
      <c r="E7" s="234"/>
    </row>
    <row r="8" spans="1:9" ht="15.75" thickBot="1">
      <c r="B8" s="225" t="s">
        <v>1574</v>
      </c>
      <c r="C8" s="226"/>
      <c r="D8" s="235"/>
      <c r="E8" s="236"/>
    </row>
    <row r="9" spans="1:9" ht="26.45" customHeight="1">
      <c r="A9" s="75" t="s">
        <v>0</v>
      </c>
      <c r="B9" s="63" t="s">
        <v>935</v>
      </c>
      <c r="C9" s="73" t="s">
        <v>933</v>
      </c>
      <c r="D9" s="73" t="s">
        <v>934</v>
      </c>
      <c r="E9" s="74" t="s">
        <v>805</v>
      </c>
    </row>
    <row r="10" spans="1:9" ht="15.75">
      <c r="A10" s="159">
        <v>1</v>
      </c>
      <c r="B10" s="18" t="s">
        <v>919</v>
      </c>
      <c r="C10" s="18" t="s">
        <v>920</v>
      </c>
      <c r="D10" s="105" t="s">
        <v>918</v>
      </c>
      <c r="E10" s="32">
        <f>SUM(Hemani!L4:L346)</f>
        <v>0</v>
      </c>
    </row>
    <row r="11" spans="1:9" ht="15.75">
      <c r="A11" s="160">
        <v>2</v>
      </c>
      <c r="B11" s="36" t="s">
        <v>919</v>
      </c>
      <c r="C11" s="36" t="s">
        <v>920</v>
      </c>
      <c r="D11" s="106" t="s">
        <v>3088</v>
      </c>
      <c r="E11" s="37">
        <f>SUM(HemaniWB!L3:L65)</f>
        <v>0</v>
      </c>
      <c r="F11" s="181" t="str">
        <f>HemaniWB!G2</f>
        <v xml:space="preserve">АКЦИЯ 20% </v>
      </c>
    </row>
    <row r="12" spans="1:9" ht="15.75">
      <c r="A12" s="159">
        <v>3</v>
      </c>
      <c r="B12" s="18" t="s">
        <v>919</v>
      </c>
      <c r="C12" s="18" t="s">
        <v>922</v>
      </c>
      <c r="D12" s="105" t="s">
        <v>921</v>
      </c>
      <c r="E12" s="32">
        <f>SUM(RiadAromes!L3:L101)</f>
        <v>0</v>
      </c>
      <c r="F12" s="181" t="str">
        <f>RiadAromes!G2</f>
        <v xml:space="preserve">АКЦИЯ 20% </v>
      </c>
    </row>
    <row r="13" spans="1:9" ht="15.75">
      <c r="A13" s="160">
        <v>4</v>
      </c>
      <c r="B13" s="36" t="s">
        <v>924</v>
      </c>
      <c r="C13" s="36" t="s">
        <v>922</v>
      </c>
      <c r="D13" s="106" t="s">
        <v>923</v>
      </c>
      <c r="E13" s="37">
        <f>SUM(MalakBIO!L3:L54)</f>
        <v>0</v>
      </c>
      <c r="F13" s="181" t="str">
        <f>MalakBIO!G2</f>
        <v xml:space="preserve">АКЦИЯ 30% </v>
      </c>
    </row>
    <row r="14" spans="1:9" ht="15.75">
      <c r="A14" s="159">
        <v>5</v>
      </c>
      <c r="B14" s="18" t="s">
        <v>926</v>
      </c>
      <c r="C14" s="18" t="s">
        <v>927</v>
      </c>
      <c r="D14" s="105" t="s">
        <v>925</v>
      </c>
      <c r="E14" s="32">
        <f>SUM(Haramain!L3:L217)</f>
        <v>0</v>
      </c>
      <c r="I14" s="157"/>
    </row>
    <row r="15" spans="1:9" ht="15.75">
      <c r="A15" s="160">
        <v>6</v>
      </c>
      <c r="B15" s="36" t="s">
        <v>926</v>
      </c>
      <c r="C15" s="36" t="s">
        <v>927</v>
      </c>
      <c r="D15" s="106" t="s">
        <v>928</v>
      </c>
      <c r="E15" s="37">
        <f>SUM(Lattafa!L3:L226)</f>
        <v>0</v>
      </c>
    </row>
    <row r="16" spans="1:9" ht="15.75">
      <c r="A16" s="159">
        <v>7</v>
      </c>
      <c r="B16" s="18" t="s">
        <v>926</v>
      </c>
      <c r="C16" s="18" t="s">
        <v>930</v>
      </c>
      <c r="D16" s="105" t="s">
        <v>929</v>
      </c>
      <c r="E16" s="32">
        <f>SUM(Junaid!L3:L34)</f>
        <v>0</v>
      </c>
    </row>
    <row r="17" spans="1:6" ht="15.75">
      <c r="A17" s="160">
        <v>8</v>
      </c>
      <c r="B17" s="36" t="s">
        <v>926</v>
      </c>
      <c r="C17" s="36" t="s">
        <v>927</v>
      </c>
      <c r="D17" s="106" t="s">
        <v>931</v>
      </c>
      <c r="E17" s="37">
        <f>SUM(Zaafaran!L7:L174)</f>
        <v>0</v>
      </c>
    </row>
    <row r="18" spans="1:6" ht="15.75">
      <c r="A18" s="159">
        <v>9</v>
      </c>
      <c r="B18" s="18" t="s">
        <v>926</v>
      </c>
      <c r="C18" s="18" t="s">
        <v>927</v>
      </c>
      <c r="D18" s="105" t="s">
        <v>932</v>
      </c>
      <c r="E18" s="32">
        <f>SUM(Rasasi!L3:L63)</f>
        <v>0</v>
      </c>
    </row>
    <row r="19" spans="1:6" ht="15.75">
      <c r="A19" s="160">
        <v>10</v>
      </c>
      <c r="B19" s="36" t="s">
        <v>926</v>
      </c>
      <c r="C19" s="36" t="s">
        <v>927</v>
      </c>
      <c r="D19" s="106" t="s">
        <v>383</v>
      </c>
      <c r="E19" s="37">
        <f>SUM(Artis!L3:L37)</f>
        <v>0</v>
      </c>
    </row>
    <row r="20" spans="1:6" ht="15.75">
      <c r="A20" s="159">
        <v>11</v>
      </c>
      <c r="B20" s="18" t="s">
        <v>926</v>
      </c>
      <c r="C20" s="18" t="s">
        <v>927</v>
      </c>
      <c r="D20" s="105" t="s">
        <v>936</v>
      </c>
      <c r="E20" s="32">
        <f>SUM(Rehab!L4:L109)</f>
        <v>0</v>
      </c>
    </row>
    <row r="21" spans="1:6" ht="15.75">
      <c r="A21" s="160">
        <v>12</v>
      </c>
      <c r="B21" s="36" t="s">
        <v>926</v>
      </c>
      <c r="C21" s="36" t="s">
        <v>937</v>
      </c>
      <c r="D21" s="106" t="s">
        <v>938</v>
      </c>
      <c r="E21" s="37">
        <f>SUM(Розлив!L29:L150)</f>
        <v>0</v>
      </c>
    </row>
    <row r="22" spans="1:6" ht="16.5" thickBot="1">
      <c r="A22" s="159">
        <v>13</v>
      </c>
      <c r="B22" s="18" t="s">
        <v>926</v>
      </c>
      <c r="C22" s="18" t="s">
        <v>927</v>
      </c>
      <c r="D22" s="105" t="s">
        <v>2408</v>
      </c>
      <c r="E22" s="32">
        <f>SUM(Остальные!L3:L123)</f>
        <v>0</v>
      </c>
    </row>
    <row r="23" spans="1:6" ht="16.5" thickBot="1">
      <c r="D23" s="107" t="s">
        <v>1572</v>
      </c>
      <c r="E23" s="108">
        <f>SUM(E10:E22)</f>
        <v>0</v>
      </c>
    </row>
    <row r="25" spans="1:6">
      <c r="B25" s="203" t="s">
        <v>3756</v>
      </c>
      <c r="C25" s="204"/>
      <c r="D25" s="204"/>
      <c r="E25" s="204"/>
      <c r="F25" s="204"/>
    </row>
    <row r="26" spans="1:6">
      <c r="B26" s="204" t="s">
        <v>3760</v>
      </c>
      <c r="C26" s="204"/>
      <c r="D26" s="204"/>
      <c r="E26" s="204"/>
      <c r="F26" s="204"/>
    </row>
    <row r="27" spans="1:6">
      <c r="B27" s="204" t="s">
        <v>3758</v>
      </c>
      <c r="C27" s="204"/>
      <c r="D27" s="204"/>
      <c r="E27" s="204"/>
      <c r="F27" s="204"/>
    </row>
    <row r="28" spans="1:6">
      <c r="B28" s="204" t="s">
        <v>3759</v>
      </c>
      <c r="C28" s="204"/>
      <c r="D28" s="204"/>
      <c r="E28" s="204"/>
      <c r="F28" s="204"/>
    </row>
    <row r="29" spans="1:6">
      <c r="B29" s="204"/>
      <c r="C29" s="204"/>
      <c r="D29" s="204"/>
      <c r="E29" s="204"/>
      <c r="F29" s="204"/>
    </row>
    <row r="30" spans="1:6">
      <c r="B30" s="204" t="s">
        <v>3757</v>
      </c>
      <c r="C30" s="204"/>
      <c r="D30" s="204"/>
      <c r="E30" s="204"/>
      <c r="F30" s="204"/>
    </row>
    <row r="31" spans="1:6">
      <c r="B31" s="204"/>
      <c r="C31" s="204"/>
      <c r="D31" s="204"/>
      <c r="E31" s="204"/>
      <c r="F31" s="204"/>
    </row>
  </sheetData>
  <sheetProtection password="E1DC"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hyperlink ref="D12" location="RiadAromes!R1C1" display="Риад Аромес"/>
    <hyperlink ref="D14" location="Haramain!R1C1" display="Аль Харамейн"/>
    <hyperlink ref="D16" location="Junaid!R1C1" display="Junaid Parfumes"/>
    <hyperlink ref="D17" location="Zaafaran!R1C1" display="Ard al Zaafaran"/>
    <hyperlink ref="D18" location="Rasasi!R1C1" display="Расаси"/>
    <hyperlink ref="D19" location="Artis!R1C1" display="Artis"/>
    <hyperlink ref="D20" location="Rehab!R1C1" display="Аль Рехаб"/>
    <hyperlink ref="D21" location="Розлив!R1C1" display="Масляные духи на розлив"/>
    <hyperlink ref="D10" location="Hemani!R1C1" display="Хемани"/>
    <hyperlink ref="D22" location="Остальные!R1C1" display="Afnan, Ajmal, Khadlaj, Khalis, Swiss, Naseem"/>
    <hyperlink ref="D13" location="MalakBIO!R1C1" display="Малак БИО "/>
    <hyperlink ref="D11" location="HemaniWB!A1" display="Хемани серия Васим Бадами "/>
    <hyperlink ref="F12" location="RiadAromes!R1C1" display="Акция"/>
    <hyperlink ref="F13" location="RiadAromes!R1C1" display="Акция"/>
    <hyperlink ref="F11" location="RiadAromes!R1C1" display="Акция"/>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6" tint="0.59999389629810485"/>
  </sheetPr>
  <dimension ref="A1:O176"/>
  <sheetViews>
    <sheetView workbookViewId="0">
      <pane ySplit="1" topLeftCell="A142" activePane="bottomLeft" state="frozen"/>
      <selection activeCell="F113" sqref="F113"/>
      <selection pane="bottomLeft" activeCell="E3" sqref="E3:F175"/>
    </sheetView>
  </sheetViews>
  <sheetFormatPr defaultColWidth="8.85546875" defaultRowHeight="15"/>
  <cols>
    <col min="1" max="1" width="8" style="7"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28515625" style="12" bestFit="1" customWidth="1"/>
    <col min="10" max="10" width="11.85546875" bestFit="1" customWidth="1"/>
    <col min="11" max="11" width="9.85546875" hidden="1" customWidth="1"/>
    <col min="12" max="12" width="11.85546875" customWidth="1"/>
    <col min="13" max="13" width="0" hidden="1" customWidth="1"/>
    <col min="14" max="15" width="8.85546875" hidden="1" customWidth="1"/>
  </cols>
  <sheetData>
    <row r="1" spans="1:15" s="3" customFormat="1" ht="51" customHeight="1">
      <c r="A1" s="39" t="s">
        <v>128</v>
      </c>
      <c r="B1" s="40" t="s">
        <v>131</v>
      </c>
      <c r="C1" s="41" t="s">
        <v>150</v>
      </c>
      <c r="D1" s="53" t="s">
        <v>129</v>
      </c>
      <c r="E1" s="54" t="s">
        <v>148</v>
      </c>
      <c r="F1" s="45" t="s">
        <v>130</v>
      </c>
      <c r="G1" s="42" t="s">
        <v>145</v>
      </c>
      <c r="H1" s="43" t="s">
        <v>146</v>
      </c>
      <c r="I1" s="43" t="s">
        <v>147</v>
      </c>
      <c r="J1" s="46" t="s">
        <v>811</v>
      </c>
      <c r="K1" s="14" t="s">
        <v>144</v>
      </c>
      <c r="L1" s="38" t="str">
        <f>"Сумма:"&amp;" "&amp;SUM(L7:L1169)</f>
        <v>Сумма: 0</v>
      </c>
    </row>
    <row r="2" spans="1:15">
      <c r="A2" s="16"/>
      <c r="B2" s="17"/>
      <c r="C2" s="98" t="s">
        <v>316</v>
      </c>
      <c r="D2" s="17"/>
      <c r="E2" s="55"/>
      <c r="F2" s="20"/>
      <c r="G2" s="21"/>
      <c r="H2" s="22"/>
      <c r="I2" s="22"/>
      <c r="J2" s="15"/>
      <c r="K2" s="22"/>
      <c r="L2" s="23"/>
    </row>
    <row r="3" spans="1:15">
      <c r="A3" s="25"/>
      <c r="B3" s="26"/>
      <c r="C3" s="104" t="s">
        <v>3713</v>
      </c>
      <c r="D3" s="26"/>
      <c r="E3" s="56"/>
      <c r="F3" s="28"/>
      <c r="G3" s="29">
        <f>F3*0.9</f>
        <v>0</v>
      </c>
      <c r="H3" s="30">
        <f>F3*0.85</f>
        <v>0</v>
      </c>
      <c r="I3" s="30">
        <f>F3*0.8</f>
        <v>0</v>
      </c>
      <c r="J3" s="31"/>
      <c r="K3" s="30">
        <f>J3*F3</f>
        <v>0</v>
      </c>
      <c r="L3" s="32">
        <f t="shared" ref="L3:L34" si="0">IF($K$175&gt;125000,J3*I3,IF($K$175&gt;55000,J3*H3,IF($K$175&gt;27500,J3*G3,IF($K$175&gt;=0,J3*F3,0))))</f>
        <v>0</v>
      </c>
      <c r="N3">
        <f t="shared" ref="N3:N6" si="1">ROW(J3)</f>
        <v>3</v>
      </c>
      <c r="O3" t="s">
        <v>2169</v>
      </c>
    </row>
    <row r="4" spans="1:15">
      <c r="A4" s="16">
        <v>15234</v>
      </c>
      <c r="B4" s="17" t="s">
        <v>952</v>
      </c>
      <c r="C4" s="111" t="s">
        <v>3823</v>
      </c>
      <c r="D4" s="17">
        <v>12</v>
      </c>
      <c r="E4" s="55">
        <v>2</v>
      </c>
      <c r="F4" s="20">
        <v>314</v>
      </c>
      <c r="G4" s="21">
        <f t="shared" ref="G4" si="2">F4*0.9</f>
        <v>282.60000000000002</v>
      </c>
      <c r="H4" s="22">
        <f t="shared" ref="H4" si="3">F4*0.85</f>
        <v>266.89999999999998</v>
      </c>
      <c r="I4" s="22">
        <f t="shared" ref="I4" si="4">F4*0.8</f>
        <v>251.20000000000002</v>
      </c>
      <c r="J4" s="31"/>
      <c r="K4" s="30">
        <f t="shared" ref="K4" si="5">J4*F4</f>
        <v>0</v>
      </c>
      <c r="L4" s="32">
        <f t="shared" si="0"/>
        <v>0</v>
      </c>
      <c r="N4">
        <f t="shared" si="1"/>
        <v>4</v>
      </c>
      <c r="O4" t="s">
        <v>2169</v>
      </c>
    </row>
    <row r="5" spans="1:15">
      <c r="A5" s="25">
        <v>12494</v>
      </c>
      <c r="B5" s="26" t="s">
        <v>2226</v>
      </c>
      <c r="C5" s="110" t="s">
        <v>3715</v>
      </c>
      <c r="D5" s="26">
        <v>12</v>
      </c>
      <c r="E5" s="56">
        <v>4</v>
      </c>
      <c r="F5" s="28">
        <v>314</v>
      </c>
      <c r="G5" s="29">
        <f>F5*0.9</f>
        <v>282.60000000000002</v>
      </c>
      <c r="H5" s="30">
        <f>F5*0.85</f>
        <v>266.89999999999998</v>
      </c>
      <c r="I5" s="30">
        <f>F5*0.8</f>
        <v>251.20000000000002</v>
      </c>
      <c r="J5" s="31"/>
      <c r="K5" s="30">
        <f>J5*F5</f>
        <v>0</v>
      </c>
      <c r="L5" s="32">
        <f t="shared" si="0"/>
        <v>0</v>
      </c>
      <c r="N5">
        <f t="shared" si="1"/>
        <v>5</v>
      </c>
      <c r="O5" t="s">
        <v>2169</v>
      </c>
    </row>
    <row r="6" spans="1:15">
      <c r="A6" s="25"/>
      <c r="B6" s="26"/>
      <c r="C6" s="104" t="s">
        <v>3714</v>
      </c>
      <c r="D6" s="26"/>
      <c r="E6" s="56"/>
      <c r="F6" s="28"/>
      <c r="G6" s="29">
        <f>F6*0.9</f>
        <v>0</v>
      </c>
      <c r="H6" s="30">
        <f>F6*0.85</f>
        <v>0</v>
      </c>
      <c r="I6" s="30">
        <f>F6*0.8</f>
        <v>0</v>
      </c>
      <c r="J6" s="31"/>
      <c r="K6" s="30">
        <f>J6*F6</f>
        <v>0</v>
      </c>
      <c r="L6" s="32">
        <f t="shared" si="0"/>
        <v>0</v>
      </c>
      <c r="N6">
        <f t="shared" si="1"/>
        <v>6</v>
      </c>
      <c r="O6" t="s">
        <v>2169</v>
      </c>
    </row>
    <row r="7" spans="1:15">
      <c r="A7" s="16">
        <v>14382</v>
      </c>
      <c r="B7" s="17" t="s">
        <v>2214</v>
      </c>
      <c r="C7" s="115" t="s">
        <v>2215</v>
      </c>
      <c r="D7" s="17">
        <v>12</v>
      </c>
      <c r="E7" s="57"/>
      <c r="F7" s="20"/>
      <c r="G7" s="21">
        <f>F7*0.9</f>
        <v>0</v>
      </c>
      <c r="H7" s="22">
        <f>F7*0.85</f>
        <v>0</v>
      </c>
      <c r="I7" s="22">
        <f>F7*0.8</f>
        <v>0</v>
      </c>
      <c r="J7" s="31"/>
      <c r="K7" s="30">
        <f>J7*F7</f>
        <v>0</v>
      </c>
      <c r="L7" s="32">
        <f t="shared" si="0"/>
        <v>0</v>
      </c>
      <c r="N7">
        <f>ROW(J7)</f>
        <v>7</v>
      </c>
      <c r="O7" t="s">
        <v>2169</v>
      </c>
    </row>
    <row r="8" spans="1:15">
      <c r="A8" s="25">
        <v>14383</v>
      </c>
      <c r="B8" s="26" t="s">
        <v>2214</v>
      </c>
      <c r="C8" s="113" t="s">
        <v>2216</v>
      </c>
      <c r="D8" s="26">
        <v>12</v>
      </c>
      <c r="E8" s="56"/>
      <c r="F8" s="28"/>
      <c r="G8" s="29">
        <f>F8*0.9</f>
        <v>0</v>
      </c>
      <c r="H8" s="30">
        <f>F8*0.85</f>
        <v>0</v>
      </c>
      <c r="I8" s="30">
        <f>F8*0.8</f>
        <v>0</v>
      </c>
      <c r="J8" s="31"/>
      <c r="K8" s="30">
        <f>J8*F8</f>
        <v>0</v>
      </c>
      <c r="L8" s="32">
        <f t="shared" si="0"/>
        <v>0</v>
      </c>
      <c r="N8">
        <f t="shared" ref="N8:N113" si="6">ROW(J8)</f>
        <v>8</v>
      </c>
      <c r="O8" t="s">
        <v>2169</v>
      </c>
    </row>
    <row r="9" spans="1:15">
      <c r="A9" s="16">
        <v>14384</v>
      </c>
      <c r="B9" s="17" t="s">
        <v>2214</v>
      </c>
      <c r="C9" s="115" t="s">
        <v>2217</v>
      </c>
      <c r="D9" s="17">
        <v>12</v>
      </c>
      <c r="E9" s="57"/>
      <c r="F9" s="20"/>
      <c r="G9" s="21">
        <f t="shared" ref="G9" si="7">F9*0.9</f>
        <v>0</v>
      </c>
      <c r="H9" s="22">
        <f t="shared" ref="H9" si="8">F9*0.85</f>
        <v>0</v>
      </c>
      <c r="I9" s="22">
        <f t="shared" ref="I9" si="9">F9*0.8</f>
        <v>0</v>
      </c>
      <c r="J9" s="31"/>
      <c r="K9" s="30">
        <f t="shared" ref="K9" si="10">J9*F9</f>
        <v>0</v>
      </c>
      <c r="L9" s="32">
        <f t="shared" si="0"/>
        <v>0</v>
      </c>
      <c r="N9">
        <f t="shared" si="6"/>
        <v>9</v>
      </c>
      <c r="O9" t="s">
        <v>2169</v>
      </c>
    </row>
    <row r="10" spans="1:15">
      <c r="A10" s="25">
        <v>14385</v>
      </c>
      <c r="B10" s="26" t="s">
        <v>2214</v>
      </c>
      <c r="C10" s="113" t="s">
        <v>2218</v>
      </c>
      <c r="D10" s="26">
        <v>12</v>
      </c>
      <c r="E10" s="56"/>
      <c r="F10" s="28"/>
      <c r="G10" s="29">
        <f>F10*0.9</f>
        <v>0</v>
      </c>
      <c r="H10" s="30">
        <f>F10*0.85</f>
        <v>0</v>
      </c>
      <c r="I10" s="30">
        <f>F10*0.8</f>
        <v>0</v>
      </c>
      <c r="J10" s="31"/>
      <c r="K10" s="30">
        <f>J10*F10</f>
        <v>0</v>
      </c>
      <c r="L10" s="32">
        <f t="shared" si="0"/>
        <v>0</v>
      </c>
      <c r="N10">
        <f t="shared" si="6"/>
        <v>10</v>
      </c>
      <c r="O10" t="s">
        <v>2169</v>
      </c>
    </row>
    <row r="11" spans="1:15">
      <c r="A11" s="16">
        <v>12319</v>
      </c>
      <c r="B11" s="17" t="s">
        <v>2214</v>
      </c>
      <c r="C11" s="112" t="s">
        <v>1291</v>
      </c>
      <c r="D11" s="17">
        <v>12</v>
      </c>
      <c r="E11" s="57">
        <v>8</v>
      </c>
      <c r="F11" s="20">
        <v>142</v>
      </c>
      <c r="G11" s="21">
        <f>F11*0.9</f>
        <v>127.8</v>
      </c>
      <c r="H11" s="22">
        <f>F11*0.85</f>
        <v>120.7</v>
      </c>
      <c r="I11" s="22">
        <f>F11*0.8</f>
        <v>113.60000000000001</v>
      </c>
      <c r="J11" s="31"/>
      <c r="K11" s="30">
        <f>J11*F11</f>
        <v>0</v>
      </c>
      <c r="L11" s="32">
        <f t="shared" si="0"/>
        <v>0</v>
      </c>
      <c r="N11">
        <f t="shared" si="6"/>
        <v>11</v>
      </c>
      <c r="O11" t="s">
        <v>2169</v>
      </c>
    </row>
    <row r="12" spans="1:15">
      <c r="A12" s="25">
        <v>12527</v>
      </c>
      <c r="B12" s="26" t="s">
        <v>2214</v>
      </c>
      <c r="C12" s="110" t="s">
        <v>1292</v>
      </c>
      <c r="D12" s="26">
        <v>12</v>
      </c>
      <c r="E12" s="56"/>
      <c r="F12" s="28"/>
      <c r="G12" s="29">
        <f>F12*0.9</f>
        <v>0</v>
      </c>
      <c r="H12" s="30">
        <f>F12*0.85</f>
        <v>0</v>
      </c>
      <c r="I12" s="30">
        <f>F12*0.8</f>
        <v>0</v>
      </c>
      <c r="J12" s="31"/>
      <c r="K12" s="30">
        <f>J12*F12</f>
        <v>0</v>
      </c>
      <c r="L12" s="32">
        <f t="shared" si="0"/>
        <v>0</v>
      </c>
      <c r="N12">
        <f t="shared" si="6"/>
        <v>12</v>
      </c>
      <c r="O12" t="s">
        <v>2169</v>
      </c>
    </row>
    <row r="13" spans="1:15">
      <c r="A13" s="16">
        <v>11301</v>
      </c>
      <c r="B13" s="17" t="s">
        <v>2214</v>
      </c>
      <c r="C13" s="112" t="s">
        <v>2219</v>
      </c>
      <c r="D13" s="17">
        <v>12</v>
      </c>
      <c r="E13" s="57">
        <v>9</v>
      </c>
      <c r="F13" s="20">
        <v>142</v>
      </c>
      <c r="G13" s="21">
        <f t="shared" ref="G13" si="11">F13*0.9</f>
        <v>127.8</v>
      </c>
      <c r="H13" s="22">
        <f t="shared" ref="H13" si="12">F13*0.85</f>
        <v>120.7</v>
      </c>
      <c r="I13" s="22">
        <f t="shared" ref="I13" si="13">F13*0.8</f>
        <v>113.60000000000001</v>
      </c>
      <c r="J13" s="31"/>
      <c r="K13" s="30">
        <f t="shared" ref="K13" si="14">J13*F13</f>
        <v>0</v>
      </c>
      <c r="L13" s="32">
        <f t="shared" si="0"/>
        <v>0</v>
      </c>
      <c r="N13">
        <f t="shared" si="6"/>
        <v>13</v>
      </c>
      <c r="O13" t="s">
        <v>2169</v>
      </c>
    </row>
    <row r="14" spans="1:15">
      <c r="A14" s="25">
        <v>12323</v>
      </c>
      <c r="B14" s="26" t="s">
        <v>2214</v>
      </c>
      <c r="C14" s="110" t="s">
        <v>2220</v>
      </c>
      <c r="D14" s="26">
        <v>12</v>
      </c>
      <c r="E14" s="56">
        <v>6</v>
      </c>
      <c r="F14" s="28">
        <v>142</v>
      </c>
      <c r="G14" s="29">
        <f>F14*0.9</f>
        <v>127.8</v>
      </c>
      <c r="H14" s="30">
        <f>F14*0.85</f>
        <v>120.7</v>
      </c>
      <c r="I14" s="30">
        <f>F14*0.8</f>
        <v>113.60000000000001</v>
      </c>
      <c r="J14" s="31"/>
      <c r="K14" s="30">
        <f>J14*F14</f>
        <v>0</v>
      </c>
      <c r="L14" s="32">
        <f t="shared" si="0"/>
        <v>0</v>
      </c>
      <c r="N14">
        <f t="shared" si="6"/>
        <v>14</v>
      </c>
      <c r="O14" t="s">
        <v>2169</v>
      </c>
    </row>
    <row r="15" spans="1:15">
      <c r="A15" s="16">
        <v>12910</v>
      </c>
      <c r="B15" s="17" t="s">
        <v>2214</v>
      </c>
      <c r="C15" s="111" t="s">
        <v>2221</v>
      </c>
      <c r="D15" s="17">
        <v>12</v>
      </c>
      <c r="E15" s="55">
        <v>16</v>
      </c>
      <c r="F15" s="20">
        <v>142</v>
      </c>
      <c r="G15" s="21">
        <f t="shared" ref="G15:G21" si="15">F15*0.9</f>
        <v>127.8</v>
      </c>
      <c r="H15" s="22">
        <f t="shared" ref="H15:H21" si="16">F15*0.85</f>
        <v>120.7</v>
      </c>
      <c r="I15" s="22">
        <f t="shared" ref="I15:I21" si="17">F15*0.8</f>
        <v>113.60000000000001</v>
      </c>
      <c r="J15" s="31"/>
      <c r="K15" s="30">
        <f t="shared" ref="K15:K21" si="18">J15*F15</f>
        <v>0</v>
      </c>
      <c r="L15" s="32">
        <f t="shared" si="0"/>
        <v>0</v>
      </c>
      <c r="N15">
        <f t="shared" si="6"/>
        <v>15</v>
      </c>
      <c r="O15" t="s">
        <v>2169</v>
      </c>
    </row>
    <row r="16" spans="1:15">
      <c r="A16" s="25">
        <v>11298</v>
      </c>
      <c r="B16" s="26" t="s">
        <v>2214</v>
      </c>
      <c r="C16" s="113" t="s">
        <v>2222</v>
      </c>
      <c r="D16" s="26">
        <v>12</v>
      </c>
      <c r="E16" s="56">
        <v>1</v>
      </c>
      <c r="F16" s="28">
        <v>142</v>
      </c>
      <c r="G16" s="29">
        <f t="shared" si="15"/>
        <v>127.8</v>
      </c>
      <c r="H16" s="30">
        <f t="shared" si="16"/>
        <v>120.7</v>
      </c>
      <c r="I16" s="30">
        <f t="shared" si="17"/>
        <v>113.60000000000001</v>
      </c>
      <c r="J16" s="31"/>
      <c r="K16" s="30">
        <f t="shared" si="18"/>
        <v>0</v>
      </c>
      <c r="L16" s="32">
        <f t="shared" si="0"/>
        <v>0</v>
      </c>
      <c r="N16">
        <f t="shared" si="6"/>
        <v>16</v>
      </c>
      <c r="O16" t="s">
        <v>2169</v>
      </c>
    </row>
    <row r="17" spans="1:15">
      <c r="A17" s="16">
        <v>12325</v>
      </c>
      <c r="B17" s="17" t="s">
        <v>2214</v>
      </c>
      <c r="C17" s="111" t="s">
        <v>2223</v>
      </c>
      <c r="D17" s="17">
        <v>12</v>
      </c>
      <c r="E17" s="55">
        <v>16</v>
      </c>
      <c r="F17" s="20">
        <v>142</v>
      </c>
      <c r="G17" s="21">
        <f t="shared" si="15"/>
        <v>127.8</v>
      </c>
      <c r="H17" s="22">
        <f t="shared" si="16"/>
        <v>120.7</v>
      </c>
      <c r="I17" s="22">
        <f t="shared" si="17"/>
        <v>113.60000000000001</v>
      </c>
      <c r="J17" s="31"/>
      <c r="K17" s="30">
        <f t="shared" si="18"/>
        <v>0</v>
      </c>
      <c r="L17" s="32">
        <f t="shared" si="0"/>
        <v>0</v>
      </c>
      <c r="N17">
        <f t="shared" si="6"/>
        <v>17</v>
      </c>
      <c r="O17" t="s">
        <v>2169</v>
      </c>
    </row>
    <row r="18" spans="1:15">
      <c r="A18" s="25">
        <v>14981</v>
      </c>
      <c r="B18" s="26" t="s">
        <v>2214</v>
      </c>
      <c r="C18" s="113" t="s">
        <v>3824</v>
      </c>
      <c r="D18" s="26">
        <v>12</v>
      </c>
      <c r="E18" s="56">
        <v>1</v>
      </c>
      <c r="F18" s="28">
        <v>142</v>
      </c>
      <c r="G18" s="29">
        <f t="shared" ref="G18:G19" si="19">F18*0.9</f>
        <v>127.8</v>
      </c>
      <c r="H18" s="30">
        <f t="shared" ref="H18:H19" si="20">F18*0.85</f>
        <v>120.7</v>
      </c>
      <c r="I18" s="30">
        <f t="shared" ref="I18:I19" si="21">F18*0.8</f>
        <v>113.60000000000001</v>
      </c>
      <c r="J18" s="31"/>
      <c r="K18" s="30">
        <f t="shared" ref="K18:K19" si="22">J18*F18</f>
        <v>0</v>
      </c>
      <c r="L18" s="32">
        <f t="shared" si="0"/>
        <v>0</v>
      </c>
      <c r="N18">
        <f t="shared" ref="N18:N19" si="23">ROW(J18)</f>
        <v>18</v>
      </c>
      <c r="O18" t="s">
        <v>2169</v>
      </c>
    </row>
    <row r="19" spans="1:15">
      <c r="A19" s="16">
        <v>14982</v>
      </c>
      <c r="B19" s="17" t="s">
        <v>2214</v>
      </c>
      <c r="C19" s="111" t="s">
        <v>3825</v>
      </c>
      <c r="D19" s="17">
        <v>12</v>
      </c>
      <c r="E19" s="55"/>
      <c r="F19" s="20"/>
      <c r="G19" s="21">
        <f t="shared" si="19"/>
        <v>0</v>
      </c>
      <c r="H19" s="22">
        <f t="shared" si="20"/>
        <v>0</v>
      </c>
      <c r="I19" s="22">
        <f t="shared" si="21"/>
        <v>0</v>
      </c>
      <c r="J19" s="31"/>
      <c r="K19" s="30">
        <f t="shared" si="22"/>
        <v>0</v>
      </c>
      <c r="L19" s="32">
        <f t="shared" si="0"/>
        <v>0</v>
      </c>
      <c r="N19">
        <f t="shared" si="23"/>
        <v>19</v>
      </c>
      <c r="O19" t="s">
        <v>2169</v>
      </c>
    </row>
    <row r="20" spans="1:15">
      <c r="A20" s="25"/>
      <c r="B20" s="26"/>
      <c r="C20" s="104" t="s">
        <v>2224</v>
      </c>
      <c r="D20" s="26"/>
      <c r="E20" s="56"/>
      <c r="F20" s="28"/>
      <c r="G20" s="29">
        <f>F20*0.9</f>
        <v>0</v>
      </c>
      <c r="H20" s="30">
        <f>F20*0.85</f>
        <v>0</v>
      </c>
      <c r="I20" s="30">
        <f>F20*0.8</f>
        <v>0</v>
      </c>
      <c r="J20" s="31"/>
      <c r="K20" s="30">
        <f>J20*F20</f>
        <v>0</v>
      </c>
      <c r="L20" s="32">
        <f t="shared" si="0"/>
        <v>0</v>
      </c>
      <c r="N20">
        <f t="shared" si="6"/>
        <v>20</v>
      </c>
      <c r="O20" t="s">
        <v>2169</v>
      </c>
    </row>
    <row r="21" spans="1:15">
      <c r="A21" s="16">
        <v>12490</v>
      </c>
      <c r="B21" s="17" t="s">
        <v>952</v>
      </c>
      <c r="C21" s="111" t="s">
        <v>2225</v>
      </c>
      <c r="D21" s="17">
        <v>12</v>
      </c>
      <c r="E21" s="55"/>
      <c r="F21" s="20"/>
      <c r="G21" s="21">
        <f t="shared" si="15"/>
        <v>0</v>
      </c>
      <c r="H21" s="22">
        <f t="shared" si="16"/>
        <v>0</v>
      </c>
      <c r="I21" s="22">
        <f t="shared" si="17"/>
        <v>0</v>
      </c>
      <c r="J21" s="31"/>
      <c r="K21" s="30">
        <f t="shared" si="18"/>
        <v>0</v>
      </c>
      <c r="L21" s="32">
        <f t="shared" si="0"/>
        <v>0</v>
      </c>
      <c r="N21">
        <f t="shared" si="6"/>
        <v>21</v>
      </c>
      <c r="O21" t="s">
        <v>2169</v>
      </c>
    </row>
    <row r="22" spans="1:15">
      <c r="A22" s="25">
        <v>12491</v>
      </c>
      <c r="B22" s="26" t="s">
        <v>2226</v>
      </c>
      <c r="C22" s="110" t="s">
        <v>2227</v>
      </c>
      <c r="D22" s="26">
        <v>12</v>
      </c>
      <c r="E22" s="56"/>
      <c r="F22" s="28"/>
      <c r="G22" s="29">
        <f>F22*0.9</f>
        <v>0</v>
      </c>
      <c r="H22" s="30">
        <f>F22*0.85</f>
        <v>0</v>
      </c>
      <c r="I22" s="30">
        <f>F22*0.8</f>
        <v>0</v>
      </c>
      <c r="J22" s="31"/>
      <c r="K22" s="30">
        <f>J22*F22</f>
        <v>0</v>
      </c>
      <c r="L22" s="32">
        <f t="shared" si="0"/>
        <v>0</v>
      </c>
      <c r="N22">
        <f t="shared" si="6"/>
        <v>22</v>
      </c>
      <c r="O22" t="s">
        <v>2169</v>
      </c>
    </row>
    <row r="23" spans="1:15">
      <c r="A23" s="16">
        <v>13213</v>
      </c>
      <c r="B23" s="17" t="s">
        <v>952</v>
      </c>
      <c r="C23" s="111" t="s">
        <v>2228</v>
      </c>
      <c r="D23" s="17">
        <v>12</v>
      </c>
      <c r="E23" s="55"/>
      <c r="F23" s="20"/>
      <c r="G23" s="21">
        <f t="shared" ref="G23:G130" si="24">F23*0.9</f>
        <v>0</v>
      </c>
      <c r="H23" s="22">
        <f t="shared" ref="H23:H130" si="25">F23*0.85</f>
        <v>0</v>
      </c>
      <c r="I23" s="22">
        <f t="shared" ref="I23:I130" si="26">F23*0.8</f>
        <v>0</v>
      </c>
      <c r="J23" s="31"/>
      <c r="K23" s="30">
        <f t="shared" ref="K23:K143" si="27">J23*F23</f>
        <v>0</v>
      </c>
      <c r="L23" s="32">
        <f t="shared" si="0"/>
        <v>0</v>
      </c>
      <c r="N23">
        <f t="shared" si="6"/>
        <v>23</v>
      </c>
      <c r="O23" t="s">
        <v>2169</v>
      </c>
    </row>
    <row r="24" spans="1:15">
      <c r="A24" s="25">
        <v>13211</v>
      </c>
      <c r="B24" s="26" t="s">
        <v>2226</v>
      </c>
      <c r="C24" s="110" t="s">
        <v>2229</v>
      </c>
      <c r="D24" s="26">
        <v>12</v>
      </c>
      <c r="E24" s="56"/>
      <c r="F24" s="28"/>
      <c r="G24" s="29">
        <f t="shared" si="24"/>
        <v>0</v>
      </c>
      <c r="H24" s="30">
        <f t="shared" si="25"/>
        <v>0</v>
      </c>
      <c r="I24" s="30">
        <f t="shared" si="26"/>
        <v>0</v>
      </c>
      <c r="J24" s="31"/>
      <c r="K24" s="30">
        <f t="shared" si="27"/>
        <v>0</v>
      </c>
      <c r="L24" s="32">
        <f t="shared" si="0"/>
        <v>0</v>
      </c>
      <c r="N24">
        <f t="shared" si="6"/>
        <v>24</v>
      </c>
      <c r="O24" t="s">
        <v>2169</v>
      </c>
    </row>
    <row r="25" spans="1:15">
      <c r="A25" s="16">
        <v>13212</v>
      </c>
      <c r="B25" s="17" t="s">
        <v>952</v>
      </c>
      <c r="C25" s="111" t="s">
        <v>2230</v>
      </c>
      <c r="D25" s="17">
        <v>12</v>
      </c>
      <c r="E25" s="55"/>
      <c r="F25" s="20"/>
      <c r="G25" s="21">
        <f t="shared" si="24"/>
        <v>0</v>
      </c>
      <c r="H25" s="22">
        <f t="shared" si="25"/>
        <v>0</v>
      </c>
      <c r="I25" s="22">
        <f t="shared" si="26"/>
        <v>0</v>
      </c>
      <c r="J25" s="31"/>
      <c r="K25" s="30">
        <f t="shared" si="27"/>
        <v>0</v>
      </c>
      <c r="L25" s="32">
        <f t="shared" si="0"/>
        <v>0</v>
      </c>
      <c r="N25">
        <f t="shared" si="6"/>
        <v>25</v>
      </c>
      <c r="O25" t="s">
        <v>2169</v>
      </c>
    </row>
    <row r="26" spans="1:15">
      <c r="A26" s="25">
        <v>13214</v>
      </c>
      <c r="B26" s="26" t="s">
        <v>2226</v>
      </c>
      <c r="C26" s="113" t="s">
        <v>2231</v>
      </c>
      <c r="D26" s="26">
        <v>12</v>
      </c>
      <c r="E26" s="56"/>
      <c r="F26" s="28"/>
      <c r="G26" s="29">
        <f>F26*0.9</f>
        <v>0</v>
      </c>
      <c r="H26" s="30">
        <f>F26*0.85</f>
        <v>0</v>
      </c>
      <c r="I26" s="30">
        <f>F26*0.8</f>
        <v>0</v>
      </c>
      <c r="J26" s="31"/>
      <c r="K26" s="30">
        <f>J26*F26</f>
        <v>0</v>
      </c>
      <c r="L26" s="32">
        <f t="shared" si="0"/>
        <v>0</v>
      </c>
      <c r="N26">
        <f t="shared" si="6"/>
        <v>26</v>
      </c>
      <c r="O26" t="s">
        <v>2169</v>
      </c>
    </row>
    <row r="27" spans="1:15">
      <c r="A27" s="16">
        <v>12492</v>
      </c>
      <c r="B27" s="17" t="s">
        <v>952</v>
      </c>
      <c r="C27" s="111" t="s">
        <v>2232</v>
      </c>
      <c r="D27" s="17">
        <v>12</v>
      </c>
      <c r="E27" s="55"/>
      <c r="F27" s="20"/>
      <c r="G27" s="21">
        <f t="shared" si="24"/>
        <v>0</v>
      </c>
      <c r="H27" s="22">
        <f t="shared" si="25"/>
        <v>0</v>
      </c>
      <c r="I27" s="22">
        <f t="shared" si="26"/>
        <v>0</v>
      </c>
      <c r="J27" s="31"/>
      <c r="K27" s="30">
        <f t="shared" si="27"/>
        <v>0</v>
      </c>
      <c r="L27" s="32">
        <f t="shared" si="0"/>
        <v>0</v>
      </c>
      <c r="N27">
        <f t="shared" si="6"/>
        <v>27</v>
      </c>
      <c r="O27" t="s">
        <v>2169</v>
      </c>
    </row>
    <row r="28" spans="1:15">
      <c r="A28" s="25"/>
      <c r="B28" s="26"/>
      <c r="C28" s="104" t="s">
        <v>325</v>
      </c>
      <c r="D28" s="26"/>
      <c r="E28" s="56"/>
      <c r="F28" s="28"/>
      <c r="G28" s="29"/>
      <c r="H28" s="30"/>
      <c r="I28" s="30"/>
      <c r="J28" s="31"/>
      <c r="K28" s="30">
        <f t="shared" si="27"/>
        <v>0</v>
      </c>
      <c r="L28" s="32">
        <f t="shared" si="0"/>
        <v>0</v>
      </c>
      <c r="N28">
        <f t="shared" si="6"/>
        <v>28</v>
      </c>
      <c r="O28" t="s">
        <v>2169</v>
      </c>
    </row>
    <row r="29" spans="1:15">
      <c r="A29" s="25">
        <v>12517</v>
      </c>
      <c r="B29" s="26" t="s">
        <v>806</v>
      </c>
      <c r="C29" s="113" t="s">
        <v>1792</v>
      </c>
      <c r="D29" s="26">
        <v>12</v>
      </c>
      <c r="E29" s="56"/>
      <c r="F29" s="28"/>
      <c r="G29" s="29">
        <f t="shared" ref="G29" si="28">F29*0.9</f>
        <v>0</v>
      </c>
      <c r="H29" s="30">
        <f t="shared" ref="H29" si="29">F29*0.85</f>
        <v>0</v>
      </c>
      <c r="I29" s="30">
        <f t="shared" ref="I29" si="30">F29*0.8</f>
        <v>0</v>
      </c>
      <c r="J29" s="31"/>
      <c r="K29" s="30">
        <f t="shared" ref="K29" si="31">J29*F29</f>
        <v>0</v>
      </c>
      <c r="L29" s="32">
        <f t="shared" si="0"/>
        <v>0</v>
      </c>
      <c r="N29">
        <f t="shared" ref="N29" si="32">ROW(J29)</f>
        <v>29</v>
      </c>
      <c r="O29" t="s">
        <v>2169</v>
      </c>
    </row>
    <row r="30" spans="1:15">
      <c r="A30" s="16">
        <v>12817</v>
      </c>
      <c r="B30" s="17" t="s">
        <v>806</v>
      </c>
      <c r="C30" s="114" t="s">
        <v>2233</v>
      </c>
      <c r="D30" s="17">
        <v>12</v>
      </c>
      <c r="E30" s="55"/>
      <c r="F30" s="20"/>
      <c r="G30" s="21">
        <f t="shared" ref="G30:G32" si="33">F30*0.9</f>
        <v>0</v>
      </c>
      <c r="H30" s="22">
        <f t="shared" ref="H30:H32" si="34">F30*0.85</f>
        <v>0</v>
      </c>
      <c r="I30" s="22">
        <f t="shared" ref="I30:I32" si="35">F30*0.8</f>
        <v>0</v>
      </c>
      <c r="J30" s="31"/>
      <c r="K30" s="30">
        <f t="shared" si="27"/>
        <v>0</v>
      </c>
      <c r="L30" s="32">
        <f t="shared" si="0"/>
        <v>0</v>
      </c>
      <c r="N30">
        <f t="shared" si="6"/>
        <v>30</v>
      </c>
      <c r="O30" t="s">
        <v>2169</v>
      </c>
    </row>
    <row r="31" spans="1:15">
      <c r="A31" s="25">
        <v>12519</v>
      </c>
      <c r="B31" s="26" t="s">
        <v>806</v>
      </c>
      <c r="C31" s="113" t="s">
        <v>2234</v>
      </c>
      <c r="D31" s="26">
        <v>12</v>
      </c>
      <c r="E31" s="56"/>
      <c r="F31" s="28"/>
      <c r="G31" s="29">
        <f t="shared" si="33"/>
        <v>0</v>
      </c>
      <c r="H31" s="30">
        <f t="shared" si="34"/>
        <v>0</v>
      </c>
      <c r="I31" s="30">
        <f t="shared" si="35"/>
        <v>0</v>
      </c>
      <c r="J31" s="31"/>
      <c r="K31" s="30">
        <f t="shared" si="27"/>
        <v>0</v>
      </c>
      <c r="L31" s="32">
        <f t="shared" si="0"/>
        <v>0</v>
      </c>
      <c r="N31">
        <f t="shared" si="6"/>
        <v>31</v>
      </c>
      <c r="O31" t="s">
        <v>2169</v>
      </c>
    </row>
    <row r="32" spans="1:15">
      <c r="A32" s="16">
        <v>12819</v>
      </c>
      <c r="B32" s="17" t="s">
        <v>806</v>
      </c>
      <c r="C32" s="114" t="s">
        <v>2235</v>
      </c>
      <c r="D32" s="17">
        <v>12</v>
      </c>
      <c r="E32" s="55"/>
      <c r="F32" s="20"/>
      <c r="G32" s="21">
        <f t="shared" si="33"/>
        <v>0</v>
      </c>
      <c r="H32" s="22">
        <f t="shared" si="34"/>
        <v>0</v>
      </c>
      <c r="I32" s="22">
        <f t="shared" si="35"/>
        <v>0</v>
      </c>
      <c r="J32" s="31"/>
      <c r="K32" s="30">
        <f t="shared" si="27"/>
        <v>0</v>
      </c>
      <c r="L32" s="32">
        <f t="shared" si="0"/>
        <v>0</v>
      </c>
      <c r="N32">
        <f t="shared" si="6"/>
        <v>32</v>
      </c>
      <c r="O32" t="s">
        <v>2169</v>
      </c>
    </row>
    <row r="33" spans="1:15">
      <c r="A33" s="25">
        <v>12816</v>
      </c>
      <c r="B33" s="26" t="s">
        <v>806</v>
      </c>
      <c r="C33" s="113" t="s">
        <v>1293</v>
      </c>
      <c r="D33" s="26">
        <v>12</v>
      </c>
      <c r="E33" s="56"/>
      <c r="F33" s="28"/>
      <c r="G33" s="29">
        <f t="shared" si="24"/>
        <v>0</v>
      </c>
      <c r="H33" s="30">
        <f t="shared" si="25"/>
        <v>0</v>
      </c>
      <c r="I33" s="30">
        <f t="shared" si="26"/>
        <v>0</v>
      </c>
      <c r="J33" s="31"/>
      <c r="K33" s="30">
        <f t="shared" si="27"/>
        <v>0</v>
      </c>
      <c r="L33" s="32">
        <f t="shared" si="0"/>
        <v>0</v>
      </c>
      <c r="N33">
        <f t="shared" si="6"/>
        <v>33</v>
      </c>
      <c r="O33" t="s">
        <v>2169</v>
      </c>
    </row>
    <row r="34" spans="1:15">
      <c r="A34" s="16">
        <v>12518</v>
      </c>
      <c r="B34" s="17" t="s">
        <v>806</v>
      </c>
      <c r="C34" s="114" t="s">
        <v>1294</v>
      </c>
      <c r="D34" s="17">
        <v>12</v>
      </c>
      <c r="E34" s="55"/>
      <c r="F34" s="20"/>
      <c r="G34" s="21">
        <f t="shared" si="24"/>
        <v>0</v>
      </c>
      <c r="H34" s="22">
        <f t="shared" si="25"/>
        <v>0</v>
      </c>
      <c r="I34" s="22">
        <f t="shared" si="26"/>
        <v>0</v>
      </c>
      <c r="J34" s="31"/>
      <c r="K34" s="30">
        <f t="shared" si="27"/>
        <v>0</v>
      </c>
      <c r="L34" s="32">
        <f t="shared" si="0"/>
        <v>0</v>
      </c>
      <c r="N34">
        <f t="shared" si="6"/>
        <v>34</v>
      </c>
      <c r="O34" t="s">
        <v>2169</v>
      </c>
    </row>
    <row r="35" spans="1:15">
      <c r="A35" s="25">
        <v>15036</v>
      </c>
      <c r="B35" s="26" t="s">
        <v>806</v>
      </c>
      <c r="C35" s="113" t="s">
        <v>3821</v>
      </c>
      <c r="D35" s="26">
        <v>12</v>
      </c>
      <c r="E35" s="56">
        <v>12</v>
      </c>
      <c r="F35" s="28">
        <v>200</v>
      </c>
      <c r="G35" s="29">
        <f t="shared" ref="G35" si="36">F35*0.9</f>
        <v>180</v>
      </c>
      <c r="H35" s="30">
        <f t="shared" ref="H35" si="37">F35*0.85</f>
        <v>170</v>
      </c>
      <c r="I35" s="30">
        <f t="shared" ref="I35" si="38">F35*0.8</f>
        <v>160</v>
      </c>
      <c r="J35" s="31"/>
      <c r="K35" s="30">
        <f t="shared" ref="K35" si="39">J35*F35</f>
        <v>0</v>
      </c>
      <c r="L35" s="32">
        <f t="shared" ref="L35:L68" si="40">IF($K$175&gt;125000,J35*I35,IF($K$175&gt;55000,J35*H35,IF($K$175&gt;27500,J35*G35,IF($K$175&gt;=0,J35*F35,0))))</f>
        <v>0</v>
      </c>
      <c r="N35">
        <f t="shared" ref="N35" si="41">ROW(J35)</f>
        <v>35</v>
      </c>
      <c r="O35" t="s">
        <v>2169</v>
      </c>
    </row>
    <row r="36" spans="1:15">
      <c r="A36" s="25">
        <v>13920</v>
      </c>
      <c r="B36" s="26" t="s">
        <v>1008</v>
      </c>
      <c r="C36" s="113" t="s">
        <v>1295</v>
      </c>
      <c r="D36" s="26">
        <v>1</v>
      </c>
      <c r="E36" s="56"/>
      <c r="F36" s="28"/>
      <c r="G36" s="29">
        <f t="shared" si="24"/>
        <v>0</v>
      </c>
      <c r="H36" s="30">
        <f t="shared" si="25"/>
        <v>0</v>
      </c>
      <c r="I36" s="30">
        <f t="shared" si="26"/>
        <v>0</v>
      </c>
      <c r="J36" s="31"/>
      <c r="K36" s="30">
        <f t="shared" si="27"/>
        <v>0</v>
      </c>
      <c r="L36" s="32">
        <f t="shared" si="40"/>
        <v>0</v>
      </c>
      <c r="N36">
        <f t="shared" si="6"/>
        <v>36</v>
      </c>
      <c r="O36" t="s">
        <v>2169</v>
      </c>
    </row>
    <row r="37" spans="1:15">
      <c r="A37" s="16">
        <v>12503</v>
      </c>
      <c r="B37" s="17" t="s">
        <v>1094</v>
      </c>
      <c r="C37" s="114" t="s">
        <v>2236</v>
      </c>
      <c r="D37" s="17">
        <v>12</v>
      </c>
      <c r="E37" s="55"/>
      <c r="F37" s="20"/>
      <c r="G37" s="21">
        <f t="shared" si="24"/>
        <v>0</v>
      </c>
      <c r="H37" s="22">
        <f t="shared" si="25"/>
        <v>0</v>
      </c>
      <c r="I37" s="22">
        <f t="shared" si="26"/>
        <v>0</v>
      </c>
      <c r="J37" s="31"/>
      <c r="K37" s="30">
        <f t="shared" si="27"/>
        <v>0</v>
      </c>
      <c r="L37" s="32">
        <f t="shared" si="40"/>
        <v>0</v>
      </c>
      <c r="N37">
        <f t="shared" si="6"/>
        <v>37</v>
      </c>
      <c r="O37" t="s">
        <v>2169</v>
      </c>
    </row>
    <row r="38" spans="1:15">
      <c r="A38" s="25">
        <v>13946</v>
      </c>
      <c r="B38" s="26" t="s">
        <v>1094</v>
      </c>
      <c r="C38" s="113" t="s">
        <v>1800</v>
      </c>
      <c r="D38" s="26">
        <v>12</v>
      </c>
      <c r="E38" s="56"/>
      <c r="F38" s="28"/>
      <c r="G38" s="29">
        <f t="shared" ref="G38" si="42">F38*0.9</f>
        <v>0</v>
      </c>
      <c r="H38" s="30">
        <f t="shared" ref="H38" si="43">F38*0.85</f>
        <v>0</v>
      </c>
      <c r="I38" s="30">
        <f t="shared" ref="I38" si="44">F38*0.8</f>
        <v>0</v>
      </c>
      <c r="J38" s="31"/>
      <c r="K38" s="30">
        <f t="shared" ref="K38" si="45">J38*F38</f>
        <v>0</v>
      </c>
      <c r="L38" s="32">
        <f t="shared" si="40"/>
        <v>0</v>
      </c>
      <c r="N38">
        <f t="shared" ref="N38" si="46">ROW(J38)</f>
        <v>38</v>
      </c>
      <c r="O38" t="s">
        <v>2169</v>
      </c>
    </row>
    <row r="39" spans="1:15">
      <c r="A39" s="16">
        <v>12504</v>
      </c>
      <c r="B39" s="17" t="s">
        <v>1094</v>
      </c>
      <c r="C39" s="114" t="s">
        <v>2237</v>
      </c>
      <c r="D39" s="17">
        <v>12</v>
      </c>
      <c r="E39" s="55"/>
      <c r="F39" s="20"/>
      <c r="G39" s="21">
        <f t="shared" si="24"/>
        <v>0</v>
      </c>
      <c r="H39" s="22">
        <f t="shared" si="25"/>
        <v>0</v>
      </c>
      <c r="I39" s="22">
        <f t="shared" si="26"/>
        <v>0</v>
      </c>
      <c r="J39" s="31"/>
      <c r="K39" s="30">
        <f t="shared" si="27"/>
        <v>0</v>
      </c>
      <c r="L39" s="32">
        <f t="shared" si="40"/>
        <v>0</v>
      </c>
      <c r="N39">
        <f t="shared" si="6"/>
        <v>39</v>
      </c>
      <c r="O39" t="s">
        <v>2169</v>
      </c>
    </row>
    <row r="40" spans="1:15">
      <c r="A40" s="25">
        <v>12508</v>
      </c>
      <c r="B40" s="26" t="s">
        <v>1094</v>
      </c>
      <c r="C40" s="113" t="s">
        <v>2238</v>
      </c>
      <c r="D40" s="26">
        <v>12</v>
      </c>
      <c r="E40" s="56"/>
      <c r="F40" s="28"/>
      <c r="G40" s="29">
        <f t="shared" si="24"/>
        <v>0</v>
      </c>
      <c r="H40" s="30">
        <f t="shared" si="25"/>
        <v>0</v>
      </c>
      <c r="I40" s="30">
        <f t="shared" si="26"/>
        <v>0</v>
      </c>
      <c r="J40" s="31"/>
      <c r="K40" s="30">
        <f t="shared" si="27"/>
        <v>0</v>
      </c>
      <c r="L40" s="32">
        <f t="shared" si="40"/>
        <v>0</v>
      </c>
      <c r="N40">
        <f t="shared" si="6"/>
        <v>40</v>
      </c>
      <c r="O40" t="s">
        <v>2169</v>
      </c>
    </row>
    <row r="41" spans="1:15">
      <c r="A41" s="16">
        <v>13945</v>
      </c>
      <c r="B41" s="17" t="s">
        <v>1094</v>
      </c>
      <c r="C41" s="114" t="s">
        <v>1296</v>
      </c>
      <c r="D41" s="17">
        <v>12</v>
      </c>
      <c r="E41" s="55"/>
      <c r="F41" s="20"/>
      <c r="G41" s="21">
        <f t="shared" si="24"/>
        <v>0</v>
      </c>
      <c r="H41" s="22">
        <f t="shared" si="25"/>
        <v>0</v>
      </c>
      <c r="I41" s="22">
        <f t="shared" si="26"/>
        <v>0</v>
      </c>
      <c r="J41" s="31"/>
      <c r="K41" s="30">
        <f t="shared" si="27"/>
        <v>0</v>
      </c>
      <c r="L41" s="32">
        <f t="shared" si="40"/>
        <v>0</v>
      </c>
      <c r="N41">
        <f t="shared" si="6"/>
        <v>41</v>
      </c>
      <c r="O41" t="s">
        <v>2169</v>
      </c>
    </row>
    <row r="42" spans="1:15">
      <c r="A42" s="25">
        <v>14038</v>
      </c>
      <c r="B42" s="26" t="s">
        <v>1094</v>
      </c>
      <c r="C42" s="113" t="s">
        <v>1297</v>
      </c>
      <c r="D42" s="26">
        <v>12</v>
      </c>
      <c r="E42" s="56"/>
      <c r="F42" s="28"/>
      <c r="G42" s="29">
        <f t="shared" si="24"/>
        <v>0</v>
      </c>
      <c r="H42" s="30">
        <f t="shared" si="25"/>
        <v>0</v>
      </c>
      <c r="I42" s="30">
        <f t="shared" si="26"/>
        <v>0</v>
      </c>
      <c r="J42" s="31"/>
      <c r="K42" s="30">
        <f t="shared" si="27"/>
        <v>0</v>
      </c>
      <c r="L42" s="32">
        <f t="shared" si="40"/>
        <v>0</v>
      </c>
      <c r="N42">
        <f t="shared" si="6"/>
        <v>42</v>
      </c>
      <c r="O42" t="s">
        <v>2169</v>
      </c>
    </row>
    <row r="43" spans="1:15">
      <c r="A43" s="16">
        <v>12506</v>
      </c>
      <c r="B43" s="17" t="s">
        <v>1094</v>
      </c>
      <c r="C43" s="114" t="s">
        <v>1298</v>
      </c>
      <c r="D43" s="17">
        <v>12</v>
      </c>
      <c r="E43" s="55"/>
      <c r="F43" s="20"/>
      <c r="G43" s="21">
        <f t="shared" si="24"/>
        <v>0</v>
      </c>
      <c r="H43" s="22">
        <f t="shared" si="25"/>
        <v>0</v>
      </c>
      <c r="I43" s="22">
        <f t="shared" si="26"/>
        <v>0</v>
      </c>
      <c r="J43" s="31"/>
      <c r="K43" s="30">
        <f t="shared" si="27"/>
        <v>0</v>
      </c>
      <c r="L43" s="32">
        <f t="shared" si="40"/>
        <v>0</v>
      </c>
      <c r="N43">
        <f t="shared" si="6"/>
        <v>43</v>
      </c>
      <c r="O43" t="s">
        <v>2169</v>
      </c>
    </row>
    <row r="44" spans="1:15">
      <c r="A44" s="16"/>
      <c r="B44" s="17"/>
      <c r="C44" s="98" t="s">
        <v>1299</v>
      </c>
      <c r="D44" s="17"/>
      <c r="E44" s="55"/>
      <c r="F44" s="20"/>
      <c r="G44" s="21"/>
      <c r="H44" s="22"/>
      <c r="I44" s="22"/>
      <c r="J44" s="31"/>
      <c r="K44" s="30">
        <f t="shared" si="27"/>
        <v>0</v>
      </c>
      <c r="L44" s="32">
        <f t="shared" si="40"/>
        <v>0</v>
      </c>
      <c r="N44">
        <f t="shared" si="6"/>
        <v>44</v>
      </c>
      <c r="O44" t="s">
        <v>2169</v>
      </c>
    </row>
    <row r="45" spans="1:15">
      <c r="A45" s="25">
        <v>12292</v>
      </c>
      <c r="B45" s="26" t="s">
        <v>1095</v>
      </c>
      <c r="C45" s="110" t="s">
        <v>2239</v>
      </c>
      <c r="D45" s="26">
        <v>12</v>
      </c>
      <c r="E45" s="56"/>
      <c r="F45" s="28"/>
      <c r="G45" s="29">
        <f t="shared" ref="G45:G46" si="47">F45*0.9</f>
        <v>0</v>
      </c>
      <c r="H45" s="30">
        <f t="shared" ref="H45:H46" si="48">F45*0.85</f>
        <v>0</v>
      </c>
      <c r="I45" s="30">
        <f t="shared" ref="I45:I46" si="49">F45*0.8</f>
        <v>0</v>
      </c>
      <c r="J45" s="31"/>
      <c r="K45" s="30">
        <f t="shared" si="27"/>
        <v>0</v>
      </c>
      <c r="L45" s="32">
        <f t="shared" si="40"/>
        <v>0</v>
      </c>
      <c r="N45">
        <f t="shared" si="6"/>
        <v>45</v>
      </c>
      <c r="O45" t="s">
        <v>2169</v>
      </c>
    </row>
    <row r="46" spans="1:15">
      <c r="A46" s="16">
        <v>12227</v>
      </c>
      <c r="B46" s="17" t="s">
        <v>1095</v>
      </c>
      <c r="C46" s="111" t="s">
        <v>3584</v>
      </c>
      <c r="D46" s="17">
        <v>12</v>
      </c>
      <c r="E46" s="55"/>
      <c r="F46" s="20"/>
      <c r="G46" s="21">
        <f t="shared" si="47"/>
        <v>0</v>
      </c>
      <c r="H46" s="22">
        <f t="shared" si="48"/>
        <v>0</v>
      </c>
      <c r="I46" s="22">
        <f t="shared" si="49"/>
        <v>0</v>
      </c>
      <c r="J46" s="31"/>
      <c r="K46" s="30">
        <f t="shared" si="27"/>
        <v>0</v>
      </c>
      <c r="L46" s="32">
        <f t="shared" si="40"/>
        <v>0</v>
      </c>
      <c r="N46">
        <f t="shared" si="6"/>
        <v>46</v>
      </c>
      <c r="O46" t="s">
        <v>2169</v>
      </c>
    </row>
    <row r="47" spans="1:15">
      <c r="A47" s="25">
        <v>11288</v>
      </c>
      <c r="B47" s="26" t="s">
        <v>1095</v>
      </c>
      <c r="C47" s="110" t="s">
        <v>3576</v>
      </c>
      <c r="D47" s="26">
        <v>12</v>
      </c>
      <c r="E47" s="56"/>
      <c r="F47" s="28"/>
      <c r="G47" s="29">
        <f t="shared" si="24"/>
        <v>0</v>
      </c>
      <c r="H47" s="30">
        <f t="shared" si="25"/>
        <v>0</v>
      </c>
      <c r="I47" s="30">
        <f t="shared" si="26"/>
        <v>0</v>
      </c>
      <c r="J47" s="31"/>
      <c r="K47" s="30">
        <f t="shared" si="27"/>
        <v>0</v>
      </c>
      <c r="L47" s="32">
        <f t="shared" si="40"/>
        <v>0</v>
      </c>
      <c r="N47">
        <f t="shared" si="6"/>
        <v>47</v>
      </c>
      <c r="O47" t="s">
        <v>2169</v>
      </c>
    </row>
    <row r="48" spans="1:15">
      <c r="A48" s="16">
        <v>12291</v>
      </c>
      <c r="B48" s="17" t="s">
        <v>1095</v>
      </c>
      <c r="C48" s="114" t="s">
        <v>3577</v>
      </c>
      <c r="D48" s="17">
        <v>12</v>
      </c>
      <c r="E48" s="55"/>
      <c r="F48" s="20"/>
      <c r="G48" s="21">
        <f t="shared" si="24"/>
        <v>0</v>
      </c>
      <c r="H48" s="22">
        <f t="shared" si="25"/>
        <v>0</v>
      </c>
      <c r="I48" s="22">
        <f t="shared" si="26"/>
        <v>0</v>
      </c>
      <c r="J48" s="31"/>
      <c r="K48" s="30">
        <f t="shared" si="27"/>
        <v>0</v>
      </c>
      <c r="L48" s="32">
        <f t="shared" si="40"/>
        <v>0</v>
      </c>
      <c r="N48">
        <f t="shared" si="6"/>
        <v>48</v>
      </c>
      <c r="O48" t="s">
        <v>2169</v>
      </c>
    </row>
    <row r="49" spans="1:15">
      <c r="A49" s="25">
        <v>12225</v>
      </c>
      <c r="B49" s="26" t="s">
        <v>1095</v>
      </c>
      <c r="C49" s="110" t="s">
        <v>3578</v>
      </c>
      <c r="D49" s="26">
        <v>12</v>
      </c>
      <c r="E49" s="56"/>
      <c r="F49" s="28"/>
      <c r="G49" s="29">
        <f t="shared" si="24"/>
        <v>0</v>
      </c>
      <c r="H49" s="30">
        <f t="shared" si="25"/>
        <v>0</v>
      </c>
      <c r="I49" s="30">
        <f t="shared" si="26"/>
        <v>0</v>
      </c>
      <c r="J49" s="31"/>
      <c r="K49" s="30">
        <f t="shared" si="27"/>
        <v>0</v>
      </c>
      <c r="L49" s="32">
        <f t="shared" si="40"/>
        <v>0</v>
      </c>
      <c r="N49">
        <f t="shared" si="6"/>
        <v>49</v>
      </c>
      <c r="O49" t="s">
        <v>2169</v>
      </c>
    </row>
    <row r="50" spans="1:15">
      <c r="A50" s="16">
        <v>11286</v>
      </c>
      <c r="B50" s="17" t="s">
        <v>1095</v>
      </c>
      <c r="C50" s="112" t="s">
        <v>3579</v>
      </c>
      <c r="D50" s="17">
        <v>12</v>
      </c>
      <c r="E50" s="57"/>
      <c r="F50" s="20"/>
      <c r="G50" s="21">
        <f t="shared" si="24"/>
        <v>0</v>
      </c>
      <c r="H50" s="22">
        <f t="shared" si="25"/>
        <v>0</v>
      </c>
      <c r="I50" s="22">
        <f t="shared" si="26"/>
        <v>0</v>
      </c>
      <c r="J50" s="31"/>
      <c r="K50" s="30">
        <f t="shared" si="27"/>
        <v>0</v>
      </c>
      <c r="L50" s="32">
        <f t="shared" si="40"/>
        <v>0</v>
      </c>
      <c r="N50">
        <f t="shared" si="6"/>
        <v>50</v>
      </c>
      <c r="O50" t="s">
        <v>2169</v>
      </c>
    </row>
    <row r="51" spans="1:15">
      <c r="A51" s="25">
        <v>11279</v>
      </c>
      <c r="B51" s="26" t="s">
        <v>1095</v>
      </c>
      <c r="C51" s="113" t="s">
        <v>3580</v>
      </c>
      <c r="D51" s="26">
        <v>12</v>
      </c>
      <c r="E51" s="56"/>
      <c r="F51" s="28"/>
      <c r="G51" s="29">
        <f t="shared" si="24"/>
        <v>0</v>
      </c>
      <c r="H51" s="30">
        <f t="shared" si="25"/>
        <v>0</v>
      </c>
      <c r="I51" s="30">
        <f t="shared" si="26"/>
        <v>0</v>
      </c>
      <c r="J51" s="31"/>
      <c r="K51" s="30">
        <f t="shared" si="27"/>
        <v>0</v>
      </c>
      <c r="L51" s="32">
        <f t="shared" si="40"/>
        <v>0</v>
      </c>
      <c r="N51">
        <f t="shared" si="6"/>
        <v>51</v>
      </c>
      <c r="O51" t="s">
        <v>2169</v>
      </c>
    </row>
    <row r="52" spans="1:15">
      <c r="A52" s="16">
        <v>12289</v>
      </c>
      <c r="B52" s="17" t="s">
        <v>1095</v>
      </c>
      <c r="C52" s="114" t="s">
        <v>3585</v>
      </c>
      <c r="D52" s="17">
        <v>12</v>
      </c>
      <c r="E52" s="55"/>
      <c r="F52" s="20"/>
      <c r="G52" s="21">
        <f t="shared" si="24"/>
        <v>0</v>
      </c>
      <c r="H52" s="22">
        <f t="shared" si="25"/>
        <v>0</v>
      </c>
      <c r="I52" s="22">
        <f t="shared" si="26"/>
        <v>0</v>
      </c>
      <c r="J52" s="31"/>
      <c r="K52" s="30">
        <f t="shared" si="27"/>
        <v>0</v>
      </c>
      <c r="L52" s="32">
        <f t="shared" si="40"/>
        <v>0</v>
      </c>
      <c r="N52">
        <f t="shared" si="6"/>
        <v>52</v>
      </c>
      <c r="O52" t="s">
        <v>2169</v>
      </c>
    </row>
    <row r="53" spans="1:15">
      <c r="A53" s="25">
        <v>12290</v>
      </c>
      <c r="B53" s="26" t="s">
        <v>1095</v>
      </c>
      <c r="C53" s="113" t="s">
        <v>3581</v>
      </c>
      <c r="D53" s="26">
        <v>12</v>
      </c>
      <c r="E53" s="56">
        <v>11</v>
      </c>
      <c r="F53" s="28">
        <v>120</v>
      </c>
      <c r="G53" s="29">
        <f t="shared" si="24"/>
        <v>108</v>
      </c>
      <c r="H53" s="30">
        <f t="shared" si="25"/>
        <v>102</v>
      </c>
      <c r="I53" s="30">
        <f t="shared" si="26"/>
        <v>96</v>
      </c>
      <c r="J53" s="31"/>
      <c r="K53" s="30">
        <f t="shared" si="27"/>
        <v>0</v>
      </c>
      <c r="L53" s="32">
        <f t="shared" si="40"/>
        <v>0</v>
      </c>
      <c r="N53">
        <f t="shared" si="6"/>
        <v>53</v>
      </c>
      <c r="O53" t="s">
        <v>2169</v>
      </c>
    </row>
    <row r="54" spans="1:15">
      <c r="A54" s="16">
        <v>11284</v>
      </c>
      <c r="B54" s="17" t="s">
        <v>1095</v>
      </c>
      <c r="C54" s="111" t="s">
        <v>3582</v>
      </c>
      <c r="D54" s="17">
        <v>12</v>
      </c>
      <c r="E54" s="55"/>
      <c r="F54" s="20"/>
      <c r="G54" s="21">
        <f t="shared" si="24"/>
        <v>0</v>
      </c>
      <c r="H54" s="22">
        <f t="shared" si="25"/>
        <v>0</v>
      </c>
      <c r="I54" s="22">
        <f t="shared" si="26"/>
        <v>0</v>
      </c>
      <c r="J54" s="31"/>
      <c r="K54" s="30">
        <f t="shared" si="27"/>
        <v>0</v>
      </c>
      <c r="L54" s="32">
        <f t="shared" si="40"/>
        <v>0</v>
      </c>
      <c r="N54">
        <f t="shared" si="6"/>
        <v>54</v>
      </c>
      <c r="O54" t="s">
        <v>2169</v>
      </c>
    </row>
    <row r="55" spans="1:15">
      <c r="A55" s="25">
        <v>11281</v>
      </c>
      <c r="B55" s="26" t="s">
        <v>1095</v>
      </c>
      <c r="C55" s="110" t="s">
        <v>3583</v>
      </c>
      <c r="D55" s="26">
        <v>12</v>
      </c>
      <c r="E55" s="56"/>
      <c r="F55" s="28"/>
      <c r="G55" s="29">
        <f t="shared" si="24"/>
        <v>0</v>
      </c>
      <c r="H55" s="30">
        <f t="shared" si="25"/>
        <v>0</v>
      </c>
      <c r="I55" s="30">
        <f t="shared" si="26"/>
        <v>0</v>
      </c>
      <c r="J55" s="31"/>
      <c r="K55" s="30">
        <f t="shared" si="27"/>
        <v>0</v>
      </c>
      <c r="L55" s="32">
        <f t="shared" si="40"/>
        <v>0</v>
      </c>
      <c r="N55">
        <f t="shared" si="6"/>
        <v>55</v>
      </c>
      <c r="O55" t="s">
        <v>2169</v>
      </c>
    </row>
    <row r="56" spans="1:15">
      <c r="A56" s="16">
        <v>11282</v>
      </c>
      <c r="B56" s="17" t="s">
        <v>1095</v>
      </c>
      <c r="C56" s="111" t="s">
        <v>3588</v>
      </c>
      <c r="D56" s="17">
        <v>12</v>
      </c>
      <c r="E56" s="55">
        <v>21</v>
      </c>
      <c r="F56" s="20">
        <v>120</v>
      </c>
      <c r="G56" s="21">
        <f t="shared" ref="G56:G59" si="50">F56*0.9</f>
        <v>108</v>
      </c>
      <c r="H56" s="22">
        <f t="shared" ref="H56:H59" si="51">F56*0.85</f>
        <v>102</v>
      </c>
      <c r="I56" s="22">
        <f t="shared" ref="I56:I59" si="52">F56*0.8</f>
        <v>96</v>
      </c>
      <c r="J56" s="31"/>
      <c r="K56" s="30">
        <f t="shared" ref="K56:K59" si="53">J56*F56</f>
        <v>0</v>
      </c>
      <c r="L56" s="32">
        <f t="shared" si="40"/>
        <v>0</v>
      </c>
      <c r="N56">
        <f t="shared" ref="N56:N59" si="54">ROW(J56)</f>
        <v>56</v>
      </c>
      <c r="O56" t="s">
        <v>2169</v>
      </c>
    </row>
    <row r="57" spans="1:15">
      <c r="A57" s="25">
        <v>14957</v>
      </c>
      <c r="B57" s="26" t="s">
        <v>1095</v>
      </c>
      <c r="C57" s="110" t="s">
        <v>3587</v>
      </c>
      <c r="D57" s="26">
        <v>12</v>
      </c>
      <c r="E57" s="56">
        <v>5</v>
      </c>
      <c r="F57" s="28"/>
      <c r="G57" s="29">
        <f t="shared" si="50"/>
        <v>0</v>
      </c>
      <c r="H57" s="30">
        <f t="shared" si="51"/>
        <v>0</v>
      </c>
      <c r="I57" s="30">
        <f t="shared" si="52"/>
        <v>0</v>
      </c>
      <c r="J57" s="31"/>
      <c r="K57" s="30">
        <f t="shared" si="53"/>
        <v>0</v>
      </c>
      <c r="L57" s="32">
        <f t="shared" si="40"/>
        <v>0</v>
      </c>
      <c r="N57">
        <f t="shared" si="54"/>
        <v>57</v>
      </c>
      <c r="O57" t="s">
        <v>2169</v>
      </c>
    </row>
    <row r="58" spans="1:15">
      <c r="A58" s="16">
        <v>11283</v>
      </c>
      <c r="B58" s="17" t="s">
        <v>1095</v>
      </c>
      <c r="C58" s="111" t="s">
        <v>3589</v>
      </c>
      <c r="D58" s="17">
        <v>12</v>
      </c>
      <c r="E58" s="57">
        <v>33</v>
      </c>
      <c r="F58" s="20">
        <v>120</v>
      </c>
      <c r="G58" s="21">
        <f t="shared" si="50"/>
        <v>108</v>
      </c>
      <c r="H58" s="22">
        <f t="shared" si="51"/>
        <v>102</v>
      </c>
      <c r="I58" s="22">
        <f t="shared" si="52"/>
        <v>96</v>
      </c>
      <c r="J58" s="31"/>
      <c r="K58" s="30">
        <f t="shared" si="53"/>
        <v>0</v>
      </c>
      <c r="L58" s="32">
        <f t="shared" si="40"/>
        <v>0</v>
      </c>
      <c r="N58">
        <f t="shared" si="54"/>
        <v>58</v>
      </c>
      <c r="O58" t="s">
        <v>2169</v>
      </c>
    </row>
    <row r="59" spans="1:15">
      <c r="A59" s="25">
        <v>12293</v>
      </c>
      <c r="B59" s="26" t="s">
        <v>1095</v>
      </c>
      <c r="C59" s="110" t="s">
        <v>3586</v>
      </c>
      <c r="D59" s="26">
        <v>12</v>
      </c>
      <c r="E59" s="56">
        <v>17</v>
      </c>
      <c r="F59" s="28">
        <v>120</v>
      </c>
      <c r="G59" s="29">
        <f t="shared" si="50"/>
        <v>108</v>
      </c>
      <c r="H59" s="30">
        <f t="shared" si="51"/>
        <v>102</v>
      </c>
      <c r="I59" s="30">
        <f t="shared" si="52"/>
        <v>96</v>
      </c>
      <c r="J59" s="31"/>
      <c r="K59" s="30">
        <f t="shared" si="53"/>
        <v>0</v>
      </c>
      <c r="L59" s="32">
        <f t="shared" si="40"/>
        <v>0</v>
      </c>
      <c r="N59">
        <f t="shared" si="54"/>
        <v>59</v>
      </c>
      <c r="O59" t="s">
        <v>2169</v>
      </c>
    </row>
    <row r="60" spans="1:15">
      <c r="A60" s="16">
        <v>14955</v>
      </c>
      <c r="B60" s="17" t="s">
        <v>1095</v>
      </c>
      <c r="C60" s="111" t="s">
        <v>3822</v>
      </c>
      <c r="D60" s="17">
        <v>12</v>
      </c>
      <c r="E60" s="57">
        <v>6</v>
      </c>
      <c r="F60" s="20">
        <v>120</v>
      </c>
      <c r="G60" s="21">
        <f t="shared" ref="G60" si="55">F60*0.9</f>
        <v>108</v>
      </c>
      <c r="H60" s="22">
        <f t="shared" ref="H60" si="56">F60*0.85</f>
        <v>102</v>
      </c>
      <c r="I60" s="22">
        <f t="shared" ref="I60" si="57">F60*0.8</f>
        <v>96</v>
      </c>
      <c r="J60" s="31"/>
      <c r="K60" s="30">
        <f t="shared" ref="K60" si="58">J60*F60</f>
        <v>0</v>
      </c>
      <c r="L60" s="32">
        <f t="shared" si="40"/>
        <v>0</v>
      </c>
      <c r="N60">
        <f t="shared" ref="N60" si="59">ROW(J60)</f>
        <v>60</v>
      </c>
      <c r="O60" t="s">
        <v>2169</v>
      </c>
    </row>
    <row r="61" spans="1:15">
      <c r="A61" s="16"/>
      <c r="B61" s="17"/>
      <c r="C61" s="104" t="s">
        <v>2240</v>
      </c>
      <c r="D61" s="17"/>
      <c r="E61" s="55"/>
      <c r="F61" s="20"/>
      <c r="G61" s="21"/>
      <c r="H61" s="22"/>
      <c r="I61" s="22"/>
      <c r="J61" s="31"/>
      <c r="K61" s="30">
        <f t="shared" si="27"/>
        <v>0</v>
      </c>
      <c r="L61" s="32">
        <f t="shared" si="40"/>
        <v>0</v>
      </c>
      <c r="N61">
        <f t="shared" si="6"/>
        <v>61</v>
      </c>
    </row>
    <row r="62" spans="1:15">
      <c r="A62" s="16">
        <v>14990</v>
      </c>
      <c r="B62" s="17" t="s">
        <v>2241</v>
      </c>
      <c r="C62" s="115" t="s">
        <v>3709</v>
      </c>
      <c r="D62" s="17">
        <v>1</v>
      </c>
      <c r="E62" s="57"/>
      <c r="F62" s="20"/>
      <c r="G62" s="21">
        <f t="shared" ref="G62" si="60">F62*0.9</f>
        <v>0</v>
      </c>
      <c r="H62" s="22">
        <f t="shared" ref="H62" si="61">F62*0.85</f>
        <v>0</v>
      </c>
      <c r="I62" s="22">
        <f t="shared" ref="I62" si="62">F62*0.8</f>
        <v>0</v>
      </c>
      <c r="J62" s="31"/>
      <c r="K62" s="30">
        <f t="shared" ref="K62" si="63">J62*F62</f>
        <v>0</v>
      </c>
      <c r="L62" s="32">
        <f t="shared" si="40"/>
        <v>0</v>
      </c>
      <c r="N62">
        <f t="shared" ref="N62" si="64">ROW(J62)</f>
        <v>62</v>
      </c>
      <c r="O62" t="s">
        <v>2169</v>
      </c>
    </row>
    <row r="63" spans="1:15">
      <c r="A63" s="25">
        <v>14386</v>
      </c>
      <c r="B63" s="26" t="s">
        <v>2241</v>
      </c>
      <c r="C63" s="113" t="s">
        <v>2242</v>
      </c>
      <c r="D63" s="26">
        <v>1</v>
      </c>
      <c r="E63" s="56"/>
      <c r="F63" s="28"/>
      <c r="G63" s="29">
        <f t="shared" ref="G63:G64" si="65">F63*0.9</f>
        <v>0</v>
      </c>
      <c r="H63" s="30">
        <f t="shared" ref="H63:H64" si="66">F63*0.85</f>
        <v>0</v>
      </c>
      <c r="I63" s="30">
        <f t="shared" ref="I63:I64" si="67">F63*0.8</f>
        <v>0</v>
      </c>
      <c r="J63" s="31"/>
      <c r="K63" s="30">
        <f t="shared" si="27"/>
        <v>0</v>
      </c>
      <c r="L63" s="32">
        <f t="shared" si="40"/>
        <v>0</v>
      </c>
      <c r="N63">
        <f t="shared" si="6"/>
        <v>63</v>
      </c>
      <c r="O63" t="s">
        <v>2169</v>
      </c>
    </row>
    <row r="64" spans="1:15">
      <c r="A64" s="16">
        <v>14387</v>
      </c>
      <c r="B64" s="17" t="s">
        <v>2241</v>
      </c>
      <c r="C64" s="115" t="s">
        <v>2243</v>
      </c>
      <c r="D64" s="17">
        <v>1</v>
      </c>
      <c r="E64" s="57"/>
      <c r="F64" s="20"/>
      <c r="G64" s="21">
        <f t="shared" si="65"/>
        <v>0</v>
      </c>
      <c r="H64" s="22">
        <f t="shared" si="66"/>
        <v>0</v>
      </c>
      <c r="I64" s="22">
        <f t="shared" si="67"/>
        <v>0</v>
      </c>
      <c r="J64" s="31"/>
      <c r="K64" s="30">
        <f t="shared" si="27"/>
        <v>0</v>
      </c>
      <c r="L64" s="32">
        <f t="shared" si="40"/>
        <v>0</v>
      </c>
      <c r="N64">
        <f t="shared" si="6"/>
        <v>64</v>
      </c>
      <c r="O64" t="s">
        <v>2169</v>
      </c>
    </row>
    <row r="65" spans="1:15">
      <c r="A65" s="25">
        <v>12485</v>
      </c>
      <c r="B65" s="26" t="s">
        <v>2241</v>
      </c>
      <c r="C65" s="110" t="s">
        <v>1300</v>
      </c>
      <c r="D65" s="26">
        <v>1</v>
      </c>
      <c r="E65" s="56">
        <v>1</v>
      </c>
      <c r="F65" s="28">
        <v>1845</v>
      </c>
      <c r="G65" s="29">
        <f t="shared" si="24"/>
        <v>1660.5</v>
      </c>
      <c r="H65" s="30">
        <f t="shared" si="25"/>
        <v>1568.25</v>
      </c>
      <c r="I65" s="30">
        <f t="shared" si="26"/>
        <v>1476</v>
      </c>
      <c r="J65" s="31"/>
      <c r="K65" s="30">
        <f t="shared" si="27"/>
        <v>0</v>
      </c>
      <c r="L65" s="32">
        <f t="shared" si="40"/>
        <v>0</v>
      </c>
      <c r="N65">
        <f t="shared" si="6"/>
        <v>65</v>
      </c>
      <c r="O65" t="s">
        <v>2169</v>
      </c>
    </row>
    <row r="66" spans="1:15">
      <c r="A66" s="16">
        <v>13944</v>
      </c>
      <c r="B66" s="17" t="s">
        <v>2241</v>
      </c>
      <c r="C66" s="115" t="s">
        <v>1302</v>
      </c>
      <c r="D66" s="17">
        <v>1</v>
      </c>
      <c r="E66" s="57"/>
      <c r="F66" s="20"/>
      <c r="G66" s="21">
        <f t="shared" si="24"/>
        <v>0</v>
      </c>
      <c r="H66" s="22">
        <f t="shared" si="25"/>
        <v>0</v>
      </c>
      <c r="I66" s="22">
        <f t="shared" si="26"/>
        <v>0</v>
      </c>
      <c r="J66" s="31"/>
      <c r="K66" s="30">
        <f t="shared" si="27"/>
        <v>0</v>
      </c>
      <c r="L66" s="32">
        <f t="shared" si="40"/>
        <v>0</v>
      </c>
      <c r="N66">
        <f t="shared" si="6"/>
        <v>66</v>
      </c>
      <c r="O66" t="s">
        <v>2169</v>
      </c>
    </row>
    <row r="67" spans="1:15">
      <c r="A67" s="25">
        <v>12486</v>
      </c>
      <c r="B67" s="26" t="s">
        <v>2241</v>
      </c>
      <c r="C67" s="110" t="s">
        <v>1301</v>
      </c>
      <c r="D67" s="26">
        <v>1</v>
      </c>
      <c r="E67" s="56">
        <v>5</v>
      </c>
      <c r="F67" s="28">
        <v>1845</v>
      </c>
      <c r="G67" s="29">
        <f t="shared" si="24"/>
        <v>1660.5</v>
      </c>
      <c r="H67" s="30">
        <f t="shared" si="25"/>
        <v>1568.25</v>
      </c>
      <c r="I67" s="30">
        <f t="shared" si="26"/>
        <v>1476</v>
      </c>
      <c r="J67" s="31"/>
      <c r="K67" s="30">
        <f t="shared" si="27"/>
        <v>0</v>
      </c>
      <c r="L67" s="32">
        <f t="shared" si="40"/>
        <v>0</v>
      </c>
      <c r="N67">
        <f t="shared" si="6"/>
        <v>67</v>
      </c>
      <c r="O67" t="s">
        <v>2169</v>
      </c>
    </row>
    <row r="68" spans="1:15">
      <c r="A68" s="16">
        <v>12482</v>
      </c>
      <c r="B68" s="17" t="s">
        <v>2241</v>
      </c>
      <c r="C68" s="115" t="s">
        <v>1829</v>
      </c>
      <c r="D68" s="17">
        <v>1</v>
      </c>
      <c r="E68" s="57">
        <v>6</v>
      </c>
      <c r="F68" s="20">
        <v>1845</v>
      </c>
      <c r="G68" s="21">
        <f t="shared" ref="G68" si="68">F68*0.9</f>
        <v>1660.5</v>
      </c>
      <c r="H68" s="22">
        <f t="shared" ref="H68" si="69">F68*0.85</f>
        <v>1568.25</v>
      </c>
      <c r="I68" s="22">
        <f t="shared" ref="I68" si="70">F68*0.8</f>
        <v>1476</v>
      </c>
      <c r="J68" s="31"/>
      <c r="K68" s="30">
        <f t="shared" ref="K68" si="71">J68*F68</f>
        <v>0</v>
      </c>
      <c r="L68" s="32">
        <f t="shared" si="40"/>
        <v>0</v>
      </c>
      <c r="N68">
        <f t="shared" si="6"/>
        <v>68</v>
      </c>
      <c r="O68" t="s">
        <v>2169</v>
      </c>
    </row>
    <row r="69" spans="1:15">
      <c r="A69" s="25"/>
      <c r="B69" s="26"/>
      <c r="C69" s="104" t="s">
        <v>346</v>
      </c>
      <c r="D69" s="26"/>
      <c r="E69" s="56"/>
      <c r="F69" s="28"/>
      <c r="G69" s="29"/>
      <c r="H69" s="30"/>
      <c r="I69" s="30"/>
      <c r="J69" s="31"/>
      <c r="K69" s="30"/>
      <c r="L69" s="32"/>
      <c r="N69">
        <f t="shared" si="6"/>
        <v>69</v>
      </c>
    </row>
    <row r="70" spans="1:15">
      <c r="A70" s="16">
        <v>14021</v>
      </c>
      <c r="B70" s="17" t="s">
        <v>199</v>
      </c>
      <c r="C70" s="114" t="s">
        <v>1836</v>
      </c>
      <c r="D70" s="17">
        <v>12</v>
      </c>
      <c r="E70" s="55">
        <v>11</v>
      </c>
      <c r="F70" s="20">
        <v>125</v>
      </c>
      <c r="G70" s="21">
        <f t="shared" ref="G70:G75" si="72">F70*0.9</f>
        <v>112.5</v>
      </c>
      <c r="H70" s="22">
        <f t="shared" ref="H70:H75" si="73">F70*0.85</f>
        <v>106.25</v>
      </c>
      <c r="I70" s="22">
        <f t="shared" ref="I70:I75" si="74">F70*0.8</f>
        <v>100</v>
      </c>
      <c r="J70" s="31"/>
      <c r="K70" s="30">
        <f t="shared" ref="K70:K75" si="75">J70*F70</f>
        <v>0</v>
      </c>
      <c r="L70" s="32">
        <f t="shared" ref="L70:L101" si="76">IF($K$175&gt;125000,J70*I70,IF($K$175&gt;55000,J70*H70,IF($K$175&gt;27500,J70*G70,IF($K$175&gt;=0,J70*F70,0))))</f>
        <v>0</v>
      </c>
      <c r="N70">
        <f t="shared" ref="N70:N75" si="77">ROW(J70)</f>
        <v>70</v>
      </c>
      <c r="O70" t="s">
        <v>2169</v>
      </c>
    </row>
    <row r="71" spans="1:15">
      <c r="A71" s="25">
        <v>13923</v>
      </c>
      <c r="B71" s="26" t="s">
        <v>199</v>
      </c>
      <c r="C71" s="113" t="s">
        <v>3828</v>
      </c>
      <c r="D71" s="26">
        <v>12</v>
      </c>
      <c r="E71" s="56">
        <v>13</v>
      </c>
      <c r="F71" s="28">
        <v>125</v>
      </c>
      <c r="G71" s="29">
        <f t="shared" ref="G71" si="78">F71*0.9</f>
        <v>112.5</v>
      </c>
      <c r="H71" s="30">
        <f t="shared" ref="H71" si="79">F71*0.85</f>
        <v>106.25</v>
      </c>
      <c r="I71" s="30">
        <f t="shared" ref="I71" si="80">F71*0.8</f>
        <v>100</v>
      </c>
      <c r="J71" s="31"/>
      <c r="K71" s="30">
        <f t="shared" ref="K71" si="81">J71*F71</f>
        <v>0</v>
      </c>
      <c r="L71" s="32">
        <f t="shared" si="76"/>
        <v>0</v>
      </c>
      <c r="N71">
        <f t="shared" ref="N71" si="82">ROW(J71)</f>
        <v>71</v>
      </c>
      <c r="O71" t="s">
        <v>2169</v>
      </c>
    </row>
    <row r="72" spans="1:15">
      <c r="A72" s="25">
        <v>13922</v>
      </c>
      <c r="B72" s="26" t="s">
        <v>199</v>
      </c>
      <c r="C72" s="113" t="s">
        <v>3616</v>
      </c>
      <c r="D72" s="26">
        <v>12</v>
      </c>
      <c r="E72" s="56"/>
      <c r="F72" s="28"/>
      <c r="G72" s="29">
        <f t="shared" si="72"/>
        <v>0</v>
      </c>
      <c r="H72" s="30">
        <f t="shared" si="73"/>
        <v>0</v>
      </c>
      <c r="I72" s="30">
        <f t="shared" si="74"/>
        <v>0</v>
      </c>
      <c r="J72" s="31"/>
      <c r="K72" s="30">
        <f t="shared" si="75"/>
        <v>0</v>
      </c>
      <c r="L72" s="32">
        <f t="shared" si="76"/>
        <v>0</v>
      </c>
      <c r="N72">
        <f t="shared" si="77"/>
        <v>72</v>
      </c>
      <c r="O72" t="s">
        <v>2169</v>
      </c>
    </row>
    <row r="73" spans="1:15">
      <c r="A73" s="16">
        <v>13896</v>
      </c>
      <c r="B73" s="17" t="s">
        <v>199</v>
      </c>
      <c r="C73" s="114" t="s">
        <v>3617</v>
      </c>
      <c r="D73" s="17">
        <v>12</v>
      </c>
      <c r="E73" s="55">
        <v>36</v>
      </c>
      <c r="F73" s="20">
        <v>120</v>
      </c>
      <c r="G73" s="21">
        <f t="shared" si="72"/>
        <v>108</v>
      </c>
      <c r="H73" s="22">
        <f t="shared" si="73"/>
        <v>102</v>
      </c>
      <c r="I73" s="22">
        <f t="shared" si="74"/>
        <v>96</v>
      </c>
      <c r="J73" s="31"/>
      <c r="K73" s="30">
        <f t="shared" si="75"/>
        <v>0</v>
      </c>
      <c r="L73" s="32">
        <f t="shared" si="76"/>
        <v>0</v>
      </c>
      <c r="N73">
        <f t="shared" si="77"/>
        <v>73</v>
      </c>
      <c r="O73" t="s">
        <v>2169</v>
      </c>
    </row>
    <row r="74" spans="1:15">
      <c r="A74" s="16">
        <v>12639</v>
      </c>
      <c r="B74" s="17" t="s">
        <v>199</v>
      </c>
      <c r="C74" s="115" t="s">
        <v>3618</v>
      </c>
      <c r="D74" s="17">
        <v>12</v>
      </c>
      <c r="E74" s="57">
        <v>24</v>
      </c>
      <c r="F74" s="20">
        <v>120</v>
      </c>
      <c r="G74" s="21">
        <f t="shared" si="72"/>
        <v>108</v>
      </c>
      <c r="H74" s="22">
        <f t="shared" si="73"/>
        <v>102</v>
      </c>
      <c r="I74" s="22">
        <f t="shared" si="74"/>
        <v>96</v>
      </c>
      <c r="J74" s="31"/>
      <c r="K74" s="30">
        <f t="shared" si="75"/>
        <v>0</v>
      </c>
      <c r="L74" s="32">
        <f t="shared" si="76"/>
        <v>0</v>
      </c>
      <c r="N74">
        <f t="shared" si="77"/>
        <v>74</v>
      </c>
      <c r="O74" t="s">
        <v>2169</v>
      </c>
    </row>
    <row r="75" spans="1:15">
      <c r="A75" s="25">
        <v>12944</v>
      </c>
      <c r="B75" s="26" t="s">
        <v>199</v>
      </c>
      <c r="C75" s="113" t="s">
        <v>3619</v>
      </c>
      <c r="D75" s="26">
        <v>12</v>
      </c>
      <c r="E75" s="56"/>
      <c r="F75" s="28"/>
      <c r="G75" s="29">
        <f t="shared" si="72"/>
        <v>0</v>
      </c>
      <c r="H75" s="30">
        <f t="shared" si="73"/>
        <v>0</v>
      </c>
      <c r="I75" s="30">
        <f t="shared" si="74"/>
        <v>0</v>
      </c>
      <c r="J75" s="31"/>
      <c r="K75" s="30">
        <f t="shared" si="75"/>
        <v>0</v>
      </c>
      <c r="L75" s="32">
        <f t="shared" si="76"/>
        <v>0</v>
      </c>
      <c r="N75">
        <f t="shared" si="77"/>
        <v>75</v>
      </c>
      <c r="O75" t="s">
        <v>2169</v>
      </c>
    </row>
    <row r="76" spans="1:15">
      <c r="A76" s="16">
        <v>12474</v>
      </c>
      <c r="B76" s="17" t="s">
        <v>199</v>
      </c>
      <c r="C76" s="115" t="s">
        <v>3606</v>
      </c>
      <c r="D76" s="17">
        <v>12</v>
      </c>
      <c r="E76" s="57">
        <v>47</v>
      </c>
      <c r="F76" s="20">
        <v>125</v>
      </c>
      <c r="G76" s="21">
        <f t="shared" si="24"/>
        <v>112.5</v>
      </c>
      <c r="H76" s="22">
        <f t="shared" si="25"/>
        <v>106.25</v>
      </c>
      <c r="I76" s="22">
        <f t="shared" si="26"/>
        <v>100</v>
      </c>
      <c r="J76" s="31"/>
      <c r="K76" s="30">
        <f t="shared" si="27"/>
        <v>0</v>
      </c>
      <c r="L76" s="32">
        <f t="shared" si="76"/>
        <v>0</v>
      </c>
      <c r="N76">
        <f t="shared" si="6"/>
        <v>76</v>
      </c>
      <c r="O76" t="s">
        <v>2169</v>
      </c>
    </row>
    <row r="77" spans="1:15">
      <c r="A77" s="25">
        <v>14067</v>
      </c>
      <c r="B77" s="26" t="s">
        <v>199</v>
      </c>
      <c r="C77" s="113" t="s">
        <v>3607</v>
      </c>
      <c r="D77" s="26">
        <v>12</v>
      </c>
      <c r="E77" s="56"/>
      <c r="F77" s="28"/>
      <c r="G77" s="29">
        <f t="shared" si="24"/>
        <v>0</v>
      </c>
      <c r="H77" s="30">
        <f t="shared" si="25"/>
        <v>0</v>
      </c>
      <c r="I77" s="30">
        <f t="shared" si="26"/>
        <v>0</v>
      </c>
      <c r="J77" s="31"/>
      <c r="K77" s="30">
        <f t="shared" si="27"/>
        <v>0</v>
      </c>
      <c r="L77" s="32">
        <f t="shared" si="76"/>
        <v>0</v>
      </c>
      <c r="N77">
        <f t="shared" si="6"/>
        <v>77</v>
      </c>
      <c r="O77" t="s">
        <v>2169</v>
      </c>
    </row>
    <row r="78" spans="1:15">
      <c r="A78" s="16">
        <v>12294</v>
      </c>
      <c r="B78" s="17" t="s">
        <v>199</v>
      </c>
      <c r="C78" s="111" t="s">
        <v>3608</v>
      </c>
      <c r="D78" s="17">
        <v>12</v>
      </c>
      <c r="E78" s="55">
        <v>20</v>
      </c>
      <c r="F78" s="20">
        <v>125</v>
      </c>
      <c r="G78" s="21">
        <f t="shared" si="24"/>
        <v>112.5</v>
      </c>
      <c r="H78" s="22">
        <f t="shared" si="25"/>
        <v>106.25</v>
      </c>
      <c r="I78" s="22">
        <f t="shared" si="26"/>
        <v>100</v>
      </c>
      <c r="J78" s="31"/>
      <c r="K78" s="30">
        <f t="shared" si="27"/>
        <v>0</v>
      </c>
      <c r="L78" s="32">
        <f t="shared" si="76"/>
        <v>0</v>
      </c>
      <c r="N78">
        <f t="shared" si="6"/>
        <v>78</v>
      </c>
      <c r="O78" t="s">
        <v>2169</v>
      </c>
    </row>
    <row r="79" spans="1:15">
      <c r="A79" s="25">
        <v>12937</v>
      </c>
      <c r="B79" s="26" t="s">
        <v>199</v>
      </c>
      <c r="C79" s="110" t="s">
        <v>3609</v>
      </c>
      <c r="D79" s="26">
        <v>12</v>
      </c>
      <c r="E79" s="56">
        <v>36</v>
      </c>
      <c r="F79" s="28">
        <v>125</v>
      </c>
      <c r="G79" s="29">
        <f t="shared" si="24"/>
        <v>112.5</v>
      </c>
      <c r="H79" s="30">
        <f t="shared" si="25"/>
        <v>106.25</v>
      </c>
      <c r="I79" s="30">
        <f t="shared" si="26"/>
        <v>100</v>
      </c>
      <c r="J79" s="31"/>
      <c r="K79" s="30">
        <f t="shared" si="27"/>
        <v>0</v>
      </c>
      <c r="L79" s="32">
        <f t="shared" si="76"/>
        <v>0</v>
      </c>
      <c r="N79">
        <f t="shared" si="6"/>
        <v>79</v>
      </c>
      <c r="O79" t="s">
        <v>2169</v>
      </c>
    </row>
    <row r="80" spans="1:15">
      <c r="A80" s="16">
        <v>12936</v>
      </c>
      <c r="B80" s="17" t="s">
        <v>199</v>
      </c>
      <c r="C80" s="114" t="s">
        <v>3610</v>
      </c>
      <c r="D80" s="17">
        <v>12</v>
      </c>
      <c r="E80" s="55"/>
      <c r="F80" s="20"/>
      <c r="G80" s="21">
        <f t="shared" si="24"/>
        <v>0</v>
      </c>
      <c r="H80" s="22">
        <f t="shared" si="25"/>
        <v>0</v>
      </c>
      <c r="I80" s="22">
        <f t="shared" si="26"/>
        <v>0</v>
      </c>
      <c r="J80" s="31"/>
      <c r="K80" s="30">
        <f t="shared" si="27"/>
        <v>0</v>
      </c>
      <c r="L80" s="32">
        <f t="shared" si="76"/>
        <v>0</v>
      </c>
      <c r="N80">
        <f t="shared" si="6"/>
        <v>80</v>
      </c>
      <c r="O80" t="s">
        <v>2169</v>
      </c>
    </row>
    <row r="81" spans="1:15">
      <c r="A81" s="25">
        <v>12475</v>
      </c>
      <c r="B81" s="26" t="s">
        <v>199</v>
      </c>
      <c r="C81" s="110" t="s">
        <v>3611</v>
      </c>
      <c r="D81" s="26">
        <v>12</v>
      </c>
      <c r="E81" s="56">
        <v>9</v>
      </c>
      <c r="F81" s="28">
        <v>125</v>
      </c>
      <c r="G81" s="29">
        <f t="shared" si="24"/>
        <v>112.5</v>
      </c>
      <c r="H81" s="30">
        <f t="shared" si="25"/>
        <v>106.25</v>
      </c>
      <c r="I81" s="30">
        <f t="shared" si="26"/>
        <v>100</v>
      </c>
      <c r="J81" s="31"/>
      <c r="K81" s="30">
        <f t="shared" si="27"/>
        <v>0</v>
      </c>
      <c r="L81" s="32">
        <f t="shared" si="76"/>
        <v>0</v>
      </c>
      <c r="N81">
        <f t="shared" si="6"/>
        <v>81</v>
      </c>
      <c r="O81" t="s">
        <v>2169</v>
      </c>
    </row>
    <row r="82" spans="1:15">
      <c r="A82" s="16">
        <v>12480</v>
      </c>
      <c r="B82" s="17" t="s">
        <v>199</v>
      </c>
      <c r="C82" s="111" t="s">
        <v>3612</v>
      </c>
      <c r="D82" s="17">
        <v>12</v>
      </c>
      <c r="E82" s="55">
        <v>36</v>
      </c>
      <c r="F82" s="20">
        <v>125</v>
      </c>
      <c r="G82" s="21">
        <f t="shared" si="24"/>
        <v>112.5</v>
      </c>
      <c r="H82" s="22">
        <f t="shared" si="25"/>
        <v>106.25</v>
      </c>
      <c r="I82" s="22">
        <f t="shared" si="26"/>
        <v>100</v>
      </c>
      <c r="J82" s="31"/>
      <c r="K82" s="30">
        <f t="shared" si="27"/>
        <v>0</v>
      </c>
      <c r="L82" s="32">
        <f t="shared" si="76"/>
        <v>0</v>
      </c>
      <c r="N82">
        <f t="shared" si="6"/>
        <v>82</v>
      </c>
      <c r="O82" t="s">
        <v>2169</v>
      </c>
    </row>
    <row r="83" spans="1:15">
      <c r="A83" s="25">
        <v>12941</v>
      </c>
      <c r="B83" s="26" t="s">
        <v>199</v>
      </c>
      <c r="C83" s="110" t="s">
        <v>3826</v>
      </c>
      <c r="D83" s="26">
        <v>12</v>
      </c>
      <c r="E83" s="56">
        <v>24</v>
      </c>
      <c r="F83" s="28">
        <v>125</v>
      </c>
      <c r="G83" s="29">
        <f t="shared" ref="G83:G92" si="83">F83*0.9</f>
        <v>112.5</v>
      </c>
      <c r="H83" s="30">
        <f t="shared" ref="H83:H92" si="84">F83*0.85</f>
        <v>106.25</v>
      </c>
      <c r="I83" s="30">
        <f t="shared" ref="I83:I92" si="85">F83*0.8</f>
        <v>100</v>
      </c>
      <c r="J83" s="31"/>
      <c r="K83" s="30">
        <f t="shared" ref="K83:K92" si="86">J83*F83</f>
        <v>0</v>
      </c>
      <c r="L83" s="32">
        <f t="shared" si="76"/>
        <v>0</v>
      </c>
      <c r="N83">
        <f t="shared" ref="N83:N92" si="87">ROW(J83)</f>
        <v>83</v>
      </c>
      <c r="O83" t="s">
        <v>2169</v>
      </c>
    </row>
    <row r="84" spans="1:15">
      <c r="A84" s="16">
        <v>12478</v>
      </c>
      <c r="B84" s="17" t="s">
        <v>199</v>
      </c>
      <c r="C84" s="111" t="s">
        <v>3613</v>
      </c>
      <c r="D84" s="17">
        <v>12</v>
      </c>
      <c r="E84" s="55">
        <v>71</v>
      </c>
      <c r="F84" s="20">
        <v>125</v>
      </c>
      <c r="G84" s="21">
        <f t="shared" si="83"/>
        <v>112.5</v>
      </c>
      <c r="H84" s="22">
        <f t="shared" si="84"/>
        <v>106.25</v>
      </c>
      <c r="I84" s="22">
        <f t="shared" si="85"/>
        <v>100</v>
      </c>
      <c r="J84" s="31"/>
      <c r="K84" s="30">
        <f t="shared" si="86"/>
        <v>0</v>
      </c>
      <c r="L84" s="32">
        <f t="shared" si="76"/>
        <v>0</v>
      </c>
      <c r="N84">
        <f t="shared" si="87"/>
        <v>84</v>
      </c>
      <c r="O84" t="s">
        <v>2169</v>
      </c>
    </row>
    <row r="85" spans="1:15">
      <c r="A85" s="25">
        <v>15201</v>
      </c>
      <c r="B85" s="26" t="s">
        <v>199</v>
      </c>
      <c r="C85" s="113" t="s">
        <v>3614</v>
      </c>
      <c r="D85" s="26">
        <v>12</v>
      </c>
      <c r="E85" s="56">
        <v>10</v>
      </c>
      <c r="F85" s="28">
        <v>125</v>
      </c>
      <c r="G85" s="29">
        <f t="shared" si="83"/>
        <v>112.5</v>
      </c>
      <c r="H85" s="30">
        <f t="shared" si="84"/>
        <v>106.25</v>
      </c>
      <c r="I85" s="30">
        <f t="shared" si="85"/>
        <v>100</v>
      </c>
      <c r="J85" s="31"/>
      <c r="K85" s="30">
        <f t="shared" si="86"/>
        <v>0</v>
      </c>
      <c r="L85" s="32">
        <f t="shared" si="76"/>
        <v>0</v>
      </c>
      <c r="N85">
        <f t="shared" si="87"/>
        <v>85</v>
      </c>
      <c r="O85" t="s">
        <v>2169</v>
      </c>
    </row>
    <row r="86" spans="1:15">
      <c r="A86" s="16">
        <v>14662</v>
      </c>
      <c r="B86" s="17" t="s">
        <v>199</v>
      </c>
      <c r="C86" s="115" t="s">
        <v>3605</v>
      </c>
      <c r="D86" s="17">
        <v>12</v>
      </c>
      <c r="E86" s="57">
        <v>24</v>
      </c>
      <c r="F86" s="20">
        <v>125</v>
      </c>
      <c r="G86" s="21">
        <f t="shared" si="83"/>
        <v>112.5</v>
      </c>
      <c r="H86" s="22">
        <f t="shared" si="84"/>
        <v>106.25</v>
      </c>
      <c r="I86" s="22">
        <f t="shared" si="85"/>
        <v>100</v>
      </c>
      <c r="J86" s="31"/>
      <c r="K86" s="30">
        <f t="shared" si="86"/>
        <v>0</v>
      </c>
      <c r="L86" s="32">
        <f t="shared" si="76"/>
        <v>0</v>
      </c>
      <c r="N86">
        <f t="shared" si="87"/>
        <v>86</v>
      </c>
      <c r="O86" t="s">
        <v>2169</v>
      </c>
    </row>
    <row r="87" spans="1:15">
      <c r="A87" s="25">
        <v>12851</v>
      </c>
      <c r="B87" s="26" t="s">
        <v>199</v>
      </c>
      <c r="C87" s="113" t="s">
        <v>3615</v>
      </c>
      <c r="D87" s="26">
        <v>12</v>
      </c>
      <c r="E87" s="56"/>
      <c r="F87" s="28"/>
      <c r="G87" s="29">
        <f t="shared" si="83"/>
        <v>0</v>
      </c>
      <c r="H87" s="30">
        <f t="shared" si="84"/>
        <v>0</v>
      </c>
      <c r="I87" s="30">
        <f t="shared" si="85"/>
        <v>0</v>
      </c>
      <c r="J87" s="31"/>
      <c r="K87" s="30">
        <f t="shared" si="86"/>
        <v>0</v>
      </c>
      <c r="L87" s="32">
        <f t="shared" si="76"/>
        <v>0</v>
      </c>
      <c r="N87">
        <f t="shared" si="87"/>
        <v>87</v>
      </c>
      <c r="O87" t="s">
        <v>2169</v>
      </c>
    </row>
    <row r="88" spans="1:15">
      <c r="A88" s="16">
        <v>15198</v>
      </c>
      <c r="B88" s="17" t="s">
        <v>199</v>
      </c>
      <c r="C88" s="111" t="s">
        <v>3621</v>
      </c>
      <c r="D88" s="17">
        <v>12</v>
      </c>
      <c r="E88" s="55"/>
      <c r="F88" s="20"/>
      <c r="G88" s="21">
        <f t="shared" si="83"/>
        <v>0</v>
      </c>
      <c r="H88" s="22">
        <f t="shared" si="84"/>
        <v>0</v>
      </c>
      <c r="I88" s="22">
        <f t="shared" si="85"/>
        <v>0</v>
      </c>
      <c r="J88" s="31"/>
      <c r="K88" s="30">
        <f t="shared" si="86"/>
        <v>0</v>
      </c>
      <c r="L88" s="32">
        <f t="shared" si="76"/>
        <v>0</v>
      </c>
      <c r="N88">
        <f t="shared" si="87"/>
        <v>88</v>
      </c>
      <c r="O88" t="s">
        <v>2169</v>
      </c>
    </row>
    <row r="89" spans="1:15">
      <c r="A89" s="25">
        <v>14565</v>
      </c>
      <c r="B89" s="26" t="s">
        <v>199</v>
      </c>
      <c r="C89" s="110" t="s">
        <v>3623</v>
      </c>
      <c r="D89" s="26">
        <v>12</v>
      </c>
      <c r="E89" s="56"/>
      <c r="F89" s="28"/>
      <c r="G89" s="29">
        <f t="shared" si="83"/>
        <v>0</v>
      </c>
      <c r="H89" s="30">
        <f t="shared" si="84"/>
        <v>0</v>
      </c>
      <c r="I89" s="30">
        <f t="shared" si="85"/>
        <v>0</v>
      </c>
      <c r="J89" s="31"/>
      <c r="K89" s="30">
        <f t="shared" si="86"/>
        <v>0</v>
      </c>
      <c r="L89" s="32">
        <f t="shared" si="76"/>
        <v>0</v>
      </c>
      <c r="N89">
        <f t="shared" si="87"/>
        <v>89</v>
      </c>
      <c r="O89" t="s">
        <v>2169</v>
      </c>
    </row>
    <row r="90" spans="1:15">
      <c r="A90" s="16">
        <v>14659</v>
      </c>
      <c r="B90" s="17" t="s">
        <v>199</v>
      </c>
      <c r="C90" s="114" t="s">
        <v>3625</v>
      </c>
      <c r="D90" s="17">
        <v>12</v>
      </c>
      <c r="E90" s="55"/>
      <c r="F90" s="20"/>
      <c r="G90" s="21">
        <f t="shared" si="83"/>
        <v>0</v>
      </c>
      <c r="H90" s="22">
        <f t="shared" si="84"/>
        <v>0</v>
      </c>
      <c r="I90" s="22">
        <f t="shared" si="85"/>
        <v>0</v>
      </c>
      <c r="J90" s="31"/>
      <c r="K90" s="30">
        <f t="shared" si="86"/>
        <v>0</v>
      </c>
      <c r="L90" s="32">
        <f t="shared" si="76"/>
        <v>0</v>
      </c>
      <c r="N90">
        <f t="shared" si="87"/>
        <v>90</v>
      </c>
      <c r="O90" t="s">
        <v>2169</v>
      </c>
    </row>
    <row r="91" spans="1:15">
      <c r="A91" s="25">
        <v>14663</v>
      </c>
      <c r="B91" s="26" t="s">
        <v>199</v>
      </c>
      <c r="C91" s="110" t="s">
        <v>3627</v>
      </c>
      <c r="D91" s="26">
        <v>12</v>
      </c>
      <c r="E91" s="56"/>
      <c r="F91" s="28"/>
      <c r="G91" s="29">
        <f t="shared" si="83"/>
        <v>0</v>
      </c>
      <c r="H91" s="30">
        <f t="shared" si="84"/>
        <v>0</v>
      </c>
      <c r="I91" s="30">
        <f t="shared" si="85"/>
        <v>0</v>
      </c>
      <c r="J91" s="31"/>
      <c r="K91" s="30">
        <f t="shared" si="86"/>
        <v>0</v>
      </c>
      <c r="L91" s="32">
        <f t="shared" si="76"/>
        <v>0</v>
      </c>
      <c r="N91">
        <f t="shared" si="87"/>
        <v>91</v>
      </c>
      <c r="O91" t="s">
        <v>2169</v>
      </c>
    </row>
    <row r="92" spans="1:15">
      <c r="A92" s="16">
        <v>14664</v>
      </c>
      <c r="B92" s="17" t="s">
        <v>199</v>
      </c>
      <c r="C92" s="111" t="s">
        <v>3629</v>
      </c>
      <c r="D92" s="17">
        <v>12</v>
      </c>
      <c r="E92" s="55"/>
      <c r="F92" s="20"/>
      <c r="G92" s="21">
        <f t="shared" si="83"/>
        <v>0</v>
      </c>
      <c r="H92" s="22">
        <f t="shared" si="84"/>
        <v>0</v>
      </c>
      <c r="I92" s="22">
        <f t="shared" si="85"/>
        <v>0</v>
      </c>
      <c r="J92" s="31"/>
      <c r="K92" s="30">
        <f t="shared" si="86"/>
        <v>0</v>
      </c>
      <c r="L92" s="32">
        <f t="shared" si="76"/>
        <v>0</v>
      </c>
      <c r="N92">
        <f t="shared" si="87"/>
        <v>92</v>
      </c>
      <c r="O92" t="s">
        <v>2169</v>
      </c>
    </row>
    <row r="93" spans="1:15">
      <c r="A93" s="25">
        <v>15202</v>
      </c>
      <c r="B93" s="26" t="s">
        <v>199</v>
      </c>
      <c r="C93" s="110" t="s">
        <v>3631</v>
      </c>
      <c r="D93" s="26">
        <v>12</v>
      </c>
      <c r="E93" s="56"/>
      <c r="F93" s="28"/>
      <c r="G93" s="29">
        <f t="shared" ref="G93:G94" si="88">F93*0.9</f>
        <v>0</v>
      </c>
      <c r="H93" s="30">
        <f t="shared" ref="H93:H94" si="89">F93*0.85</f>
        <v>0</v>
      </c>
      <c r="I93" s="30">
        <f t="shared" ref="I93:I94" si="90">F93*0.8</f>
        <v>0</v>
      </c>
      <c r="J93" s="31"/>
      <c r="K93" s="30">
        <f t="shared" ref="K93:K94" si="91">J93*F93</f>
        <v>0</v>
      </c>
      <c r="L93" s="32">
        <f t="shared" si="76"/>
        <v>0</v>
      </c>
      <c r="N93">
        <f t="shared" ref="N93:N94" si="92">ROW(J93)</f>
        <v>93</v>
      </c>
      <c r="O93" t="s">
        <v>2169</v>
      </c>
    </row>
    <row r="94" spans="1:15">
      <c r="A94" s="16">
        <v>14666</v>
      </c>
      <c r="B94" s="17" t="s">
        <v>199</v>
      </c>
      <c r="C94" s="111" t="s">
        <v>3635</v>
      </c>
      <c r="D94" s="17">
        <v>12</v>
      </c>
      <c r="E94" s="55"/>
      <c r="F94" s="20"/>
      <c r="G94" s="21">
        <f t="shared" si="88"/>
        <v>0</v>
      </c>
      <c r="H94" s="22">
        <f t="shared" si="89"/>
        <v>0</v>
      </c>
      <c r="I94" s="22">
        <f t="shared" si="90"/>
        <v>0</v>
      </c>
      <c r="J94" s="31"/>
      <c r="K94" s="30">
        <f t="shared" si="91"/>
        <v>0</v>
      </c>
      <c r="L94" s="32">
        <f t="shared" si="76"/>
        <v>0</v>
      </c>
      <c r="N94">
        <f t="shared" si="92"/>
        <v>94</v>
      </c>
      <c r="O94" t="s">
        <v>2169</v>
      </c>
    </row>
    <row r="95" spans="1:15">
      <c r="A95" s="25">
        <v>14399</v>
      </c>
      <c r="B95" s="26" t="s">
        <v>199</v>
      </c>
      <c r="C95" s="110" t="s">
        <v>3633</v>
      </c>
      <c r="D95" s="26">
        <v>12</v>
      </c>
      <c r="E95" s="56"/>
      <c r="F95" s="28"/>
      <c r="G95" s="29">
        <f t="shared" ref="G95" si="93">F95*0.9</f>
        <v>0</v>
      </c>
      <c r="H95" s="30">
        <f t="shared" ref="H95" si="94">F95*0.85</f>
        <v>0</v>
      </c>
      <c r="I95" s="30">
        <f t="shared" ref="I95" si="95">F95*0.8</f>
        <v>0</v>
      </c>
      <c r="J95" s="31"/>
      <c r="K95" s="30">
        <f t="shared" ref="K95" si="96">J95*F95</f>
        <v>0</v>
      </c>
      <c r="L95" s="32">
        <f t="shared" si="76"/>
        <v>0</v>
      </c>
      <c r="N95">
        <f t="shared" ref="N95" si="97">ROW(J95)</f>
        <v>95</v>
      </c>
      <c r="O95" t="s">
        <v>2169</v>
      </c>
    </row>
    <row r="96" spans="1:15">
      <c r="A96" s="25"/>
      <c r="B96" s="26"/>
      <c r="C96" s="104" t="s">
        <v>2618</v>
      </c>
      <c r="D96" s="26"/>
      <c r="E96" s="56"/>
      <c r="F96" s="28"/>
      <c r="G96" s="29"/>
      <c r="H96" s="30"/>
      <c r="I96" s="30"/>
      <c r="J96" s="31"/>
      <c r="K96" s="30">
        <f t="shared" si="27"/>
        <v>0</v>
      </c>
      <c r="L96" s="32">
        <f t="shared" si="76"/>
        <v>0</v>
      </c>
      <c r="N96">
        <f t="shared" si="6"/>
        <v>96</v>
      </c>
      <c r="O96" t="s">
        <v>2169</v>
      </c>
    </row>
    <row r="97" spans="1:15">
      <c r="A97" s="16">
        <v>12209</v>
      </c>
      <c r="B97" s="17" t="s">
        <v>942</v>
      </c>
      <c r="C97" s="112" t="s">
        <v>3128</v>
      </c>
      <c r="D97" s="17">
        <v>12</v>
      </c>
      <c r="E97" s="57"/>
      <c r="F97" s="20"/>
      <c r="G97" s="21">
        <f t="shared" ref="G97:G99" si="98">F97*0.9</f>
        <v>0</v>
      </c>
      <c r="H97" s="22">
        <f t="shared" ref="H97:H99" si="99">F97*0.85</f>
        <v>0</v>
      </c>
      <c r="I97" s="22">
        <f t="shared" ref="I97:I99" si="100">F97*0.8</f>
        <v>0</v>
      </c>
      <c r="J97" s="31"/>
      <c r="K97" s="30">
        <f t="shared" si="27"/>
        <v>0</v>
      </c>
      <c r="L97" s="32">
        <f t="shared" si="76"/>
        <v>0</v>
      </c>
      <c r="N97">
        <f t="shared" si="6"/>
        <v>97</v>
      </c>
      <c r="O97" t="s">
        <v>2169</v>
      </c>
    </row>
    <row r="98" spans="1:15">
      <c r="A98" s="25">
        <v>12313</v>
      </c>
      <c r="B98" s="26" t="s">
        <v>942</v>
      </c>
      <c r="C98" s="113" t="s">
        <v>3127</v>
      </c>
      <c r="D98" s="26">
        <v>12</v>
      </c>
      <c r="E98" s="56"/>
      <c r="F98" s="28"/>
      <c r="G98" s="29">
        <f t="shared" si="98"/>
        <v>0</v>
      </c>
      <c r="H98" s="30">
        <f t="shared" si="99"/>
        <v>0</v>
      </c>
      <c r="I98" s="30">
        <f t="shared" si="100"/>
        <v>0</v>
      </c>
      <c r="J98" s="31"/>
      <c r="K98" s="30">
        <f t="shared" si="27"/>
        <v>0</v>
      </c>
      <c r="L98" s="32">
        <f t="shared" si="76"/>
        <v>0</v>
      </c>
      <c r="N98">
        <f t="shared" si="6"/>
        <v>98</v>
      </c>
      <c r="O98" t="s">
        <v>2169</v>
      </c>
    </row>
    <row r="99" spans="1:15">
      <c r="A99" s="16">
        <v>12739</v>
      </c>
      <c r="B99" s="17" t="s">
        <v>942</v>
      </c>
      <c r="C99" s="112" t="s">
        <v>3126</v>
      </c>
      <c r="D99" s="17">
        <v>12</v>
      </c>
      <c r="E99" s="57"/>
      <c r="F99" s="20"/>
      <c r="G99" s="21">
        <f t="shared" si="98"/>
        <v>0</v>
      </c>
      <c r="H99" s="22">
        <f t="shared" si="99"/>
        <v>0</v>
      </c>
      <c r="I99" s="22">
        <f t="shared" si="100"/>
        <v>0</v>
      </c>
      <c r="J99" s="31"/>
      <c r="K99" s="30">
        <f t="shared" ref="K99" si="101">J99*F99</f>
        <v>0</v>
      </c>
      <c r="L99" s="32">
        <f t="shared" si="76"/>
        <v>0</v>
      </c>
      <c r="N99">
        <f t="shared" ref="N99" si="102">ROW(J99)</f>
        <v>99</v>
      </c>
      <c r="O99" t="s">
        <v>2169</v>
      </c>
    </row>
    <row r="100" spans="1:15">
      <c r="A100" s="25">
        <v>14535</v>
      </c>
      <c r="B100" s="26" t="s">
        <v>942</v>
      </c>
      <c r="C100" s="113" t="s">
        <v>2619</v>
      </c>
      <c r="D100" s="26">
        <v>12</v>
      </c>
      <c r="E100" s="56"/>
      <c r="F100" s="28"/>
      <c r="G100" s="29">
        <f t="shared" ref="G100:G101" si="103">F100*0.9</f>
        <v>0</v>
      </c>
      <c r="H100" s="30">
        <f t="shared" ref="H100:H101" si="104">F100*0.85</f>
        <v>0</v>
      </c>
      <c r="I100" s="30">
        <f t="shared" ref="I100:I101" si="105">F100*0.8</f>
        <v>0</v>
      </c>
      <c r="J100" s="31"/>
      <c r="K100" s="30">
        <f t="shared" ref="K100:K101" si="106">J100*F100</f>
        <v>0</v>
      </c>
      <c r="L100" s="32">
        <f t="shared" si="76"/>
        <v>0</v>
      </c>
      <c r="N100">
        <f t="shared" ref="N100:N101" si="107">ROW(J100)</f>
        <v>100</v>
      </c>
      <c r="O100" t="s">
        <v>2169</v>
      </c>
    </row>
    <row r="101" spans="1:15">
      <c r="A101" s="16">
        <v>14536</v>
      </c>
      <c r="B101" s="17" t="s">
        <v>942</v>
      </c>
      <c r="C101" s="112" t="s">
        <v>2620</v>
      </c>
      <c r="D101" s="17">
        <v>12</v>
      </c>
      <c r="E101" s="57">
        <v>14</v>
      </c>
      <c r="F101" s="20">
        <v>800</v>
      </c>
      <c r="G101" s="21">
        <f t="shared" si="103"/>
        <v>720</v>
      </c>
      <c r="H101" s="22">
        <f t="shared" si="104"/>
        <v>680</v>
      </c>
      <c r="I101" s="22">
        <f t="shared" si="105"/>
        <v>640</v>
      </c>
      <c r="J101" s="31"/>
      <c r="K101" s="30">
        <f t="shared" si="106"/>
        <v>0</v>
      </c>
      <c r="L101" s="32">
        <f t="shared" si="76"/>
        <v>0</v>
      </c>
      <c r="N101">
        <f t="shared" si="107"/>
        <v>101</v>
      </c>
      <c r="O101" t="s">
        <v>2169</v>
      </c>
    </row>
    <row r="102" spans="1:15">
      <c r="A102" s="25">
        <v>14534</v>
      </c>
      <c r="B102" s="26" t="s">
        <v>942</v>
      </c>
      <c r="C102" s="113" t="s">
        <v>2621</v>
      </c>
      <c r="D102" s="26">
        <v>12</v>
      </c>
      <c r="E102" s="56"/>
      <c r="F102" s="28"/>
      <c r="G102" s="29">
        <f t="shared" ref="G102:G107" si="108">F102*0.9</f>
        <v>0</v>
      </c>
      <c r="H102" s="30">
        <f t="shared" ref="H102:H107" si="109">F102*0.85</f>
        <v>0</v>
      </c>
      <c r="I102" s="30">
        <f t="shared" ref="I102:I107" si="110">F102*0.8</f>
        <v>0</v>
      </c>
      <c r="J102" s="31"/>
      <c r="K102" s="30">
        <f t="shared" si="27"/>
        <v>0</v>
      </c>
      <c r="L102" s="32">
        <f t="shared" ref="L102:L134" si="111">IF($K$175&gt;125000,J102*I102,IF($K$175&gt;55000,J102*H102,IF($K$175&gt;27500,J102*G102,IF($K$175&gt;=0,J102*F102,0))))</f>
        <v>0</v>
      </c>
      <c r="N102">
        <f t="shared" si="6"/>
        <v>102</v>
      </c>
      <c r="O102" t="s">
        <v>2169</v>
      </c>
    </row>
    <row r="103" spans="1:15">
      <c r="A103" s="16">
        <v>12309</v>
      </c>
      <c r="B103" s="17" t="s">
        <v>942</v>
      </c>
      <c r="C103" s="112" t="s">
        <v>1846</v>
      </c>
      <c r="D103" s="17">
        <v>12</v>
      </c>
      <c r="E103" s="57"/>
      <c r="F103" s="20"/>
      <c r="G103" s="21">
        <f t="shared" si="108"/>
        <v>0</v>
      </c>
      <c r="H103" s="22">
        <f t="shared" si="109"/>
        <v>0</v>
      </c>
      <c r="I103" s="22">
        <f t="shared" si="110"/>
        <v>0</v>
      </c>
      <c r="J103" s="31"/>
      <c r="K103" s="30">
        <f t="shared" si="27"/>
        <v>0</v>
      </c>
      <c r="L103" s="32">
        <f t="shared" si="111"/>
        <v>0</v>
      </c>
      <c r="N103">
        <f t="shared" si="6"/>
        <v>103</v>
      </c>
      <c r="O103" t="s">
        <v>2169</v>
      </c>
    </row>
    <row r="104" spans="1:15">
      <c r="A104" s="25">
        <v>12487</v>
      </c>
      <c r="B104" s="26" t="s">
        <v>942</v>
      </c>
      <c r="C104" s="113" t="s">
        <v>1847</v>
      </c>
      <c r="D104" s="26">
        <v>12</v>
      </c>
      <c r="E104" s="56"/>
      <c r="F104" s="28"/>
      <c r="G104" s="29">
        <f t="shared" si="108"/>
        <v>0</v>
      </c>
      <c r="H104" s="30">
        <f t="shared" si="109"/>
        <v>0</v>
      </c>
      <c r="I104" s="30">
        <f t="shared" si="110"/>
        <v>0</v>
      </c>
      <c r="J104" s="31"/>
      <c r="K104" s="30">
        <f t="shared" si="27"/>
        <v>0</v>
      </c>
      <c r="L104" s="32">
        <f t="shared" si="111"/>
        <v>0</v>
      </c>
      <c r="N104">
        <f t="shared" si="6"/>
        <v>104</v>
      </c>
      <c r="O104" t="s">
        <v>2169</v>
      </c>
    </row>
    <row r="105" spans="1:15">
      <c r="A105" s="16">
        <v>12204</v>
      </c>
      <c r="B105" s="17" t="s">
        <v>942</v>
      </c>
      <c r="C105" s="112" t="s">
        <v>1848</v>
      </c>
      <c r="D105" s="17">
        <v>12</v>
      </c>
      <c r="E105" s="57"/>
      <c r="F105" s="20"/>
      <c r="G105" s="21">
        <f t="shared" si="108"/>
        <v>0</v>
      </c>
      <c r="H105" s="22">
        <f t="shared" si="109"/>
        <v>0</v>
      </c>
      <c r="I105" s="22">
        <f t="shared" si="110"/>
        <v>0</v>
      </c>
      <c r="J105" s="31"/>
      <c r="K105" s="30">
        <f t="shared" ref="K105:K107" si="112">J105*F105</f>
        <v>0</v>
      </c>
      <c r="L105" s="32">
        <f t="shared" si="111"/>
        <v>0</v>
      </c>
      <c r="N105">
        <f t="shared" ref="N105:N107" si="113">ROW(J105)</f>
        <v>105</v>
      </c>
      <c r="O105" t="s">
        <v>2169</v>
      </c>
    </row>
    <row r="106" spans="1:15">
      <c r="A106" s="25">
        <v>13208</v>
      </c>
      <c r="B106" s="26" t="s">
        <v>942</v>
      </c>
      <c r="C106" s="113" t="s">
        <v>1850</v>
      </c>
      <c r="D106" s="26">
        <v>12</v>
      </c>
      <c r="E106" s="56"/>
      <c r="F106" s="28"/>
      <c r="G106" s="29">
        <f t="shared" si="108"/>
        <v>0</v>
      </c>
      <c r="H106" s="30">
        <f t="shared" si="109"/>
        <v>0</v>
      </c>
      <c r="I106" s="30">
        <f t="shared" si="110"/>
        <v>0</v>
      </c>
      <c r="J106" s="31"/>
      <c r="K106" s="30">
        <f t="shared" si="112"/>
        <v>0</v>
      </c>
      <c r="L106" s="32">
        <f t="shared" si="111"/>
        <v>0</v>
      </c>
      <c r="N106">
        <f t="shared" si="113"/>
        <v>106</v>
      </c>
      <c r="O106" t="s">
        <v>2169</v>
      </c>
    </row>
    <row r="107" spans="1:15">
      <c r="A107" s="16">
        <v>12310</v>
      </c>
      <c r="B107" s="17" t="s">
        <v>942</v>
      </c>
      <c r="C107" s="112" t="s">
        <v>1858</v>
      </c>
      <c r="D107" s="17">
        <v>12</v>
      </c>
      <c r="E107" s="57"/>
      <c r="F107" s="20"/>
      <c r="G107" s="21">
        <f t="shared" si="108"/>
        <v>0</v>
      </c>
      <c r="H107" s="22">
        <f t="shared" si="109"/>
        <v>0</v>
      </c>
      <c r="I107" s="22">
        <f t="shared" si="110"/>
        <v>0</v>
      </c>
      <c r="J107" s="31"/>
      <c r="K107" s="30">
        <f t="shared" si="112"/>
        <v>0</v>
      </c>
      <c r="L107" s="32">
        <f t="shared" si="111"/>
        <v>0</v>
      </c>
      <c r="N107">
        <f t="shared" si="113"/>
        <v>107</v>
      </c>
      <c r="O107" t="s">
        <v>2169</v>
      </c>
    </row>
    <row r="108" spans="1:15">
      <c r="A108" s="25">
        <v>12312</v>
      </c>
      <c r="B108" s="26" t="s">
        <v>942</v>
      </c>
      <c r="C108" s="113" t="s">
        <v>1859</v>
      </c>
      <c r="D108" s="26">
        <v>12</v>
      </c>
      <c r="E108" s="56">
        <v>1</v>
      </c>
      <c r="F108" s="28">
        <v>800</v>
      </c>
      <c r="G108" s="29">
        <f t="shared" ref="G108:G110" si="114">F108*0.9</f>
        <v>720</v>
      </c>
      <c r="H108" s="30">
        <f t="shared" ref="H108:H110" si="115">F108*0.85</f>
        <v>680</v>
      </c>
      <c r="I108" s="30">
        <f t="shared" ref="I108:I110" si="116">F108*0.8</f>
        <v>640</v>
      </c>
      <c r="J108" s="31"/>
      <c r="K108" s="30">
        <f t="shared" ref="K108:K110" si="117">J108*F108</f>
        <v>0</v>
      </c>
      <c r="L108" s="32">
        <f t="shared" si="111"/>
        <v>0</v>
      </c>
      <c r="N108">
        <f t="shared" ref="N108:N110" si="118">ROW(J108)</f>
        <v>108</v>
      </c>
      <c r="O108" t="s">
        <v>2169</v>
      </c>
    </row>
    <row r="109" spans="1:15">
      <c r="A109" s="16">
        <v>12203</v>
      </c>
      <c r="B109" s="17" t="s">
        <v>942</v>
      </c>
      <c r="C109" s="112" t="s">
        <v>353</v>
      </c>
      <c r="D109" s="17">
        <v>12</v>
      </c>
      <c r="E109" s="57">
        <v>9</v>
      </c>
      <c r="F109" s="20">
        <v>800</v>
      </c>
      <c r="G109" s="21">
        <f t="shared" si="114"/>
        <v>720</v>
      </c>
      <c r="H109" s="22">
        <f t="shared" si="115"/>
        <v>680</v>
      </c>
      <c r="I109" s="22">
        <f t="shared" si="116"/>
        <v>640</v>
      </c>
      <c r="J109" s="31"/>
      <c r="K109" s="30">
        <f t="shared" si="117"/>
        <v>0</v>
      </c>
      <c r="L109" s="32">
        <f t="shared" si="111"/>
        <v>0</v>
      </c>
      <c r="N109">
        <f t="shared" si="118"/>
        <v>109</v>
      </c>
      <c r="O109" t="s">
        <v>2169</v>
      </c>
    </row>
    <row r="110" spans="1:15">
      <c r="A110" s="25">
        <v>12488</v>
      </c>
      <c r="B110" s="26" t="s">
        <v>942</v>
      </c>
      <c r="C110" s="113" t="s">
        <v>1852</v>
      </c>
      <c r="D110" s="26">
        <v>12</v>
      </c>
      <c r="E110" s="56">
        <v>5</v>
      </c>
      <c r="F110" s="28">
        <v>800</v>
      </c>
      <c r="G110" s="29">
        <f t="shared" si="114"/>
        <v>720</v>
      </c>
      <c r="H110" s="30">
        <f t="shared" si="115"/>
        <v>680</v>
      </c>
      <c r="I110" s="30">
        <f t="shared" si="116"/>
        <v>640</v>
      </c>
      <c r="J110" s="31"/>
      <c r="K110" s="30">
        <f t="shared" si="117"/>
        <v>0</v>
      </c>
      <c r="L110" s="32">
        <f t="shared" si="111"/>
        <v>0</v>
      </c>
      <c r="N110">
        <f t="shared" si="118"/>
        <v>110</v>
      </c>
      <c r="O110" t="s">
        <v>2169</v>
      </c>
    </row>
    <row r="111" spans="1:15">
      <c r="A111" s="16">
        <v>13209</v>
      </c>
      <c r="B111" s="17" t="s">
        <v>942</v>
      </c>
      <c r="C111" s="112" t="s">
        <v>354</v>
      </c>
      <c r="D111" s="17">
        <v>12</v>
      </c>
      <c r="E111" s="57"/>
      <c r="F111" s="20"/>
      <c r="G111" s="21">
        <f t="shared" ref="G111" si="119">F111*0.9</f>
        <v>0</v>
      </c>
      <c r="H111" s="22">
        <f t="shared" ref="H111" si="120">F111*0.85</f>
        <v>0</v>
      </c>
      <c r="I111" s="22">
        <f t="shared" ref="I111" si="121">F111*0.8</f>
        <v>0</v>
      </c>
      <c r="J111" s="31"/>
      <c r="K111" s="30">
        <f t="shared" ref="K111" si="122">J111*F111</f>
        <v>0</v>
      </c>
      <c r="L111" s="32">
        <f t="shared" si="111"/>
        <v>0</v>
      </c>
      <c r="N111">
        <f t="shared" ref="N111" si="123">ROW(J111)</f>
        <v>111</v>
      </c>
      <c r="O111" t="s">
        <v>2169</v>
      </c>
    </row>
    <row r="112" spans="1:15">
      <c r="A112" s="25">
        <v>12740</v>
      </c>
      <c r="B112" s="26" t="s">
        <v>942</v>
      </c>
      <c r="C112" s="113" t="s">
        <v>1855</v>
      </c>
      <c r="D112" s="26">
        <v>12</v>
      </c>
      <c r="E112" s="56"/>
      <c r="F112" s="28"/>
      <c r="G112" s="29">
        <f t="shared" si="24"/>
        <v>0</v>
      </c>
      <c r="H112" s="30">
        <f t="shared" si="25"/>
        <v>0</v>
      </c>
      <c r="I112" s="30">
        <f t="shared" si="26"/>
        <v>0</v>
      </c>
      <c r="J112" s="31"/>
      <c r="K112" s="30">
        <f t="shared" si="27"/>
        <v>0</v>
      </c>
      <c r="L112" s="32">
        <f t="shared" si="111"/>
        <v>0</v>
      </c>
      <c r="N112">
        <f t="shared" si="6"/>
        <v>112</v>
      </c>
      <c r="O112" t="s">
        <v>2169</v>
      </c>
    </row>
    <row r="113" spans="1:15">
      <c r="A113" s="16">
        <v>12214</v>
      </c>
      <c r="B113" s="17" t="s">
        <v>942</v>
      </c>
      <c r="C113" s="112" t="s">
        <v>1856</v>
      </c>
      <c r="D113" s="17">
        <v>12</v>
      </c>
      <c r="E113" s="57">
        <v>3</v>
      </c>
      <c r="F113" s="20">
        <v>800</v>
      </c>
      <c r="G113" s="21">
        <f t="shared" si="24"/>
        <v>720</v>
      </c>
      <c r="H113" s="22">
        <f t="shared" si="25"/>
        <v>680</v>
      </c>
      <c r="I113" s="22">
        <f t="shared" si="26"/>
        <v>640</v>
      </c>
      <c r="J113" s="31"/>
      <c r="K113" s="30">
        <f t="shared" si="27"/>
        <v>0</v>
      </c>
      <c r="L113" s="32">
        <f t="shared" si="111"/>
        <v>0</v>
      </c>
      <c r="N113">
        <f t="shared" si="6"/>
        <v>113</v>
      </c>
      <c r="O113" t="s">
        <v>2169</v>
      </c>
    </row>
    <row r="114" spans="1:15">
      <c r="A114" s="25">
        <v>12213</v>
      </c>
      <c r="B114" s="26" t="s">
        <v>942</v>
      </c>
      <c r="C114" s="113" t="s">
        <v>1303</v>
      </c>
      <c r="D114" s="26">
        <v>12</v>
      </c>
      <c r="E114" s="56"/>
      <c r="F114" s="28"/>
      <c r="G114" s="29">
        <f t="shared" si="24"/>
        <v>0</v>
      </c>
      <c r="H114" s="30">
        <f t="shared" si="25"/>
        <v>0</v>
      </c>
      <c r="I114" s="30">
        <f t="shared" si="26"/>
        <v>0</v>
      </c>
      <c r="J114" s="31"/>
      <c r="K114" s="30">
        <f t="shared" si="27"/>
        <v>0</v>
      </c>
      <c r="L114" s="32">
        <f t="shared" si="111"/>
        <v>0</v>
      </c>
      <c r="N114">
        <f t="shared" ref="N114:N174" si="124">ROW(J114)</f>
        <v>114</v>
      </c>
      <c r="O114" t="s">
        <v>2169</v>
      </c>
    </row>
    <row r="115" spans="1:15">
      <c r="A115" s="16">
        <v>12741</v>
      </c>
      <c r="B115" s="17" t="s">
        <v>942</v>
      </c>
      <c r="C115" s="112" t="s">
        <v>3778</v>
      </c>
      <c r="D115" s="17">
        <v>12</v>
      </c>
      <c r="E115" s="57"/>
      <c r="F115" s="20"/>
      <c r="G115" s="21">
        <f t="shared" ref="G115:G116" si="125">F115*0.9</f>
        <v>0</v>
      </c>
      <c r="H115" s="22">
        <f t="shared" ref="H115:H116" si="126">F115*0.85</f>
        <v>0</v>
      </c>
      <c r="I115" s="22">
        <f t="shared" ref="I115:I116" si="127">F115*0.8</f>
        <v>0</v>
      </c>
      <c r="J115" s="31"/>
      <c r="K115" s="30">
        <f t="shared" ref="K115:K116" si="128">J115*F115</f>
        <v>0</v>
      </c>
      <c r="L115" s="32">
        <f t="shared" si="111"/>
        <v>0</v>
      </c>
      <c r="N115">
        <f t="shared" si="124"/>
        <v>115</v>
      </c>
      <c r="O115" t="s">
        <v>2169</v>
      </c>
    </row>
    <row r="116" spans="1:15">
      <c r="A116" s="25">
        <v>12308</v>
      </c>
      <c r="B116" s="26" t="s">
        <v>942</v>
      </c>
      <c r="C116" s="113" t="s">
        <v>3779</v>
      </c>
      <c r="D116" s="26">
        <v>12</v>
      </c>
      <c r="E116" s="56"/>
      <c r="F116" s="28"/>
      <c r="G116" s="29">
        <f t="shared" si="125"/>
        <v>0</v>
      </c>
      <c r="H116" s="30">
        <f t="shared" si="126"/>
        <v>0</v>
      </c>
      <c r="I116" s="30">
        <f t="shared" si="127"/>
        <v>0</v>
      </c>
      <c r="J116" s="31"/>
      <c r="K116" s="30">
        <f t="shared" si="128"/>
        <v>0</v>
      </c>
      <c r="L116" s="32">
        <f t="shared" si="111"/>
        <v>0</v>
      </c>
      <c r="N116">
        <f t="shared" ref="N116" si="129">ROW(J116)</f>
        <v>116</v>
      </c>
      <c r="O116" t="s">
        <v>2169</v>
      </c>
    </row>
    <row r="117" spans="1:15">
      <c r="A117" s="16">
        <v>12514</v>
      </c>
      <c r="B117" s="17" t="s">
        <v>137</v>
      </c>
      <c r="C117" s="112" t="s">
        <v>1304</v>
      </c>
      <c r="D117" s="17">
        <v>12</v>
      </c>
      <c r="E117" s="57"/>
      <c r="F117" s="20"/>
      <c r="G117" s="21">
        <f t="shared" si="24"/>
        <v>0</v>
      </c>
      <c r="H117" s="22">
        <f t="shared" si="25"/>
        <v>0</v>
      </c>
      <c r="I117" s="22">
        <f t="shared" si="26"/>
        <v>0</v>
      </c>
      <c r="J117" s="31"/>
      <c r="K117" s="30">
        <f t="shared" si="27"/>
        <v>0</v>
      </c>
      <c r="L117" s="32">
        <f t="shared" si="111"/>
        <v>0</v>
      </c>
      <c r="N117">
        <f t="shared" si="124"/>
        <v>117</v>
      </c>
      <c r="O117" t="s">
        <v>2169</v>
      </c>
    </row>
    <row r="118" spans="1:15">
      <c r="A118" s="25">
        <v>12515</v>
      </c>
      <c r="B118" s="26" t="s">
        <v>137</v>
      </c>
      <c r="C118" s="113" t="s">
        <v>1305</v>
      </c>
      <c r="D118" s="26">
        <v>12</v>
      </c>
      <c r="E118" s="56"/>
      <c r="F118" s="28"/>
      <c r="G118" s="29">
        <f t="shared" si="24"/>
        <v>0</v>
      </c>
      <c r="H118" s="30">
        <f t="shared" si="25"/>
        <v>0</v>
      </c>
      <c r="I118" s="30">
        <f t="shared" si="26"/>
        <v>0</v>
      </c>
      <c r="J118" s="31"/>
      <c r="K118" s="30">
        <f t="shared" si="27"/>
        <v>0</v>
      </c>
      <c r="L118" s="32">
        <f t="shared" si="111"/>
        <v>0</v>
      </c>
      <c r="N118">
        <f t="shared" si="124"/>
        <v>118</v>
      </c>
      <c r="O118" t="s">
        <v>2169</v>
      </c>
    </row>
    <row r="119" spans="1:15">
      <c r="A119" s="16">
        <v>12516</v>
      </c>
      <c r="B119" s="17" t="s">
        <v>137</v>
      </c>
      <c r="C119" s="112" t="s">
        <v>3129</v>
      </c>
      <c r="D119" s="17">
        <v>12</v>
      </c>
      <c r="E119" s="57"/>
      <c r="F119" s="20"/>
      <c r="G119" s="21">
        <f t="shared" ref="G119:G121" si="130">F119*0.9</f>
        <v>0</v>
      </c>
      <c r="H119" s="22">
        <f t="shared" ref="H119:H121" si="131">F119*0.85</f>
        <v>0</v>
      </c>
      <c r="I119" s="22">
        <f t="shared" ref="I119:I121" si="132">F119*0.8</f>
        <v>0</v>
      </c>
      <c r="J119" s="31"/>
      <c r="K119" s="30">
        <f t="shared" ref="K119:K121" si="133">J119*F119</f>
        <v>0</v>
      </c>
      <c r="L119" s="32">
        <f t="shared" si="111"/>
        <v>0</v>
      </c>
      <c r="N119">
        <f t="shared" ref="N119:N121" si="134">ROW(J119)</f>
        <v>119</v>
      </c>
      <c r="O119" t="s">
        <v>2169</v>
      </c>
    </row>
    <row r="120" spans="1:15">
      <c r="A120" s="25">
        <v>12510</v>
      </c>
      <c r="B120" s="26" t="s">
        <v>137</v>
      </c>
      <c r="C120" s="113" t="s">
        <v>3130</v>
      </c>
      <c r="D120" s="26">
        <v>12</v>
      </c>
      <c r="E120" s="56"/>
      <c r="F120" s="28"/>
      <c r="G120" s="29">
        <f t="shared" si="130"/>
        <v>0</v>
      </c>
      <c r="H120" s="30">
        <f t="shared" si="131"/>
        <v>0</v>
      </c>
      <c r="I120" s="30">
        <f t="shared" si="132"/>
        <v>0</v>
      </c>
      <c r="J120" s="31"/>
      <c r="K120" s="30">
        <f t="shared" si="133"/>
        <v>0</v>
      </c>
      <c r="L120" s="32">
        <f t="shared" si="111"/>
        <v>0</v>
      </c>
      <c r="N120">
        <f t="shared" si="134"/>
        <v>120</v>
      </c>
      <c r="O120" t="s">
        <v>2169</v>
      </c>
    </row>
    <row r="121" spans="1:15">
      <c r="A121" s="16">
        <v>12509</v>
      </c>
      <c r="B121" s="17" t="s">
        <v>137</v>
      </c>
      <c r="C121" s="112" t="s">
        <v>3131</v>
      </c>
      <c r="D121" s="17">
        <v>12</v>
      </c>
      <c r="E121" s="57"/>
      <c r="F121" s="20"/>
      <c r="G121" s="21">
        <f t="shared" si="130"/>
        <v>0</v>
      </c>
      <c r="H121" s="22">
        <f t="shared" si="131"/>
        <v>0</v>
      </c>
      <c r="I121" s="22">
        <f t="shared" si="132"/>
        <v>0</v>
      </c>
      <c r="J121" s="31"/>
      <c r="K121" s="30">
        <f t="shared" si="133"/>
        <v>0</v>
      </c>
      <c r="L121" s="32">
        <f t="shared" si="111"/>
        <v>0</v>
      </c>
      <c r="N121">
        <f t="shared" si="134"/>
        <v>121</v>
      </c>
      <c r="O121" t="s">
        <v>2169</v>
      </c>
    </row>
    <row r="122" spans="1:15">
      <c r="A122" s="25"/>
      <c r="B122" s="26"/>
      <c r="C122" s="104" t="s">
        <v>358</v>
      </c>
      <c r="D122" s="26"/>
      <c r="E122" s="56"/>
      <c r="F122" s="28"/>
      <c r="G122" s="29"/>
      <c r="H122" s="30"/>
      <c r="I122" s="30"/>
      <c r="J122" s="31"/>
      <c r="K122" s="30">
        <f t="shared" si="27"/>
        <v>0</v>
      </c>
      <c r="L122" s="32">
        <f t="shared" si="111"/>
        <v>0</v>
      </c>
      <c r="N122">
        <f t="shared" si="124"/>
        <v>122</v>
      </c>
      <c r="O122" t="s">
        <v>2169</v>
      </c>
    </row>
    <row r="123" spans="1:15">
      <c r="A123" s="16">
        <v>13918</v>
      </c>
      <c r="B123" s="17" t="s">
        <v>942</v>
      </c>
      <c r="C123" s="111" t="s">
        <v>1306</v>
      </c>
      <c r="D123" s="17"/>
      <c r="E123" s="55"/>
      <c r="F123" s="20"/>
      <c r="G123" s="21">
        <f t="shared" si="24"/>
        <v>0</v>
      </c>
      <c r="H123" s="22">
        <f t="shared" si="25"/>
        <v>0</v>
      </c>
      <c r="I123" s="22">
        <f t="shared" si="26"/>
        <v>0</v>
      </c>
      <c r="J123" s="31"/>
      <c r="K123" s="30">
        <f t="shared" si="27"/>
        <v>0</v>
      </c>
      <c r="L123" s="32">
        <f t="shared" si="111"/>
        <v>0</v>
      </c>
      <c r="N123">
        <f t="shared" si="124"/>
        <v>123</v>
      </c>
      <c r="O123" t="s">
        <v>2169</v>
      </c>
    </row>
    <row r="124" spans="1:15">
      <c r="A124" s="25">
        <v>13917</v>
      </c>
      <c r="B124" s="26" t="s">
        <v>942</v>
      </c>
      <c r="C124" s="113" t="s">
        <v>1307</v>
      </c>
      <c r="D124" s="26"/>
      <c r="E124" s="56"/>
      <c r="F124" s="28"/>
      <c r="G124" s="29">
        <f t="shared" si="24"/>
        <v>0</v>
      </c>
      <c r="H124" s="30">
        <f t="shared" si="25"/>
        <v>0</v>
      </c>
      <c r="I124" s="30">
        <f t="shared" si="26"/>
        <v>0</v>
      </c>
      <c r="J124" s="31"/>
      <c r="K124" s="30">
        <f t="shared" si="27"/>
        <v>0</v>
      </c>
      <c r="L124" s="32">
        <f t="shared" si="111"/>
        <v>0</v>
      </c>
      <c r="N124">
        <f t="shared" si="124"/>
        <v>124</v>
      </c>
      <c r="O124" t="s">
        <v>2169</v>
      </c>
    </row>
    <row r="125" spans="1:15">
      <c r="A125" s="25">
        <v>12948</v>
      </c>
      <c r="B125" s="26"/>
      <c r="C125" s="104" t="s">
        <v>362</v>
      </c>
      <c r="D125" s="26"/>
      <c r="E125" s="56">
        <v>47</v>
      </c>
      <c r="F125" s="28">
        <v>350</v>
      </c>
      <c r="G125" s="29"/>
      <c r="H125" s="30"/>
      <c r="I125" s="30"/>
      <c r="J125" s="31"/>
      <c r="K125" s="30">
        <f t="shared" si="27"/>
        <v>0</v>
      </c>
      <c r="L125" s="32">
        <f t="shared" si="111"/>
        <v>0</v>
      </c>
      <c r="N125">
        <f t="shared" si="124"/>
        <v>125</v>
      </c>
      <c r="O125" t="s">
        <v>2169</v>
      </c>
    </row>
    <row r="126" spans="1:15">
      <c r="A126" s="16">
        <v>12717</v>
      </c>
      <c r="B126" s="17" t="s">
        <v>1097</v>
      </c>
      <c r="C126" s="111" t="s">
        <v>1308</v>
      </c>
      <c r="D126" s="17">
        <v>1</v>
      </c>
      <c r="E126" s="55"/>
      <c r="F126" s="20"/>
      <c r="G126" s="21">
        <f t="shared" si="24"/>
        <v>0</v>
      </c>
      <c r="H126" s="22">
        <f t="shared" si="25"/>
        <v>0</v>
      </c>
      <c r="I126" s="22">
        <f t="shared" si="26"/>
        <v>0</v>
      </c>
      <c r="J126" s="31"/>
      <c r="K126" s="30">
        <f t="shared" si="27"/>
        <v>0</v>
      </c>
      <c r="L126" s="32">
        <f t="shared" si="111"/>
        <v>0</v>
      </c>
      <c r="N126">
        <f t="shared" si="124"/>
        <v>126</v>
      </c>
      <c r="O126" t="s">
        <v>2169</v>
      </c>
    </row>
    <row r="127" spans="1:15">
      <c r="A127" s="25">
        <v>12718</v>
      </c>
      <c r="B127" s="26" t="s">
        <v>1097</v>
      </c>
      <c r="C127" s="110" t="s">
        <v>1309</v>
      </c>
      <c r="D127" s="26">
        <v>1</v>
      </c>
      <c r="E127" s="56"/>
      <c r="F127" s="28"/>
      <c r="G127" s="29">
        <f t="shared" si="24"/>
        <v>0</v>
      </c>
      <c r="H127" s="30">
        <f t="shared" si="25"/>
        <v>0</v>
      </c>
      <c r="I127" s="30">
        <f t="shared" si="26"/>
        <v>0</v>
      </c>
      <c r="J127" s="31"/>
      <c r="K127" s="30">
        <f t="shared" si="27"/>
        <v>0</v>
      </c>
      <c r="L127" s="32">
        <f t="shared" si="111"/>
        <v>0</v>
      </c>
      <c r="N127">
        <f t="shared" si="124"/>
        <v>127</v>
      </c>
      <c r="O127" t="s">
        <v>2169</v>
      </c>
    </row>
    <row r="128" spans="1:15">
      <c r="A128" s="16">
        <v>13935</v>
      </c>
      <c r="B128" s="17" t="s">
        <v>1097</v>
      </c>
      <c r="C128" s="114" t="s">
        <v>1310</v>
      </c>
      <c r="D128" s="17">
        <v>1</v>
      </c>
      <c r="E128" s="55"/>
      <c r="F128" s="20"/>
      <c r="G128" s="21">
        <f t="shared" si="24"/>
        <v>0</v>
      </c>
      <c r="H128" s="22">
        <f t="shared" si="25"/>
        <v>0</v>
      </c>
      <c r="I128" s="22">
        <f t="shared" si="26"/>
        <v>0</v>
      </c>
      <c r="J128" s="31"/>
      <c r="K128" s="30">
        <f t="shared" si="27"/>
        <v>0</v>
      </c>
      <c r="L128" s="32">
        <f t="shared" si="111"/>
        <v>0</v>
      </c>
      <c r="N128">
        <f t="shared" si="124"/>
        <v>128</v>
      </c>
      <c r="O128" t="s">
        <v>2169</v>
      </c>
    </row>
    <row r="129" spans="1:15">
      <c r="A129" s="16">
        <v>13934</v>
      </c>
      <c r="B129" s="17" t="s">
        <v>1097</v>
      </c>
      <c r="C129" s="111" t="s">
        <v>1311</v>
      </c>
      <c r="D129" s="17">
        <v>1</v>
      </c>
      <c r="E129" s="55">
        <v>1</v>
      </c>
      <c r="F129" s="20">
        <v>350</v>
      </c>
      <c r="G129" s="21">
        <f t="shared" si="24"/>
        <v>315</v>
      </c>
      <c r="H129" s="22">
        <f t="shared" si="25"/>
        <v>297.5</v>
      </c>
      <c r="I129" s="22">
        <f t="shared" si="26"/>
        <v>280</v>
      </c>
      <c r="J129" s="31"/>
      <c r="K129" s="30">
        <f t="shared" si="27"/>
        <v>0</v>
      </c>
      <c r="L129" s="32">
        <f t="shared" si="111"/>
        <v>0</v>
      </c>
      <c r="N129">
        <f t="shared" si="124"/>
        <v>129</v>
      </c>
      <c r="O129" t="s">
        <v>2169</v>
      </c>
    </row>
    <row r="130" spans="1:15">
      <c r="A130" s="25">
        <v>13909</v>
      </c>
      <c r="B130" s="26" t="s">
        <v>1097</v>
      </c>
      <c r="C130" s="113" t="s">
        <v>1312</v>
      </c>
      <c r="D130" s="26">
        <v>1</v>
      </c>
      <c r="E130" s="56">
        <v>6</v>
      </c>
      <c r="F130" s="28">
        <v>350</v>
      </c>
      <c r="G130" s="29">
        <f t="shared" si="24"/>
        <v>315</v>
      </c>
      <c r="H130" s="30">
        <f t="shared" si="25"/>
        <v>297.5</v>
      </c>
      <c r="I130" s="30">
        <f t="shared" si="26"/>
        <v>280</v>
      </c>
      <c r="J130" s="31"/>
      <c r="K130" s="30">
        <f t="shared" si="27"/>
        <v>0</v>
      </c>
      <c r="L130" s="32">
        <f t="shared" si="111"/>
        <v>0</v>
      </c>
      <c r="N130">
        <f t="shared" si="124"/>
        <v>130</v>
      </c>
      <c r="O130" t="s">
        <v>2169</v>
      </c>
    </row>
    <row r="131" spans="1:15">
      <c r="A131" s="25">
        <v>13216</v>
      </c>
      <c r="B131" s="26" t="s">
        <v>138</v>
      </c>
      <c r="C131" s="113" t="s">
        <v>1313</v>
      </c>
      <c r="D131" s="26">
        <v>12</v>
      </c>
      <c r="E131" s="56"/>
      <c r="F131" s="28"/>
      <c r="G131" s="29">
        <f>F131*0.9</f>
        <v>0</v>
      </c>
      <c r="H131" s="30">
        <f>F131*0.85</f>
        <v>0</v>
      </c>
      <c r="I131" s="30">
        <f>F131*0.8</f>
        <v>0</v>
      </c>
      <c r="J131" s="31"/>
      <c r="K131" s="30">
        <f>J131*F131</f>
        <v>0</v>
      </c>
      <c r="L131" s="32">
        <f t="shared" si="111"/>
        <v>0</v>
      </c>
      <c r="N131">
        <f t="shared" si="124"/>
        <v>131</v>
      </c>
      <c r="O131" t="s">
        <v>2169</v>
      </c>
    </row>
    <row r="132" spans="1:15">
      <c r="A132" s="16">
        <v>12318</v>
      </c>
      <c r="B132" s="17" t="s">
        <v>958</v>
      </c>
      <c r="C132" s="112" t="s">
        <v>1314</v>
      </c>
      <c r="D132" s="17">
        <v>12</v>
      </c>
      <c r="E132" s="57"/>
      <c r="F132" s="20"/>
      <c r="G132" s="21">
        <f>F132*0.9</f>
        <v>0</v>
      </c>
      <c r="H132" s="22">
        <f>F132*0.85</f>
        <v>0</v>
      </c>
      <c r="I132" s="22">
        <f>F132*0.8</f>
        <v>0</v>
      </c>
      <c r="J132" s="31"/>
      <c r="K132" s="30">
        <f>J132*F132</f>
        <v>0</v>
      </c>
      <c r="L132" s="32">
        <f t="shared" si="111"/>
        <v>0</v>
      </c>
      <c r="N132">
        <f t="shared" si="124"/>
        <v>132</v>
      </c>
      <c r="O132" t="s">
        <v>2169</v>
      </c>
    </row>
    <row r="133" spans="1:15">
      <c r="A133" s="25">
        <v>13462</v>
      </c>
      <c r="B133" s="26" t="s">
        <v>138</v>
      </c>
      <c r="C133" s="113" t="s">
        <v>1315</v>
      </c>
      <c r="D133" s="26">
        <v>12</v>
      </c>
      <c r="E133" s="56">
        <v>22</v>
      </c>
      <c r="F133" s="28">
        <v>250</v>
      </c>
      <c r="G133" s="29">
        <f>F133*0.9</f>
        <v>225</v>
      </c>
      <c r="H133" s="30">
        <f>F133*0.85</f>
        <v>212.5</v>
      </c>
      <c r="I133" s="30">
        <f>F133*0.8</f>
        <v>200</v>
      </c>
      <c r="J133" s="31"/>
      <c r="K133" s="30">
        <f>J133*F133</f>
        <v>0</v>
      </c>
      <c r="L133" s="32">
        <f t="shared" si="111"/>
        <v>0</v>
      </c>
      <c r="N133">
        <f t="shared" si="124"/>
        <v>133</v>
      </c>
      <c r="O133" t="s">
        <v>2169</v>
      </c>
    </row>
    <row r="134" spans="1:15">
      <c r="A134" s="16">
        <v>13461</v>
      </c>
      <c r="B134" s="17" t="s">
        <v>138</v>
      </c>
      <c r="C134" s="112" t="s">
        <v>3841</v>
      </c>
      <c r="D134" s="17">
        <v>12</v>
      </c>
      <c r="E134" s="57">
        <v>18</v>
      </c>
      <c r="F134" s="20">
        <v>250</v>
      </c>
      <c r="G134" s="21">
        <f>F134*0.9</f>
        <v>225</v>
      </c>
      <c r="H134" s="22">
        <f>F134*0.85</f>
        <v>212.5</v>
      </c>
      <c r="I134" s="22">
        <f>F134*0.8</f>
        <v>200</v>
      </c>
      <c r="J134" s="31"/>
      <c r="K134" s="30">
        <f>J134*F134</f>
        <v>0</v>
      </c>
      <c r="L134" s="32">
        <f t="shared" si="111"/>
        <v>0</v>
      </c>
      <c r="N134">
        <f t="shared" ref="N134" si="135">ROW(J134)</f>
        <v>134</v>
      </c>
      <c r="O134" t="s">
        <v>2169</v>
      </c>
    </row>
    <row r="135" spans="1:15">
      <c r="A135" s="16"/>
      <c r="B135" s="17"/>
      <c r="C135" s="98" t="s">
        <v>2244</v>
      </c>
      <c r="D135" s="17"/>
      <c r="E135" s="55"/>
      <c r="F135" s="20"/>
      <c r="G135" s="21"/>
      <c r="H135" s="22"/>
      <c r="I135" s="22"/>
      <c r="J135" s="31"/>
      <c r="K135" s="30"/>
      <c r="L135" s="32"/>
      <c r="N135">
        <f t="shared" si="124"/>
        <v>135</v>
      </c>
      <c r="O135" t="s">
        <v>2169</v>
      </c>
    </row>
    <row r="136" spans="1:15">
      <c r="A136" s="16">
        <v>12730</v>
      </c>
      <c r="B136" s="17" t="s">
        <v>942</v>
      </c>
      <c r="C136" s="111" t="s">
        <v>3842</v>
      </c>
      <c r="D136" s="17">
        <v>12</v>
      </c>
      <c r="E136" s="55"/>
      <c r="F136" s="20"/>
      <c r="G136" s="21">
        <f t="shared" ref="G136:G139" si="136">F136*0.9</f>
        <v>0</v>
      </c>
      <c r="H136" s="22">
        <f t="shared" ref="H136:H139" si="137">F136*0.85</f>
        <v>0</v>
      </c>
      <c r="I136" s="22">
        <f t="shared" ref="I136:I139" si="138">F136*0.8</f>
        <v>0</v>
      </c>
      <c r="J136" s="31"/>
      <c r="K136" s="30">
        <f t="shared" ref="K136:K139" si="139">J136*F136</f>
        <v>0</v>
      </c>
      <c r="L136" s="32">
        <f t="shared" ref="L136:L139" si="140">IF($K$175&gt;125000,J136*I136,IF($K$175&gt;55000,J136*H136,IF($K$175&gt;27500,J136*G136,IF($K$175&gt;=0,J136*F136,0))))</f>
        <v>0</v>
      </c>
      <c r="N136">
        <f t="shared" ref="N136:N139" si="141">ROW(J136)</f>
        <v>136</v>
      </c>
      <c r="O136" t="s">
        <v>2169</v>
      </c>
    </row>
    <row r="137" spans="1:15">
      <c r="A137" s="25">
        <v>12729</v>
      </c>
      <c r="B137" s="26" t="s">
        <v>942</v>
      </c>
      <c r="C137" s="113" t="s">
        <v>3843</v>
      </c>
      <c r="D137" s="26">
        <v>12</v>
      </c>
      <c r="E137" s="56">
        <v>9</v>
      </c>
      <c r="F137" s="28">
        <v>900</v>
      </c>
      <c r="G137" s="29">
        <f t="shared" si="136"/>
        <v>810</v>
      </c>
      <c r="H137" s="30">
        <f t="shared" si="137"/>
        <v>765</v>
      </c>
      <c r="I137" s="30">
        <f t="shared" si="138"/>
        <v>720</v>
      </c>
      <c r="J137" s="31"/>
      <c r="K137" s="30">
        <f t="shared" si="139"/>
        <v>0</v>
      </c>
      <c r="L137" s="32">
        <f t="shared" si="140"/>
        <v>0</v>
      </c>
      <c r="N137">
        <f t="shared" si="141"/>
        <v>137</v>
      </c>
      <c r="O137" t="s">
        <v>2169</v>
      </c>
    </row>
    <row r="138" spans="1:15">
      <c r="A138" s="16">
        <v>13210</v>
      </c>
      <c r="B138" s="17" t="s">
        <v>942</v>
      </c>
      <c r="C138" s="111" t="s">
        <v>3844</v>
      </c>
      <c r="D138" s="17">
        <v>12</v>
      </c>
      <c r="E138" s="55"/>
      <c r="F138" s="20"/>
      <c r="G138" s="21">
        <f t="shared" si="136"/>
        <v>0</v>
      </c>
      <c r="H138" s="22">
        <f t="shared" si="137"/>
        <v>0</v>
      </c>
      <c r="I138" s="22">
        <f t="shared" si="138"/>
        <v>0</v>
      </c>
      <c r="J138" s="31"/>
      <c r="K138" s="30">
        <f t="shared" si="139"/>
        <v>0</v>
      </c>
      <c r="L138" s="32">
        <f t="shared" si="140"/>
        <v>0</v>
      </c>
      <c r="N138">
        <f t="shared" si="141"/>
        <v>138</v>
      </c>
      <c r="O138" t="s">
        <v>2169</v>
      </c>
    </row>
    <row r="139" spans="1:15">
      <c r="A139" s="25">
        <v>12956</v>
      </c>
      <c r="B139" s="26" t="s">
        <v>942</v>
      </c>
      <c r="C139" s="113" t="s">
        <v>3845</v>
      </c>
      <c r="D139" s="26">
        <v>12</v>
      </c>
      <c r="E139" s="56"/>
      <c r="F139" s="28"/>
      <c r="G139" s="29">
        <f t="shared" si="136"/>
        <v>0</v>
      </c>
      <c r="H139" s="30">
        <f t="shared" si="137"/>
        <v>0</v>
      </c>
      <c r="I139" s="30">
        <f t="shared" si="138"/>
        <v>0</v>
      </c>
      <c r="J139" s="31"/>
      <c r="K139" s="30">
        <f t="shared" si="139"/>
        <v>0</v>
      </c>
      <c r="L139" s="32">
        <f t="shared" si="140"/>
        <v>0</v>
      </c>
      <c r="N139">
        <f t="shared" si="141"/>
        <v>139</v>
      </c>
      <c r="O139" t="s">
        <v>2169</v>
      </c>
    </row>
    <row r="140" spans="1:15">
      <c r="A140" s="16">
        <v>12732</v>
      </c>
      <c r="B140" s="17" t="s">
        <v>942</v>
      </c>
      <c r="C140" s="111" t="s">
        <v>2862</v>
      </c>
      <c r="D140" s="17">
        <v>12</v>
      </c>
      <c r="E140" s="55"/>
      <c r="F140" s="20"/>
      <c r="G140" s="21">
        <f t="shared" ref="G140:G165" si="142">F140*0.9</f>
        <v>0</v>
      </c>
      <c r="H140" s="22">
        <f t="shared" ref="H140:H165" si="143">F140*0.85</f>
        <v>0</v>
      </c>
      <c r="I140" s="22">
        <f t="shared" ref="I140:I165" si="144">F140*0.8</f>
        <v>0</v>
      </c>
      <c r="J140" s="31"/>
      <c r="K140" s="30">
        <f t="shared" ref="K140" si="145">J140*F140</f>
        <v>0</v>
      </c>
      <c r="L140" s="32">
        <f t="shared" ref="L140:L149" si="146">IF($K$175&gt;125000,J140*I140,IF($K$175&gt;55000,J140*H140,IF($K$175&gt;27500,J140*G140,IF($K$175&gt;=0,J140*F140,0))))</f>
        <v>0</v>
      </c>
      <c r="N140">
        <f t="shared" si="124"/>
        <v>140</v>
      </c>
      <c r="O140" t="s">
        <v>2169</v>
      </c>
    </row>
    <row r="141" spans="1:15">
      <c r="A141" s="25">
        <v>13933</v>
      </c>
      <c r="B141" s="26" t="s">
        <v>942</v>
      </c>
      <c r="C141" s="113" t="s">
        <v>1316</v>
      </c>
      <c r="D141" s="26">
        <v>12</v>
      </c>
      <c r="E141" s="56"/>
      <c r="F141" s="28"/>
      <c r="G141" s="29">
        <f t="shared" si="142"/>
        <v>0</v>
      </c>
      <c r="H141" s="30">
        <f t="shared" si="143"/>
        <v>0</v>
      </c>
      <c r="I141" s="30">
        <f t="shared" si="144"/>
        <v>0</v>
      </c>
      <c r="J141" s="31"/>
      <c r="K141" s="30">
        <f t="shared" si="27"/>
        <v>0</v>
      </c>
      <c r="L141" s="32">
        <f t="shared" si="146"/>
        <v>0</v>
      </c>
      <c r="N141">
        <f t="shared" si="124"/>
        <v>141</v>
      </c>
      <c r="O141" t="s">
        <v>2169</v>
      </c>
    </row>
    <row r="142" spans="1:15">
      <c r="A142" s="16">
        <v>13603</v>
      </c>
      <c r="B142" s="17" t="s">
        <v>942</v>
      </c>
      <c r="C142" s="111" t="s">
        <v>1313</v>
      </c>
      <c r="D142" s="17">
        <v>12</v>
      </c>
      <c r="E142" s="55"/>
      <c r="F142" s="20"/>
      <c r="G142" s="21">
        <f t="shared" si="142"/>
        <v>0</v>
      </c>
      <c r="H142" s="22">
        <f t="shared" si="143"/>
        <v>0</v>
      </c>
      <c r="I142" s="22">
        <f t="shared" si="144"/>
        <v>0</v>
      </c>
      <c r="J142" s="31"/>
      <c r="K142" s="30">
        <f t="shared" si="27"/>
        <v>0</v>
      </c>
      <c r="L142" s="32">
        <f t="shared" si="146"/>
        <v>0</v>
      </c>
      <c r="N142">
        <f t="shared" si="124"/>
        <v>142</v>
      </c>
      <c r="O142" t="s">
        <v>2169</v>
      </c>
    </row>
    <row r="143" spans="1:15">
      <c r="A143" s="25">
        <v>12957</v>
      </c>
      <c r="B143" s="26" t="s">
        <v>942</v>
      </c>
      <c r="C143" s="113" t="s">
        <v>1326</v>
      </c>
      <c r="D143" s="26">
        <v>12</v>
      </c>
      <c r="E143" s="56">
        <v>10</v>
      </c>
      <c r="F143" s="28">
        <v>900</v>
      </c>
      <c r="G143" s="29">
        <f t="shared" si="142"/>
        <v>810</v>
      </c>
      <c r="H143" s="30">
        <f t="shared" si="143"/>
        <v>765</v>
      </c>
      <c r="I143" s="30">
        <f t="shared" si="144"/>
        <v>720</v>
      </c>
      <c r="J143" s="31"/>
      <c r="K143" s="30">
        <f t="shared" si="27"/>
        <v>0</v>
      </c>
      <c r="L143" s="32">
        <f t="shared" si="146"/>
        <v>0</v>
      </c>
      <c r="N143">
        <f t="shared" si="124"/>
        <v>143</v>
      </c>
      <c r="O143" t="s">
        <v>2169</v>
      </c>
    </row>
    <row r="144" spans="1:15">
      <c r="A144" s="16">
        <v>14376</v>
      </c>
      <c r="B144" s="17" t="s">
        <v>942</v>
      </c>
      <c r="C144" s="111" t="s">
        <v>2863</v>
      </c>
      <c r="D144" s="17">
        <v>12</v>
      </c>
      <c r="E144" s="55"/>
      <c r="F144" s="20"/>
      <c r="G144" s="21">
        <f>F144*0.9</f>
        <v>0</v>
      </c>
      <c r="H144" s="22">
        <f>F144*0.85</f>
        <v>0</v>
      </c>
      <c r="I144" s="22">
        <f>F144*0.8</f>
        <v>0</v>
      </c>
      <c r="J144" s="31"/>
      <c r="K144" s="30">
        <f>J144*F144</f>
        <v>0</v>
      </c>
      <c r="L144" s="32">
        <f t="shared" si="146"/>
        <v>0</v>
      </c>
      <c r="N144">
        <f>ROW(J144)</f>
        <v>144</v>
      </c>
      <c r="O144" t="s">
        <v>2169</v>
      </c>
    </row>
    <row r="145" spans="1:15">
      <c r="A145" s="25">
        <v>14377</v>
      </c>
      <c r="B145" s="26" t="s">
        <v>942</v>
      </c>
      <c r="C145" s="113" t="s">
        <v>2864</v>
      </c>
      <c r="D145" s="26">
        <v>12</v>
      </c>
      <c r="E145" s="56"/>
      <c r="F145" s="28"/>
      <c r="G145" s="29">
        <f>F145*0.9</f>
        <v>0</v>
      </c>
      <c r="H145" s="30">
        <f>F145*0.85</f>
        <v>0</v>
      </c>
      <c r="I145" s="30">
        <f>F145*0.8</f>
        <v>0</v>
      </c>
      <c r="J145" s="31"/>
      <c r="K145" s="30">
        <f>J145*F145</f>
        <v>0</v>
      </c>
      <c r="L145" s="32">
        <f t="shared" si="146"/>
        <v>0</v>
      </c>
      <c r="N145">
        <f>ROW(J145)</f>
        <v>145</v>
      </c>
      <c r="O145" t="s">
        <v>2169</v>
      </c>
    </row>
    <row r="146" spans="1:15">
      <c r="A146" s="16">
        <v>12952</v>
      </c>
      <c r="B146" s="17" t="s">
        <v>942</v>
      </c>
      <c r="C146" s="111" t="s">
        <v>2865</v>
      </c>
      <c r="D146" s="17">
        <v>12</v>
      </c>
      <c r="E146" s="55"/>
      <c r="F146" s="20"/>
      <c r="G146" s="21">
        <f>F146*0.9</f>
        <v>0</v>
      </c>
      <c r="H146" s="22">
        <f>F146*0.85</f>
        <v>0</v>
      </c>
      <c r="I146" s="22">
        <f>F146*0.8</f>
        <v>0</v>
      </c>
      <c r="J146" s="31"/>
      <c r="K146" s="30">
        <f>J146*F146</f>
        <v>0</v>
      </c>
      <c r="L146" s="32">
        <f t="shared" si="146"/>
        <v>0</v>
      </c>
      <c r="N146">
        <f>ROW(J146)</f>
        <v>146</v>
      </c>
      <c r="O146" t="s">
        <v>2169</v>
      </c>
    </row>
    <row r="147" spans="1:15">
      <c r="A147" s="25">
        <v>12723</v>
      </c>
      <c r="B147" s="26" t="s">
        <v>942</v>
      </c>
      <c r="C147" s="113" t="s">
        <v>1317</v>
      </c>
      <c r="D147" s="26">
        <v>12</v>
      </c>
      <c r="E147" s="56"/>
      <c r="F147" s="28"/>
      <c r="G147" s="29">
        <f t="shared" si="142"/>
        <v>0</v>
      </c>
      <c r="H147" s="30">
        <f t="shared" si="143"/>
        <v>0</v>
      </c>
      <c r="I147" s="30">
        <f t="shared" si="144"/>
        <v>0</v>
      </c>
      <c r="J147" s="31"/>
      <c r="K147" s="30">
        <f t="shared" ref="K147:K165" si="147">J147*F147</f>
        <v>0</v>
      </c>
      <c r="L147" s="32">
        <f t="shared" si="146"/>
        <v>0</v>
      </c>
      <c r="N147">
        <f t="shared" si="124"/>
        <v>147</v>
      </c>
      <c r="O147" t="s">
        <v>2169</v>
      </c>
    </row>
    <row r="148" spans="1:15">
      <c r="A148" s="16">
        <v>12315</v>
      </c>
      <c r="B148" s="17" t="s">
        <v>942</v>
      </c>
      <c r="C148" s="111" t="s">
        <v>2866</v>
      </c>
      <c r="D148" s="17">
        <v>12</v>
      </c>
      <c r="E148" s="55">
        <v>10</v>
      </c>
      <c r="F148" s="20">
        <v>900</v>
      </c>
      <c r="G148" s="21">
        <f>F148*0.9</f>
        <v>810</v>
      </c>
      <c r="H148" s="22">
        <f>F148*0.85</f>
        <v>765</v>
      </c>
      <c r="I148" s="22">
        <f>F148*0.8</f>
        <v>720</v>
      </c>
      <c r="J148" s="31"/>
      <c r="K148" s="30">
        <f>J148*F148</f>
        <v>0</v>
      </c>
      <c r="L148" s="32">
        <f t="shared" si="146"/>
        <v>0</v>
      </c>
      <c r="N148">
        <f>ROW(J148)</f>
        <v>148</v>
      </c>
      <c r="O148" t="s">
        <v>2169</v>
      </c>
    </row>
    <row r="149" spans="1:15">
      <c r="A149" s="25">
        <v>12950</v>
      </c>
      <c r="B149" s="26" t="s">
        <v>942</v>
      </c>
      <c r="C149" s="113" t="s">
        <v>2867</v>
      </c>
      <c r="D149" s="26">
        <v>12</v>
      </c>
      <c r="E149" s="56">
        <v>41</v>
      </c>
      <c r="F149" s="28">
        <v>920</v>
      </c>
      <c r="G149" s="29">
        <f>F149*0.9</f>
        <v>828</v>
      </c>
      <c r="H149" s="30">
        <f>F149*0.85</f>
        <v>782</v>
      </c>
      <c r="I149" s="30">
        <f>F149*0.8</f>
        <v>736</v>
      </c>
      <c r="J149" s="31"/>
      <c r="K149" s="30">
        <f>J149*F149</f>
        <v>0</v>
      </c>
      <c r="L149" s="32">
        <f t="shared" si="146"/>
        <v>0</v>
      </c>
      <c r="N149">
        <f>ROW(J149)</f>
        <v>149</v>
      </c>
      <c r="O149" t="s">
        <v>2169</v>
      </c>
    </row>
    <row r="150" spans="1:15">
      <c r="A150" s="16">
        <v>13924</v>
      </c>
      <c r="B150" s="17" t="s">
        <v>942</v>
      </c>
      <c r="C150" s="111" t="s">
        <v>2868</v>
      </c>
      <c r="D150" s="17">
        <v>12</v>
      </c>
      <c r="E150" s="55"/>
      <c r="F150" s="20"/>
      <c r="G150" s="21">
        <f t="shared" ref="G150" si="148">F150*0.9</f>
        <v>0</v>
      </c>
      <c r="H150" s="22">
        <f t="shared" ref="H150" si="149">F150*0.85</f>
        <v>0</v>
      </c>
      <c r="I150" s="22">
        <f t="shared" ref="I150" si="150">F150*0.8</f>
        <v>0</v>
      </c>
      <c r="J150" s="31"/>
      <c r="K150" s="30">
        <v>0</v>
      </c>
      <c r="L150" s="32">
        <v>0</v>
      </c>
      <c r="N150">
        <f>ROW(J150)</f>
        <v>150</v>
      </c>
      <c r="O150" t="s">
        <v>2169</v>
      </c>
    </row>
    <row r="151" spans="1:15">
      <c r="A151" s="25">
        <v>14986</v>
      </c>
      <c r="B151" s="26" t="s">
        <v>942</v>
      </c>
      <c r="C151" s="113" t="s">
        <v>1883</v>
      </c>
      <c r="D151" s="26">
        <v>12</v>
      </c>
      <c r="E151" s="56"/>
      <c r="F151" s="28"/>
      <c r="G151" s="29">
        <f t="shared" ref="G151:G152" si="151">F151*0.9</f>
        <v>0</v>
      </c>
      <c r="H151" s="30">
        <f t="shared" ref="H151:H152" si="152">F151*0.85</f>
        <v>0</v>
      </c>
      <c r="I151" s="30">
        <f t="shared" ref="I151:I152" si="153">F151*0.8</f>
        <v>0</v>
      </c>
      <c r="J151" s="31"/>
      <c r="K151" s="30">
        <f t="shared" ref="K151:K152" si="154">J151*F151</f>
        <v>0</v>
      </c>
      <c r="L151" s="32">
        <f t="shared" ref="L151:L165" si="155">IF($K$175&gt;125000,J151*I151,IF($K$175&gt;55000,J151*H151,IF($K$175&gt;27500,J151*G151,IF($K$175&gt;=0,J151*F151,0))))</f>
        <v>0</v>
      </c>
      <c r="N151">
        <f t="shared" ref="N151:N152" si="156">ROW(J151)</f>
        <v>151</v>
      </c>
      <c r="O151" t="s">
        <v>2169</v>
      </c>
    </row>
    <row r="152" spans="1:15">
      <c r="A152" s="16">
        <v>14987</v>
      </c>
      <c r="B152" s="17" t="s">
        <v>942</v>
      </c>
      <c r="C152" s="111" t="s">
        <v>1884</v>
      </c>
      <c r="D152" s="17">
        <v>12</v>
      </c>
      <c r="E152" s="55"/>
      <c r="F152" s="20"/>
      <c r="G152" s="21">
        <f t="shared" si="151"/>
        <v>0</v>
      </c>
      <c r="H152" s="22">
        <f t="shared" si="152"/>
        <v>0</v>
      </c>
      <c r="I152" s="22">
        <f t="shared" si="153"/>
        <v>0</v>
      </c>
      <c r="J152" s="31"/>
      <c r="K152" s="30">
        <f t="shared" si="154"/>
        <v>0</v>
      </c>
      <c r="L152" s="32">
        <f t="shared" si="155"/>
        <v>0</v>
      </c>
      <c r="N152">
        <f t="shared" si="156"/>
        <v>152</v>
      </c>
      <c r="O152" t="s">
        <v>2169</v>
      </c>
    </row>
    <row r="153" spans="1:15">
      <c r="A153" s="25">
        <v>12738</v>
      </c>
      <c r="B153" s="26" t="s">
        <v>942</v>
      </c>
      <c r="C153" s="113" t="s">
        <v>2869</v>
      </c>
      <c r="D153" s="26">
        <v>12</v>
      </c>
      <c r="E153" s="56">
        <v>3</v>
      </c>
      <c r="F153" s="28">
        <v>700</v>
      </c>
      <c r="G153" s="29">
        <f t="shared" si="142"/>
        <v>630</v>
      </c>
      <c r="H153" s="30">
        <f t="shared" si="143"/>
        <v>595</v>
      </c>
      <c r="I153" s="30">
        <f t="shared" si="144"/>
        <v>560</v>
      </c>
      <c r="J153" s="31"/>
      <c r="K153" s="30">
        <f t="shared" si="147"/>
        <v>0</v>
      </c>
      <c r="L153" s="32">
        <f t="shared" si="155"/>
        <v>0</v>
      </c>
      <c r="N153">
        <f t="shared" si="124"/>
        <v>153</v>
      </c>
      <c r="O153" t="s">
        <v>2169</v>
      </c>
    </row>
    <row r="154" spans="1:15">
      <c r="A154" s="16">
        <v>12737</v>
      </c>
      <c r="B154" s="17" t="s">
        <v>942</v>
      </c>
      <c r="C154" s="111" t="s">
        <v>1318</v>
      </c>
      <c r="D154" s="17">
        <v>12</v>
      </c>
      <c r="E154" s="55"/>
      <c r="F154" s="20"/>
      <c r="G154" s="21">
        <f t="shared" si="142"/>
        <v>0</v>
      </c>
      <c r="H154" s="22">
        <f t="shared" si="143"/>
        <v>0</v>
      </c>
      <c r="I154" s="22">
        <f t="shared" si="144"/>
        <v>0</v>
      </c>
      <c r="J154" s="31"/>
      <c r="K154" s="30">
        <f t="shared" si="147"/>
        <v>0</v>
      </c>
      <c r="L154" s="32">
        <f t="shared" si="155"/>
        <v>0</v>
      </c>
      <c r="N154">
        <f t="shared" si="124"/>
        <v>154</v>
      </c>
      <c r="O154" t="s">
        <v>2169</v>
      </c>
    </row>
    <row r="155" spans="1:15">
      <c r="A155" s="25">
        <v>12726</v>
      </c>
      <c r="B155" s="26" t="s">
        <v>942</v>
      </c>
      <c r="C155" s="113" t="s">
        <v>1319</v>
      </c>
      <c r="D155" s="26">
        <v>12</v>
      </c>
      <c r="E155" s="56"/>
      <c r="F155" s="28"/>
      <c r="G155" s="29">
        <f t="shared" si="142"/>
        <v>0</v>
      </c>
      <c r="H155" s="30">
        <f t="shared" si="143"/>
        <v>0</v>
      </c>
      <c r="I155" s="30">
        <f t="shared" si="144"/>
        <v>0</v>
      </c>
      <c r="J155" s="31"/>
      <c r="K155" s="30">
        <f t="shared" si="147"/>
        <v>0</v>
      </c>
      <c r="L155" s="32">
        <f t="shared" si="155"/>
        <v>0</v>
      </c>
      <c r="N155">
        <f t="shared" si="124"/>
        <v>155</v>
      </c>
      <c r="O155" t="s">
        <v>2169</v>
      </c>
    </row>
    <row r="156" spans="1:15">
      <c r="A156" s="16">
        <v>12736</v>
      </c>
      <c r="B156" s="17" t="s">
        <v>942</v>
      </c>
      <c r="C156" s="111" t="s">
        <v>2870</v>
      </c>
      <c r="D156" s="17">
        <v>12</v>
      </c>
      <c r="E156" s="55">
        <v>1</v>
      </c>
      <c r="F156" s="20">
        <v>900</v>
      </c>
      <c r="G156" s="21">
        <f>F156*0.9</f>
        <v>810</v>
      </c>
      <c r="H156" s="22">
        <f>F156*0.85</f>
        <v>765</v>
      </c>
      <c r="I156" s="22">
        <f>F156*0.8</f>
        <v>720</v>
      </c>
      <c r="J156" s="31"/>
      <c r="K156" s="30">
        <f>J156*F156</f>
        <v>0</v>
      </c>
      <c r="L156" s="32">
        <f t="shared" si="155"/>
        <v>0</v>
      </c>
      <c r="N156">
        <f>ROW(J156)</f>
        <v>156</v>
      </c>
      <c r="O156" t="s">
        <v>2169</v>
      </c>
    </row>
    <row r="157" spans="1:15">
      <c r="A157" s="25">
        <v>12314</v>
      </c>
      <c r="B157" s="26" t="s">
        <v>942</v>
      </c>
      <c r="C157" s="113" t="s">
        <v>1320</v>
      </c>
      <c r="D157" s="26">
        <v>12</v>
      </c>
      <c r="E157" s="56">
        <v>44</v>
      </c>
      <c r="F157" s="28">
        <v>850</v>
      </c>
      <c r="G157" s="29">
        <f t="shared" si="142"/>
        <v>765</v>
      </c>
      <c r="H157" s="30">
        <f t="shared" si="143"/>
        <v>722.5</v>
      </c>
      <c r="I157" s="30">
        <f t="shared" si="144"/>
        <v>680</v>
      </c>
      <c r="J157" s="31"/>
      <c r="K157" s="30">
        <f t="shared" si="147"/>
        <v>0</v>
      </c>
      <c r="L157" s="32">
        <f t="shared" si="155"/>
        <v>0</v>
      </c>
      <c r="N157">
        <f t="shared" si="124"/>
        <v>157</v>
      </c>
      <c r="O157" t="s">
        <v>2169</v>
      </c>
    </row>
    <row r="158" spans="1:15">
      <c r="A158" s="16">
        <v>12317</v>
      </c>
      <c r="B158" s="17" t="s">
        <v>942</v>
      </c>
      <c r="C158" s="111" t="s">
        <v>1321</v>
      </c>
      <c r="D158" s="17">
        <v>12</v>
      </c>
      <c r="E158" s="55"/>
      <c r="F158" s="20"/>
      <c r="G158" s="21">
        <f t="shared" si="142"/>
        <v>0</v>
      </c>
      <c r="H158" s="22">
        <f t="shared" si="143"/>
        <v>0</v>
      </c>
      <c r="I158" s="22">
        <f t="shared" si="144"/>
        <v>0</v>
      </c>
      <c r="J158" s="31"/>
      <c r="K158" s="30">
        <f t="shared" si="147"/>
        <v>0</v>
      </c>
      <c r="L158" s="32">
        <f t="shared" si="155"/>
        <v>0</v>
      </c>
      <c r="N158">
        <f t="shared" si="124"/>
        <v>158</v>
      </c>
      <c r="O158" t="s">
        <v>2169</v>
      </c>
    </row>
    <row r="159" spans="1:15">
      <c r="A159" s="25">
        <v>12725</v>
      </c>
      <c r="B159" s="26" t="s">
        <v>942</v>
      </c>
      <c r="C159" s="113" t="s">
        <v>1322</v>
      </c>
      <c r="D159" s="26">
        <v>12</v>
      </c>
      <c r="E159" s="56"/>
      <c r="F159" s="28"/>
      <c r="G159" s="29">
        <f t="shared" si="142"/>
        <v>0</v>
      </c>
      <c r="H159" s="30">
        <f t="shared" si="143"/>
        <v>0</v>
      </c>
      <c r="I159" s="30">
        <f t="shared" si="144"/>
        <v>0</v>
      </c>
      <c r="J159" s="31"/>
      <c r="K159" s="30">
        <f t="shared" si="147"/>
        <v>0</v>
      </c>
      <c r="L159" s="32">
        <f t="shared" si="155"/>
        <v>0</v>
      </c>
      <c r="N159">
        <f t="shared" si="124"/>
        <v>159</v>
      </c>
      <c r="O159" t="s">
        <v>2169</v>
      </c>
    </row>
    <row r="160" spans="1:15">
      <c r="A160" s="16">
        <v>12316</v>
      </c>
      <c r="B160" s="17" t="s">
        <v>942</v>
      </c>
      <c r="C160" s="111" t="s">
        <v>2871</v>
      </c>
      <c r="D160" s="17">
        <v>12</v>
      </c>
      <c r="E160" s="55"/>
      <c r="F160" s="20"/>
      <c r="G160" s="21">
        <f>F160*0.9</f>
        <v>0</v>
      </c>
      <c r="H160" s="22">
        <f>F160*0.85</f>
        <v>0</v>
      </c>
      <c r="I160" s="22">
        <f>F160*0.8</f>
        <v>0</v>
      </c>
      <c r="J160" s="31"/>
      <c r="K160" s="30">
        <f>J160*F160</f>
        <v>0</v>
      </c>
      <c r="L160" s="32">
        <f t="shared" si="155"/>
        <v>0</v>
      </c>
      <c r="N160">
        <f>ROW(J160)</f>
        <v>160</v>
      </c>
      <c r="O160" t="s">
        <v>2169</v>
      </c>
    </row>
    <row r="161" spans="1:15">
      <c r="A161" s="25">
        <v>12954</v>
      </c>
      <c r="B161" s="26" t="s">
        <v>942</v>
      </c>
      <c r="C161" s="113" t="s">
        <v>1323</v>
      </c>
      <c r="D161" s="26">
        <v>12</v>
      </c>
      <c r="E161" s="56"/>
      <c r="F161" s="28"/>
      <c r="G161" s="29">
        <f t="shared" si="142"/>
        <v>0</v>
      </c>
      <c r="H161" s="30">
        <f t="shared" si="143"/>
        <v>0</v>
      </c>
      <c r="I161" s="30">
        <f t="shared" si="144"/>
        <v>0</v>
      </c>
      <c r="J161" s="31"/>
      <c r="K161" s="30">
        <f t="shared" si="147"/>
        <v>0</v>
      </c>
      <c r="L161" s="32">
        <f t="shared" si="155"/>
        <v>0</v>
      </c>
      <c r="N161">
        <f t="shared" si="124"/>
        <v>161</v>
      </c>
      <c r="O161" t="s">
        <v>2169</v>
      </c>
    </row>
    <row r="162" spans="1:15">
      <c r="A162" s="16">
        <v>13253</v>
      </c>
      <c r="B162" s="17" t="s">
        <v>942</v>
      </c>
      <c r="C162" s="111" t="s">
        <v>2245</v>
      </c>
      <c r="D162" s="17">
        <v>12</v>
      </c>
      <c r="E162" s="55">
        <v>39</v>
      </c>
      <c r="F162" s="20">
        <v>750</v>
      </c>
      <c r="G162" s="21">
        <f t="shared" si="142"/>
        <v>675</v>
      </c>
      <c r="H162" s="22">
        <f t="shared" si="143"/>
        <v>637.5</v>
      </c>
      <c r="I162" s="22">
        <f t="shared" si="144"/>
        <v>600</v>
      </c>
      <c r="J162" s="31"/>
      <c r="K162" s="30">
        <f t="shared" si="147"/>
        <v>0</v>
      </c>
      <c r="L162" s="32">
        <f t="shared" si="155"/>
        <v>0</v>
      </c>
      <c r="N162">
        <f t="shared" si="124"/>
        <v>162</v>
      </c>
      <c r="O162" t="s">
        <v>2169</v>
      </c>
    </row>
    <row r="163" spans="1:15">
      <c r="A163" s="25">
        <v>12921</v>
      </c>
      <c r="B163" s="26" t="s">
        <v>942</v>
      </c>
      <c r="C163" s="113" t="s">
        <v>2246</v>
      </c>
      <c r="D163" s="26">
        <v>12</v>
      </c>
      <c r="E163" s="56"/>
      <c r="F163" s="28"/>
      <c r="G163" s="29">
        <f t="shared" si="142"/>
        <v>0</v>
      </c>
      <c r="H163" s="30">
        <f t="shared" si="143"/>
        <v>0</v>
      </c>
      <c r="I163" s="30">
        <f t="shared" si="144"/>
        <v>0</v>
      </c>
      <c r="J163" s="31"/>
      <c r="K163" s="30">
        <f t="shared" si="147"/>
        <v>0</v>
      </c>
      <c r="L163" s="32">
        <f t="shared" si="155"/>
        <v>0</v>
      </c>
      <c r="N163">
        <f t="shared" si="124"/>
        <v>163</v>
      </c>
      <c r="O163" t="s">
        <v>2169</v>
      </c>
    </row>
    <row r="164" spans="1:15">
      <c r="A164" s="16">
        <v>12953</v>
      </c>
      <c r="B164" s="17" t="s">
        <v>942</v>
      </c>
      <c r="C164" s="111" t="s">
        <v>1324</v>
      </c>
      <c r="D164" s="17">
        <v>12</v>
      </c>
      <c r="E164" s="55">
        <v>2</v>
      </c>
      <c r="F164" s="20">
        <v>900</v>
      </c>
      <c r="G164" s="21">
        <f t="shared" si="142"/>
        <v>810</v>
      </c>
      <c r="H164" s="22">
        <f t="shared" si="143"/>
        <v>765</v>
      </c>
      <c r="I164" s="22">
        <f t="shared" si="144"/>
        <v>720</v>
      </c>
      <c r="J164" s="31"/>
      <c r="K164" s="30">
        <f t="shared" si="147"/>
        <v>0</v>
      </c>
      <c r="L164" s="32">
        <f t="shared" si="155"/>
        <v>0</v>
      </c>
      <c r="N164">
        <f t="shared" si="124"/>
        <v>164</v>
      </c>
      <c r="O164" t="s">
        <v>2169</v>
      </c>
    </row>
    <row r="165" spans="1:15">
      <c r="A165" s="25">
        <v>12724</v>
      </c>
      <c r="B165" s="26" t="s">
        <v>942</v>
      </c>
      <c r="C165" s="113" t="s">
        <v>1325</v>
      </c>
      <c r="D165" s="26">
        <v>12</v>
      </c>
      <c r="E165" s="56"/>
      <c r="F165" s="28"/>
      <c r="G165" s="29">
        <f t="shared" si="142"/>
        <v>0</v>
      </c>
      <c r="H165" s="30">
        <f t="shared" si="143"/>
        <v>0</v>
      </c>
      <c r="I165" s="30">
        <f t="shared" si="144"/>
        <v>0</v>
      </c>
      <c r="J165" s="31"/>
      <c r="K165" s="30">
        <f t="shared" si="147"/>
        <v>0</v>
      </c>
      <c r="L165" s="32">
        <f t="shared" si="155"/>
        <v>0</v>
      </c>
      <c r="N165">
        <f t="shared" si="124"/>
        <v>165</v>
      </c>
      <c r="O165" t="s">
        <v>2169</v>
      </c>
    </row>
    <row r="166" spans="1:15">
      <c r="A166" s="16">
        <v>14987</v>
      </c>
      <c r="B166" s="17" t="s">
        <v>942</v>
      </c>
      <c r="C166" s="111" t="s">
        <v>3762</v>
      </c>
      <c r="D166" s="17">
        <v>12</v>
      </c>
      <c r="E166" s="55"/>
      <c r="F166" s="20"/>
      <c r="G166" s="21">
        <f t="shared" ref="G166:G167" si="157">F166*0.9</f>
        <v>0</v>
      </c>
      <c r="H166" s="22">
        <f t="shared" ref="H166:H167" si="158">F166*0.85</f>
        <v>0</v>
      </c>
      <c r="I166" s="22">
        <f t="shared" ref="I166:I167" si="159">F166*0.8</f>
        <v>0</v>
      </c>
      <c r="J166" s="31"/>
      <c r="K166" s="30">
        <f t="shared" ref="K166:K167" si="160">J166*F166</f>
        <v>0</v>
      </c>
      <c r="L166" s="32">
        <f t="shared" ref="L166:L167" si="161">IF($K$175&gt;125000,J166*I166,IF($K$175&gt;55000,J166*H166,IF($K$175&gt;27500,J166*G166,IF($K$175&gt;=0,J166*F166,0))))</f>
        <v>0</v>
      </c>
      <c r="N166">
        <f t="shared" ref="N166:N167" si="162">ROW(J166)</f>
        <v>166</v>
      </c>
      <c r="O166" t="s">
        <v>2169</v>
      </c>
    </row>
    <row r="167" spans="1:15">
      <c r="A167" s="25">
        <v>14986</v>
      </c>
      <c r="B167" s="26" t="s">
        <v>942</v>
      </c>
      <c r="C167" s="113" t="s">
        <v>3763</v>
      </c>
      <c r="D167" s="26">
        <v>12</v>
      </c>
      <c r="E167" s="56"/>
      <c r="F167" s="28"/>
      <c r="G167" s="29">
        <f t="shared" si="157"/>
        <v>0</v>
      </c>
      <c r="H167" s="30">
        <f t="shared" si="158"/>
        <v>0</v>
      </c>
      <c r="I167" s="30">
        <f t="shared" si="159"/>
        <v>0</v>
      </c>
      <c r="J167" s="31"/>
      <c r="K167" s="30">
        <f t="shared" si="160"/>
        <v>0</v>
      </c>
      <c r="L167" s="32">
        <f t="shared" si="161"/>
        <v>0</v>
      </c>
      <c r="N167">
        <f t="shared" si="162"/>
        <v>167</v>
      </c>
      <c r="O167" t="s">
        <v>2169</v>
      </c>
    </row>
    <row r="168" spans="1:15">
      <c r="A168" s="16">
        <v>15250</v>
      </c>
      <c r="B168" s="17" t="s">
        <v>942</v>
      </c>
      <c r="C168" s="111" t="s">
        <v>3768</v>
      </c>
      <c r="D168" s="17">
        <v>12</v>
      </c>
      <c r="E168" s="55">
        <v>2</v>
      </c>
      <c r="F168" s="20">
        <v>900</v>
      </c>
      <c r="G168" s="21">
        <f t="shared" ref="G168:G169" si="163">F168*0.9</f>
        <v>810</v>
      </c>
      <c r="H168" s="22">
        <f t="shared" ref="H168:H169" si="164">F168*0.85</f>
        <v>765</v>
      </c>
      <c r="I168" s="22">
        <f t="shared" ref="I168:I169" si="165">F168*0.8</f>
        <v>720</v>
      </c>
      <c r="J168" s="31"/>
      <c r="K168" s="30">
        <f t="shared" ref="K168:K169" si="166">J168*F168</f>
        <v>0</v>
      </c>
      <c r="L168" s="32">
        <f t="shared" ref="L168:L169" si="167">IF($K$175&gt;125000,J168*I168,IF($K$175&gt;55000,J168*H168,IF($K$175&gt;27500,J168*G168,IF($K$175&gt;=0,J168*F168,0))))</f>
        <v>0</v>
      </c>
      <c r="N168">
        <f t="shared" ref="N168:N169" si="168">ROW(J168)</f>
        <v>168</v>
      </c>
      <c r="O168" t="s">
        <v>2169</v>
      </c>
    </row>
    <row r="169" spans="1:15">
      <c r="A169" s="25">
        <v>15251</v>
      </c>
      <c r="B169" s="26" t="s">
        <v>942</v>
      </c>
      <c r="C169" s="113" t="s">
        <v>3770</v>
      </c>
      <c r="D169" s="26">
        <v>12</v>
      </c>
      <c r="E169" s="56"/>
      <c r="F169" s="28"/>
      <c r="G169" s="29">
        <f t="shared" si="163"/>
        <v>0</v>
      </c>
      <c r="H169" s="30">
        <f t="shared" si="164"/>
        <v>0</v>
      </c>
      <c r="I169" s="30">
        <f t="shared" si="165"/>
        <v>0</v>
      </c>
      <c r="J169" s="31"/>
      <c r="K169" s="30">
        <f t="shared" si="166"/>
        <v>0</v>
      </c>
      <c r="L169" s="32">
        <f t="shared" si="167"/>
        <v>0</v>
      </c>
      <c r="N169">
        <f t="shared" si="168"/>
        <v>169</v>
      </c>
      <c r="O169" t="s">
        <v>2169</v>
      </c>
    </row>
    <row r="170" spans="1:15">
      <c r="A170" s="16"/>
      <c r="B170" s="17"/>
      <c r="C170" s="98" t="s">
        <v>2247</v>
      </c>
      <c r="D170" s="17"/>
      <c r="E170" s="55"/>
      <c r="F170" s="20"/>
      <c r="G170" s="21"/>
      <c r="H170" s="22"/>
      <c r="I170" s="22"/>
      <c r="J170" s="31"/>
      <c r="K170" s="30"/>
      <c r="L170" s="32"/>
      <c r="N170">
        <f t="shared" si="124"/>
        <v>170</v>
      </c>
      <c r="O170" t="s">
        <v>2169</v>
      </c>
    </row>
    <row r="171" spans="1:15">
      <c r="A171" s="25">
        <v>14378</v>
      </c>
      <c r="B171" s="26" t="s">
        <v>2248</v>
      </c>
      <c r="C171" s="113" t="s">
        <v>2249</v>
      </c>
      <c r="D171" s="26">
        <v>1</v>
      </c>
      <c r="E171" s="56"/>
      <c r="F171" s="28"/>
      <c r="G171" s="29">
        <f t="shared" ref="G171:G174" si="169">F171*0.9</f>
        <v>0</v>
      </c>
      <c r="H171" s="30">
        <f t="shared" ref="H171:H174" si="170">F171*0.85</f>
        <v>0</v>
      </c>
      <c r="I171" s="30">
        <f t="shared" ref="I171:I174" si="171">F171*0.8</f>
        <v>0</v>
      </c>
      <c r="J171" s="31"/>
      <c r="K171" s="30">
        <f t="shared" ref="K171:K174" si="172">J171*F171</f>
        <v>0</v>
      </c>
      <c r="L171" s="32">
        <f>IF($K$175&gt;125000,J171*I171,IF($K$175&gt;55000,J171*H171,IF($K$175&gt;27500,J171*G171,IF($K$175&gt;=0,J171*F171,0))))</f>
        <v>0</v>
      </c>
      <c r="N171">
        <f t="shared" si="124"/>
        <v>171</v>
      </c>
      <c r="O171" t="s">
        <v>2169</v>
      </c>
    </row>
    <row r="172" spans="1:15">
      <c r="A172" s="16">
        <v>14379</v>
      </c>
      <c r="B172" s="17" t="s">
        <v>2248</v>
      </c>
      <c r="C172" s="114" t="s">
        <v>2250</v>
      </c>
      <c r="D172" s="17">
        <v>1</v>
      </c>
      <c r="E172" s="55"/>
      <c r="F172" s="20"/>
      <c r="G172" s="21">
        <f t="shared" si="169"/>
        <v>0</v>
      </c>
      <c r="H172" s="22">
        <f t="shared" si="170"/>
        <v>0</v>
      </c>
      <c r="I172" s="22">
        <f t="shared" si="171"/>
        <v>0</v>
      </c>
      <c r="J172" s="31"/>
      <c r="K172" s="30">
        <f t="shared" si="172"/>
        <v>0</v>
      </c>
      <c r="L172" s="32">
        <f>IF($K$175&gt;125000,J172*I172,IF($K$175&gt;55000,J172*H172,IF($K$175&gt;27500,J172*G172,IF($K$175&gt;=0,J172*F172,0))))</f>
        <v>0</v>
      </c>
      <c r="N172">
        <f t="shared" si="124"/>
        <v>172</v>
      </c>
      <c r="O172" t="s">
        <v>2169</v>
      </c>
    </row>
    <row r="173" spans="1:15" ht="14.45" customHeight="1">
      <c r="A173" s="25">
        <v>14380</v>
      </c>
      <c r="B173" s="26" t="s">
        <v>2248</v>
      </c>
      <c r="C173" s="113" t="s">
        <v>2251</v>
      </c>
      <c r="D173" s="26">
        <v>1</v>
      </c>
      <c r="E173" s="56"/>
      <c r="F173" s="28"/>
      <c r="G173" s="29">
        <f t="shared" si="169"/>
        <v>0</v>
      </c>
      <c r="H173" s="30">
        <f t="shared" si="170"/>
        <v>0</v>
      </c>
      <c r="I173" s="30">
        <f t="shared" si="171"/>
        <v>0</v>
      </c>
      <c r="J173" s="31"/>
      <c r="K173" s="30">
        <f t="shared" si="172"/>
        <v>0</v>
      </c>
      <c r="L173" s="32">
        <f>IF($K$175&gt;125000,J173*I173,IF($K$175&gt;55000,J173*H173,IF($K$175&gt;27500,J173*G173,IF($K$175&gt;=0,J173*F173,0))))</f>
        <v>0</v>
      </c>
      <c r="N173">
        <f t="shared" si="124"/>
        <v>173</v>
      </c>
      <c r="O173" t="s">
        <v>2169</v>
      </c>
    </row>
    <row r="174" spans="1:15" ht="14.45" customHeight="1">
      <c r="A174" s="16">
        <v>14381</v>
      </c>
      <c r="B174" s="17" t="s">
        <v>2248</v>
      </c>
      <c r="C174" s="15" t="s">
        <v>2252</v>
      </c>
      <c r="D174" s="17">
        <v>1</v>
      </c>
      <c r="E174" s="55"/>
      <c r="F174" s="20"/>
      <c r="G174" s="21">
        <f t="shared" si="169"/>
        <v>0</v>
      </c>
      <c r="H174" s="22">
        <f t="shared" si="170"/>
        <v>0</v>
      </c>
      <c r="I174" s="22">
        <f t="shared" si="171"/>
        <v>0</v>
      </c>
      <c r="J174" s="31"/>
      <c r="K174" s="30">
        <f t="shared" si="172"/>
        <v>0</v>
      </c>
      <c r="L174" s="32">
        <f>IF($K$175&gt;125000,J174*I174,IF($K$175&gt;55000,J174*H174,IF($K$175&gt;27500,J174*G174,IF($K$175&gt;=0,J174*F174,0))))</f>
        <v>0</v>
      </c>
      <c r="N174">
        <f t="shared" si="124"/>
        <v>174</v>
      </c>
      <c r="O174" t="s">
        <v>2169</v>
      </c>
    </row>
    <row r="175" spans="1:15" ht="15.75">
      <c r="A175" s="6"/>
      <c r="B175" s="4"/>
      <c r="C175" s="8"/>
      <c r="D175" s="4"/>
      <c r="E175" s="58"/>
      <c r="F175" s="79"/>
      <c r="G175" s="80"/>
      <c r="H175" s="81"/>
      <c r="I175" s="81"/>
      <c r="J175" s="81"/>
      <c r="K175" s="2">
        <f>Hemani!K350</f>
        <v>0</v>
      </c>
      <c r="L175" s="82"/>
    </row>
    <row r="176" spans="1:15">
      <c r="K176" s="12">
        <f>SUM(K7:K174)</f>
        <v>0</v>
      </c>
    </row>
  </sheetData>
  <sheetProtection password="E1DC" sheet="1" objects="1" scenarios="1"/>
  <protectedRanges>
    <protectedRange sqref="M3:M125" name="Диапазон2"/>
    <protectedRange sqref="J3:J174" name="Диапазон1_1"/>
  </protectedRanges>
  <autoFilter ref="J1:J132"/>
  <hyperlinks>
    <hyperlink ref="C11" r:id="rId1"/>
    <hyperlink ref="C12" r:id="rId2"/>
    <hyperlink ref="C13" r:id="rId3"/>
    <hyperlink ref="C14" r:id="rId4"/>
    <hyperlink ref="C15" r:id="rId5"/>
    <hyperlink ref="C17" r:id="rId6"/>
    <hyperlink ref="C21" r:id="rId7"/>
    <hyperlink ref="C22" r:id="rId8"/>
    <hyperlink ref="C23" r:id="rId9"/>
    <hyperlink ref="C24" r:id="rId10"/>
    <hyperlink ref="C25" r:id="rId11"/>
    <hyperlink ref="C27" r:id="rId12"/>
    <hyperlink ref="C36" r:id="rId13"/>
    <hyperlink ref="C37" r:id="rId14"/>
    <hyperlink ref="C45" r:id="rId15"/>
    <hyperlink ref="C46" r:id="rId16" display="Спрей 20 ml Safeer Al Hub"/>
    <hyperlink ref="C49" r:id="rId17" display="Калимат Латанса"/>
    <hyperlink ref="C50" r:id="rId18" display="Уд Шаркыя"/>
    <hyperlink ref="C65" r:id="rId19"/>
    <hyperlink ref="C67" r:id="rId20"/>
    <hyperlink ref="C78" r:id="rId21" display="Роллер Romanca - Романтика"/>
    <hyperlink ref="C79" r:id="rId22" display="Роллер Rose Paris - Роза Париж"/>
    <hyperlink ref="C81" r:id="rId23" display="Роллер Sheikh AL Shuyukh - Шейх Аль Шуюх "/>
    <hyperlink ref="C82" r:id="rId24" display="Роллер Zahoor Al Reef  - Захур Аль Риф"/>
    <hyperlink ref="C112" r:id="rId25" display="Парфюмерная вода Dirham - Дирхам"/>
    <hyperlink ref="C114" r:id="rId26"/>
    <hyperlink ref="C117" r:id="rId27"/>
    <hyperlink ref="C118" r:id="rId28"/>
    <hyperlink ref="C126" r:id="rId29"/>
    <hyperlink ref="C127" r:id="rId30"/>
    <hyperlink ref="C132" r:id="rId31"/>
    <hyperlink ref="C144" r:id="rId32" display=" Dirham OUD  - Дирхам УД"/>
    <hyperlink ref="C145" r:id="rId33" display=" Dirham GOLD  - Дирхам Голд"/>
    <hyperlink ref="C146" r:id="rId34" display=" Dar Al Haneen -  Дар аль ханин, гипюр"/>
    <hyperlink ref="C149" r:id="rId35" display=" Hilm Al Fataan W - Хильм Аль Фатаан жен. "/>
    <hyperlink ref="C150" r:id="rId36" display=" Hilm Al Fataan Silver  - Хильм Аль Фатаан муж"/>
    <hyperlink ref="C156" r:id="rId37" display=" Oudi - Уди"/>
    <hyperlink ref="C140" r:id="rId38" display=" Asrar Al Banat - Асрар Аль Банат"/>
    <hyperlink ref="C141" r:id="rId39"/>
    <hyperlink ref="C143" r:id="rId40"/>
    <hyperlink ref="C147" r:id="rId41"/>
    <hyperlink ref="C153" r:id="rId42" display=" Malika - Царица"/>
    <hyperlink ref="C154" r:id="rId43"/>
    <hyperlink ref="C155" r:id="rId44"/>
    <hyperlink ref="C157" r:id="rId45"/>
    <hyperlink ref="C158" r:id="rId46"/>
    <hyperlink ref="C159" r:id="rId47"/>
    <hyperlink ref="C161" r:id="rId48"/>
    <hyperlink ref="C162" r:id="rId49"/>
    <hyperlink ref="C163" r:id="rId50"/>
    <hyperlink ref="C164" r:id="rId51"/>
    <hyperlink ref="C165" r:id="rId52"/>
    <hyperlink ref="C58" r:id="rId53" display="Спрей 20 ml 24 часа"/>
    <hyperlink ref="C47" r:id="rId54"/>
    <hyperlink ref="C59" r:id="rId55"/>
    <hyperlink ref="C57" r:id="rId56" display="Калимат Латанса"/>
    <hyperlink ref="C56" r:id="rId57"/>
    <hyperlink ref="C55" r:id="rId58"/>
    <hyperlink ref="C54" r:id="rId59"/>
    <hyperlink ref="C83" r:id="rId60" display="Роллер Sheikh AL Shuyukh - Шейх Аль Шуюх "/>
    <hyperlink ref="C84" r:id="rId61" display="Роллер Zahoor Al Reef  - Захур Аль Риф"/>
    <hyperlink ref="C19" r:id="rId62" display="Бахур Shams Al Emarat Khususi -  Шамс Аль Емарат Хусуси"/>
    <hyperlink ref="C4" r:id="rId63" display=" Oud Mubakhar  -  Уд Мубахар"/>
    <hyperlink ref="C5" r:id="rId64" display=" Oud Mathar Khususi  -  Уд Матар Хусуси"/>
    <hyperlink ref="C166" r:id="rId65" display="Safeer Al Oud -  Сафир Аль Уд"/>
    <hyperlink ref="C167" r:id="rId66" display="Sheikh Al Qulb - Шейх Аль Кальб"/>
    <hyperlink ref="C168" r:id="rId67" display="Safeer Al Oud -  Сафир Аль Уд"/>
    <hyperlink ref="C169" r:id="rId68" display="Sheikh Al Qulb - Шейх Аль Кальб"/>
    <hyperlink ref="C116" r:id="rId69" display="Парфюмерная вода Thalj Al Abiyedh - Тальджи Аль Абьяд"/>
    <hyperlink ref="C60" r:id="rId70" display="Спрей 20 ml 24 часа"/>
    <hyperlink ref="C134" r:id="rId71" display="Twin Pak Dar Al Shabab -  Для двоих "/>
  </hyperlinks>
  <pageMargins left="0.7" right="0.7" top="0.75" bottom="0.75" header="0.3" footer="0.3"/>
  <pageSetup paperSize="9" orientation="portrait" r:id="rId7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7030A0"/>
  </sheetPr>
  <dimension ref="A1:O69"/>
  <sheetViews>
    <sheetView workbookViewId="0">
      <pane ySplit="1" topLeftCell="A35" activePane="bottomLeft" state="frozen"/>
      <selection activeCell="F113" sqref="F113"/>
      <selection pane="bottomLeft" activeCell="E3" sqref="E3:F68"/>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28515625" style="12" bestFit="1" customWidth="1"/>
    <col min="10" max="10" width="9.7109375" style="51"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150</v>
      </c>
      <c r="D1" s="53" t="s">
        <v>129</v>
      </c>
      <c r="E1" s="54" t="s">
        <v>148</v>
      </c>
      <c r="F1" s="45" t="s">
        <v>130</v>
      </c>
      <c r="G1" s="42" t="s">
        <v>145</v>
      </c>
      <c r="H1" s="43" t="s">
        <v>146</v>
      </c>
      <c r="I1" s="43" t="s">
        <v>147</v>
      </c>
      <c r="J1" s="87" t="s">
        <v>811</v>
      </c>
      <c r="K1" s="14" t="s">
        <v>144</v>
      </c>
      <c r="L1" s="38" t="str">
        <f>"Сумма:"&amp;" "&amp;SUM(L3:L267)</f>
        <v>Сумма: 0</v>
      </c>
    </row>
    <row r="2" spans="1:15">
      <c r="A2" s="16"/>
      <c r="B2" s="17"/>
      <c r="C2" s="24" t="s">
        <v>466</v>
      </c>
      <c r="D2" s="17"/>
      <c r="E2" s="55"/>
      <c r="F2" s="20"/>
      <c r="G2" s="21"/>
      <c r="H2" s="22"/>
      <c r="I2" s="22"/>
      <c r="J2" s="88"/>
      <c r="K2" s="22"/>
      <c r="L2" s="23"/>
    </row>
    <row r="3" spans="1:15">
      <c r="A3" s="25">
        <v>14127</v>
      </c>
      <c r="B3" s="26" t="s">
        <v>1098</v>
      </c>
      <c r="C3" s="99" t="s">
        <v>1327</v>
      </c>
      <c r="D3" s="26">
        <v>1</v>
      </c>
      <c r="E3" s="56"/>
      <c r="F3" s="28"/>
      <c r="G3" s="29">
        <f t="shared" ref="G3:G47" si="0">F3*0.9</f>
        <v>0</v>
      </c>
      <c r="H3" s="30">
        <f t="shared" ref="H3:H47" si="1">F3*0.85</f>
        <v>0</v>
      </c>
      <c r="I3" s="30">
        <f t="shared" ref="I3:I47" si="2">F3*0.8</f>
        <v>0</v>
      </c>
      <c r="J3" s="83"/>
      <c r="K3" s="30">
        <f t="shared" ref="K3:K47" si="3">J3*F3</f>
        <v>0</v>
      </c>
      <c r="L3" s="32">
        <f>IF($K$68&gt;125000,J3*I3,IF($K$68&gt;58500,J3*H3,IF($K$68&gt;27500,J3*G3,IF($K$68&gt;=0,J3*F3,0))))</f>
        <v>0</v>
      </c>
      <c r="N3">
        <f t="shared" ref="N3:N48" si="4">ROW(J3)</f>
        <v>3</v>
      </c>
      <c r="O3" t="s">
        <v>2170</v>
      </c>
    </row>
    <row r="4" spans="1:15">
      <c r="A4" s="16">
        <v>11273</v>
      </c>
      <c r="B4" s="17" t="s">
        <v>956</v>
      </c>
      <c r="C4" s="103" t="s">
        <v>1328</v>
      </c>
      <c r="D4" s="17">
        <v>1</v>
      </c>
      <c r="E4" s="57"/>
      <c r="F4" s="20"/>
      <c r="G4" s="21">
        <f t="shared" si="0"/>
        <v>0</v>
      </c>
      <c r="H4" s="22">
        <f t="shared" si="1"/>
        <v>0</v>
      </c>
      <c r="I4" s="22">
        <f t="shared" si="2"/>
        <v>0</v>
      </c>
      <c r="J4" s="83"/>
      <c r="K4" s="30">
        <f t="shared" si="3"/>
        <v>0</v>
      </c>
      <c r="L4" s="32">
        <f t="shared" ref="L4:L11" si="5">IF($K$68&gt;125000,J4*I4,IF($K$68&gt;55000,J4*H4,IF($K$68&gt;27500,J4*G4,IF($K$68&gt;=0,J4*F4,0))))</f>
        <v>0</v>
      </c>
      <c r="N4">
        <f t="shared" si="4"/>
        <v>4</v>
      </c>
      <c r="O4" t="s">
        <v>2170</v>
      </c>
    </row>
    <row r="5" spans="1:15">
      <c r="A5" s="25">
        <v>11275</v>
      </c>
      <c r="B5" s="26" t="s">
        <v>1095</v>
      </c>
      <c r="C5" s="95" t="s">
        <v>1190</v>
      </c>
      <c r="D5" s="26">
        <v>1</v>
      </c>
      <c r="E5" s="56"/>
      <c r="F5" s="28"/>
      <c r="G5" s="29">
        <f t="shared" si="0"/>
        <v>0</v>
      </c>
      <c r="H5" s="30">
        <f t="shared" si="1"/>
        <v>0</v>
      </c>
      <c r="I5" s="30">
        <f t="shared" si="2"/>
        <v>0</v>
      </c>
      <c r="J5" s="83"/>
      <c r="K5" s="30">
        <f t="shared" si="3"/>
        <v>0</v>
      </c>
      <c r="L5" s="32">
        <f t="shared" si="5"/>
        <v>0</v>
      </c>
      <c r="N5">
        <f t="shared" si="4"/>
        <v>5</v>
      </c>
      <c r="O5" t="s">
        <v>2170</v>
      </c>
    </row>
    <row r="6" spans="1:15">
      <c r="A6" s="16">
        <v>12970</v>
      </c>
      <c r="B6" s="17" t="s">
        <v>808</v>
      </c>
      <c r="C6" s="120" t="s">
        <v>1329</v>
      </c>
      <c r="D6" s="17">
        <v>1</v>
      </c>
      <c r="E6" s="55"/>
      <c r="F6" s="20"/>
      <c r="G6" s="21">
        <f t="shared" si="0"/>
        <v>0</v>
      </c>
      <c r="H6" s="22">
        <f t="shared" si="1"/>
        <v>0</v>
      </c>
      <c r="I6" s="22">
        <f t="shared" si="2"/>
        <v>0</v>
      </c>
      <c r="J6" s="83"/>
      <c r="K6" s="30">
        <f t="shared" si="3"/>
        <v>0</v>
      </c>
      <c r="L6" s="32">
        <f t="shared" si="5"/>
        <v>0</v>
      </c>
      <c r="N6">
        <f t="shared" si="4"/>
        <v>6</v>
      </c>
      <c r="O6" t="s">
        <v>2170</v>
      </c>
    </row>
    <row r="7" spans="1:15">
      <c r="A7" s="25">
        <v>14128</v>
      </c>
      <c r="B7" s="26" t="s">
        <v>1098</v>
      </c>
      <c r="C7" s="95" t="s">
        <v>1330</v>
      </c>
      <c r="D7" s="26">
        <v>1</v>
      </c>
      <c r="E7" s="56"/>
      <c r="F7" s="28"/>
      <c r="G7" s="29">
        <f t="shared" si="0"/>
        <v>0</v>
      </c>
      <c r="H7" s="30">
        <f t="shared" si="1"/>
        <v>0</v>
      </c>
      <c r="I7" s="30">
        <f t="shared" si="2"/>
        <v>0</v>
      </c>
      <c r="J7" s="83"/>
      <c r="K7" s="30">
        <f>J7*F7</f>
        <v>0</v>
      </c>
      <c r="L7" s="32">
        <f t="shared" si="5"/>
        <v>0</v>
      </c>
      <c r="N7">
        <f t="shared" si="4"/>
        <v>7</v>
      </c>
      <c r="O7" t="s">
        <v>2170</v>
      </c>
    </row>
    <row r="8" spans="1:15">
      <c r="A8" s="16">
        <v>14129</v>
      </c>
      <c r="B8" s="17" t="s">
        <v>956</v>
      </c>
      <c r="C8" s="97" t="s">
        <v>1331</v>
      </c>
      <c r="D8" s="17">
        <v>1</v>
      </c>
      <c r="E8" s="55"/>
      <c r="F8" s="20"/>
      <c r="G8" s="21">
        <f t="shared" si="0"/>
        <v>0</v>
      </c>
      <c r="H8" s="22">
        <f t="shared" si="1"/>
        <v>0</v>
      </c>
      <c r="I8" s="22">
        <f t="shared" si="2"/>
        <v>0</v>
      </c>
      <c r="J8" s="83"/>
      <c r="K8" s="30">
        <f t="shared" si="3"/>
        <v>0</v>
      </c>
      <c r="L8" s="32">
        <f t="shared" si="5"/>
        <v>0</v>
      </c>
      <c r="N8">
        <f t="shared" si="4"/>
        <v>8</v>
      </c>
      <c r="O8" t="s">
        <v>2170</v>
      </c>
    </row>
    <row r="9" spans="1:15">
      <c r="A9" s="25">
        <v>12969</v>
      </c>
      <c r="B9" s="26" t="s">
        <v>808</v>
      </c>
      <c r="C9" s="95" t="s">
        <v>1332</v>
      </c>
      <c r="D9" s="26">
        <v>1</v>
      </c>
      <c r="E9" s="56">
        <v>1</v>
      </c>
      <c r="F9" s="28">
        <v>1256</v>
      </c>
      <c r="G9" s="29">
        <f t="shared" si="0"/>
        <v>1130.4000000000001</v>
      </c>
      <c r="H9" s="30">
        <f t="shared" si="1"/>
        <v>1067.5999999999999</v>
      </c>
      <c r="I9" s="30">
        <f t="shared" si="2"/>
        <v>1004.8000000000001</v>
      </c>
      <c r="J9" s="83"/>
      <c r="K9" s="30">
        <f t="shared" si="3"/>
        <v>0</v>
      </c>
      <c r="L9" s="32">
        <f t="shared" si="5"/>
        <v>0</v>
      </c>
      <c r="N9">
        <f t="shared" si="4"/>
        <v>9</v>
      </c>
      <c r="O9" t="s">
        <v>2170</v>
      </c>
    </row>
    <row r="10" spans="1:15">
      <c r="A10" s="16">
        <v>14653</v>
      </c>
      <c r="B10" s="17" t="s">
        <v>808</v>
      </c>
      <c r="C10" s="97" t="s">
        <v>2820</v>
      </c>
      <c r="D10" s="17">
        <v>1</v>
      </c>
      <c r="E10" s="55"/>
      <c r="F10" s="20"/>
      <c r="G10" s="21">
        <f t="shared" ref="G10:G11" si="6">F10*0.9</f>
        <v>0</v>
      </c>
      <c r="H10" s="22">
        <f t="shared" ref="H10:H11" si="7">F10*0.85</f>
        <v>0</v>
      </c>
      <c r="I10" s="22">
        <f t="shared" ref="I10:I11" si="8">F10*0.8</f>
        <v>0</v>
      </c>
      <c r="J10" s="83"/>
      <c r="K10" s="30">
        <f t="shared" ref="K10:K11" si="9">J10*F10</f>
        <v>0</v>
      </c>
      <c r="L10" s="32">
        <f t="shared" si="5"/>
        <v>0</v>
      </c>
      <c r="N10">
        <f t="shared" ref="N10:N11" si="10">ROW(J10)</f>
        <v>10</v>
      </c>
      <c r="O10" t="s">
        <v>2170</v>
      </c>
    </row>
    <row r="11" spans="1:15">
      <c r="A11" s="25">
        <v>14652</v>
      </c>
      <c r="B11" s="26" t="s">
        <v>1095</v>
      </c>
      <c r="C11" s="95" t="s">
        <v>2821</v>
      </c>
      <c r="D11" s="26">
        <v>1</v>
      </c>
      <c r="E11" s="56"/>
      <c r="F11" s="28"/>
      <c r="G11" s="29">
        <f t="shared" si="6"/>
        <v>0</v>
      </c>
      <c r="H11" s="30">
        <f t="shared" si="7"/>
        <v>0</v>
      </c>
      <c r="I11" s="30">
        <f t="shared" si="8"/>
        <v>0</v>
      </c>
      <c r="J11" s="83"/>
      <c r="K11" s="30">
        <f t="shared" si="9"/>
        <v>0</v>
      </c>
      <c r="L11" s="32">
        <f t="shared" si="5"/>
        <v>0</v>
      </c>
      <c r="N11">
        <f t="shared" si="10"/>
        <v>11</v>
      </c>
      <c r="O11" t="s">
        <v>2170</v>
      </c>
    </row>
    <row r="12" spans="1:15">
      <c r="A12" s="16"/>
      <c r="B12" s="17"/>
      <c r="C12" s="98" t="s">
        <v>362</v>
      </c>
      <c r="D12" s="17"/>
      <c r="E12" s="55"/>
      <c r="F12" s="20"/>
      <c r="G12" s="21"/>
      <c r="H12" s="22"/>
      <c r="I12" s="22"/>
      <c r="J12" s="83"/>
      <c r="K12" s="30"/>
      <c r="L12" s="32"/>
      <c r="N12">
        <f t="shared" si="4"/>
        <v>12</v>
      </c>
      <c r="O12" t="s">
        <v>2170</v>
      </c>
    </row>
    <row r="13" spans="1:15">
      <c r="A13" s="25">
        <v>13340</v>
      </c>
      <c r="B13" s="26" t="s">
        <v>1272</v>
      </c>
      <c r="C13" s="95" t="s">
        <v>1333</v>
      </c>
      <c r="D13" s="26">
        <v>6</v>
      </c>
      <c r="E13" s="56">
        <v>3</v>
      </c>
      <c r="F13" s="28">
        <v>490</v>
      </c>
      <c r="G13" s="29">
        <f t="shared" si="0"/>
        <v>441</v>
      </c>
      <c r="H13" s="30">
        <f t="shared" si="1"/>
        <v>416.5</v>
      </c>
      <c r="I13" s="30">
        <f t="shared" si="2"/>
        <v>392</v>
      </c>
      <c r="J13" s="83"/>
      <c r="K13" s="30">
        <f t="shared" si="3"/>
        <v>0</v>
      </c>
      <c r="L13" s="32">
        <f t="shared" ref="L13:L33" si="11">IF($K$68&gt;125000,J13*I13,IF($K$68&gt;55000,J13*H13,IF($K$68&gt;27500,J13*G13,IF($K$68&gt;=0,J13*F13,0))))</f>
        <v>0</v>
      </c>
      <c r="N13">
        <f t="shared" si="4"/>
        <v>13</v>
      </c>
      <c r="O13" t="s">
        <v>2170</v>
      </c>
    </row>
    <row r="14" spans="1:15">
      <c r="A14" s="16">
        <v>14015</v>
      </c>
      <c r="B14" s="17" t="s">
        <v>1272</v>
      </c>
      <c r="C14" s="103" t="s">
        <v>2872</v>
      </c>
      <c r="D14" s="17">
        <v>6</v>
      </c>
      <c r="E14" s="57">
        <v>2</v>
      </c>
      <c r="F14" s="20">
        <v>480</v>
      </c>
      <c r="G14" s="21">
        <f t="shared" ref="G14:G15" si="12">F14*0.9</f>
        <v>432</v>
      </c>
      <c r="H14" s="22">
        <f t="shared" ref="H14:H15" si="13">F14*0.85</f>
        <v>408</v>
      </c>
      <c r="I14" s="22">
        <f t="shared" ref="I14:I15" si="14">F14*0.8</f>
        <v>384</v>
      </c>
      <c r="J14" s="83"/>
      <c r="K14" s="30">
        <f>J14*F14</f>
        <v>0</v>
      </c>
      <c r="L14" s="32">
        <f t="shared" si="11"/>
        <v>0</v>
      </c>
      <c r="N14">
        <f t="shared" ref="N14:N15" si="15">ROW(J14)</f>
        <v>14</v>
      </c>
      <c r="O14" t="s">
        <v>2170</v>
      </c>
    </row>
    <row r="15" spans="1:15">
      <c r="A15" s="25">
        <v>13343</v>
      </c>
      <c r="B15" s="26" t="s">
        <v>1272</v>
      </c>
      <c r="C15" s="99" t="s">
        <v>2873</v>
      </c>
      <c r="D15" s="26">
        <v>6</v>
      </c>
      <c r="E15" s="56">
        <v>5</v>
      </c>
      <c r="F15" s="28">
        <v>490</v>
      </c>
      <c r="G15" s="29">
        <f t="shared" si="12"/>
        <v>441</v>
      </c>
      <c r="H15" s="30">
        <f t="shared" si="13"/>
        <v>416.5</v>
      </c>
      <c r="I15" s="30">
        <f t="shared" si="14"/>
        <v>392</v>
      </c>
      <c r="J15" s="83"/>
      <c r="K15" s="30">
        <f t="shared" ref="K15" si="16">J15*F15</f>
        <v>0</v>
      </c>
      <c r="L15" s="32">
        <f t="shared" si="11"/>
        <v>0</v>
      </c>
      <c r="N15">
        <f t="shared" si="15"/>
        <v>15</v>
      </c>
      <c r="O15" t="s">
        <v>2170</v>
      </c>
    </row>
    <row r="16" spans="1:15">
      <c r="A16" s="16">
        <v>14016</v>
      </c>
      <c r="B16" s="17" t="s">
        <v>1272</v>
      </c>
      <c r="C16" s="103" t="s">
        <v>1334</v>
      </c>
      <c r="D16" s="17">
        <v>6</v>
      </c>
      <c r="E16" s="57"/>
      <c r="F16" s="20"/>
      <c r="G16" s="21">
        <f t="shared" si="0"/>
        <v>0</v>
      </c>
      <c r="H16" s="22">
        <f t="shared" si="1"/>
        <v>0</v>
      </c>
      <c r="I16" s="22">
        <f t="shared" si="2"/>
        <v>0</v>
      </c>
      <c r="J16" s="83"/>
      <c r="K16" s="30">
        <f>J16*F16</f>
        <v>0</v>
      </c>
      <c r="L16" s="32">
        <f t="shared" si="11"/>
        <v>0</v>
      </c>
      <c r="N16">
        <f t="shared" si="4"/>
        <v>16</v>
      </c>
      <c r="O16" t="s">
        <v>2170</v>
      </c>
    </row>
    <row r="17" spans="1:15">
      <c r="A17" s="25">
        <v>14017</v>
      </c>
      <c r="B17" s="26" t="s">
        <v>1272</v>
      </c>
      <c r="C17" s="99" t="s">
        <v>1335</v>
      </c>
      <c r="D17" s="26">
        <v>6</v>
      </c>
      <c r="E17" s="56">
        <v>1</v>
      </c>
      <c r="F17" s="28">
        <v>480</v>
      </c>
      <c r="G17" s="29">
        <f t="shared" si="0"/>
        <v>432</v>
      </c>
      <c r="H17" s="30">
        <f t="shared" si="1"/>
        <v>408</v>
      </c>
      <c r="I17" s="30">
        <f t="shared" si="2"/>
        <v>384</v>
      </c>
      <c r="J17" s="83"/>
      <c r="K17" s="30">
        <f t="shared" si="3"/>
        <v>0</v>
      </c>
      <c r="L17" s="32">
        <f t="shared" si="11"/>
        <v>0</v>
      </c>
      <c r="N17">
        <f t="shared" si="4"/>
        <v>17</v>
      </c>
      <c r="O17" t="s">
        <v>2170</v>
      </c>
    </row>
    <row r="18" spans="1:15">
      <c r="A18" s="16">
        <v>14018</v>
      </c>
      <c r="B18" s="17" t="s">
        <v>1272</v>
      </c>
      <c r="C18" s="119" t="s">
        <v>1336</v>
      </c>
      <c r="D18" s="17">
        <v>6</v>
      </c>
      <c r="E18" s="55">
        <v>1</v>
      </c>
      <c r="F18" s="20">
        <v>490</v>
      </c>
      <c r="G18" s="21">
        <f t="shared" si="0"/>
        <v>441</v>
      </c>
      <c r="H18" s="22">
        <f t="shared" si="1"/>
        <v>416.5</v>
      </c>
      <c r="I18" s="22">
        <f t="shared" si="2"/>
        <v>392</v>
      </c>
      <c r="J18" s="83"/>
      <c r="K18" s="30">
        <f t="shared" si="3"/>
        <v>0</v>
      </c>
      <c r="L18" s="32">
        <f t="shared" si="11"/>
        <v>0</v>
      </c>
      <c r="N18">
        <f t="shared" si="4"/>
        <v>18</v>
      </c>
      <c r="O18" t="s">
        <v>2170</v>
      </c>
    </row>
    <row r="19" spans="1:15">
      <c r="A19" s="16">
        <v>13341</v>
      </c>
      <c r="B19" s="17" t="s">
        <v>1272</v>
      </c>
      <c r="C19" s="119" t="s">
        <v>2874</v>
      </c>
      <c r="D19" s="17">
        <v>6</v>
      </c>
      <c r="E19" s="55"/>
      <c r="F19" s="20"/>
      <c r="G19" s="21">
        <f>F19*0.9</f>
        <v>0</v>
      </c>
      <c r="H19" s="22">
        <f>F19*0.85</f>
        <v>0</v>
      </c>
      <c r="I19" s="22">
        <f>F19*0.8</f>
        <v>0</v>
      </c>
      <c r="J19" s="83"/>
      <c r="K19" s="30">
        <f>J19*F19</f>
        <v>0</v>
      </c>
      <c r="L19" s="32">
        <f t="shared" si="11"/>
        <v>0</v>
      </c>
      <c r="N19">
        <f>ROW(J19)</f>
        <v>19</v>
      </c>
      <c r="O19" t="s">
        <v>2170</v>
      </c>
    </row>
    <row r="20" spans="1:15">
      <c r="A20" s="25">
        <v>13335</v>
      </c>
      <c r="B20" s="26" t="s">
        <v>1272</v>
      </c>
      <c r="C20" s="95" t="s">
        <v>1337</v>
      </c>
      <c r="D20" s="26">
        <v>6</v>
      </c>
      <c r="E20" s="56"/>
      <c r="F20" s="28"/>
      <c r="G20" s="29">
        <f t="shared" si="0"/>
        <v>0</v>
      </c>
      <c r="H20" s="30">
        <f t="shared" si="1"/>
        <v>0</v>
      </c>
      <c r="I20" s="30">
        <f t="shared" si="2"/>
        <v>0</v>
      </c>
      <c r="J20" s="83"/>
      <c r="K20" s="30">
        <f t="shared" si="3"/>
        <v>0</v>
      </c>
      <c r="L20" s="32">
        <f t="shared" si="11"/>
        <v>0</v>
      </c>
      <c r="N20">
        <f t="shared" si="4"/>
        <v>20</v>
      </c>
      <c r="O20" t="s">
        <v>2170</v>
      </c>
    </row>
    <row r="21" spans="1:15">
      <c r="A21" s="16">
        <v>14647</v>
      </c>
      <c r="B21" s="17" t="s">
        <v>1272</v>
      </c>
      <c r="C21" s="92" t="s">
        <v>2822</v>
      </c>
      <c r="D21" s="17">
        <v>6</v>
      </c>
      <c r="E21" s="55"/>
      <c r="F21" s="20"/>
      <c r="G21" s="21">
        <f t="shared" ref="G21" si="17">F21*0.9</f>
        <v>0</v>
      </c>
      <c r="H21" s="22">
        <f t="shared" ref="H21" si="18">F21*0.85</f>
        <v>0</v>
      </c>
      <c r="I21" s="22">
        <f t="shared" ref="I21" si="19">F21*0.8</f>
        <v>0</v>
      </c>
      <c r="J21" s="83"/>
      <c r="K21" s="30">
        <f t="shared" ref="K21" si="20">J21*F21</f>
        <v>0</v>
      </c>
      <c r="L21" s="32">
        <f t="shared" si="11"/>
        <v>0</v>
      </c>
      <c r="N21">
        <f t="shared" ref="N21" si="21">ROW(J21)</f>
        <v>21</v>
      </c>
      <c r="O21" t="s">
        <v>2170</v>
      </c>
    </row>
    <row r="22" spans="1:15">
      <c r="A22" s="16">
        <v>14024</v>
      </c>
      <c r="B22" s="17" t="s">
        <v>1272</v>
      </c>
      <c r="C22" s="92" t="s">
        <v>1338</v>
      </c>
      <c r="D22" s="17">
        <v>6</v>
      </c>
      <c r="E22" s="55">
        <v>3</v>
      </c>
      <c r="F22" s="20">
        <v>490</v>
      </c>
      <c r="G22" s="21">
        <f t="shared" si="0"/>
        <v>441</v>
      </c>
      <c r="H22" s="22">
        <f t="shared" si="1"/>
        <v>416.5</v>
      </c>
      <c r="I22" s="22">
        <f t="shared" si="2"/>
        <v>392</v>
      </c>
      <c r="J22" s="83"/>
      <c r="K22" s="30">
        <f t="shared" si="3"/>
        <v>0</v>
      </c>
      <c r="L22" s="32">
        <f t="shared" si="11"/>
        <v>0</v>
      </c>
      <c r="N22">
        <f t="shared" si="4"/>
        <v>22</v>
      </c>
      <c r="O22" t="s">
        <v>2170</v>
      </c>
    </row>
    <row r="23" spans="1:15">
      <c r="A23" s="25">
        <v>13337</v>
      </c>
      <c r="B23" s="26" t="s">
        <v>1272</v>
      </c>
      <c r="C23" s="95" t="s">
        <v>1339</v>
      </c>
      <c r="D23" s="26">
        <v>6</v>
      </c>
      <c r="E23" s="56"/>
      <c r="F23" s="28"/>
      <c r="G23" s="29">
        <f t="shared" si="0"/>
        <v>0</v>
      </c>
      <c r="H23" s="30">
        <f t="shared" si="1"/>
        <v>0</v>
      </c>
      <c r="I23" s="30">
        <f t="shared" si="2"/>
        <v>0</v>
      </c>
      <c r="J23" s="83"/>
      <c r="K23" s="30">
        <f t="shared" si="3"/>
        <v>0</v>
      </c>
      <c r="L23" s="32">
        <f t="shared" si="11"/>
        <v>0</v>
      </c>
      <c r="N23">
        <f t="shared" si="4"/>
        <v>23</v>
      </c>
      <c r="O23" t="s">
        <v>2170</v>
      </c>
    </row>
    <row r="24" spans="1:15">
      <c r="A24" s="16">
        <v>14026</v>
      </c>
      <c r="B24" s="17" t="s">
        <v>1272</v>
      </c>
      <c r="C24" s="92" t="s">
        <v>1340</v>
      </c>
      <c r="D24" s="17">
        <v>6</v>
      </c>
      <c r="E24" s="55"/>
      <c r="F24" s="20"/>
      <c r="G24" s="21">
        <f t="shared" si="0"/>
        <v>0</v>
      </c>
      <c r="H24" s="22">
        <f t="shared" si="1"/>
        <v>0</v>
      </c>
      <c r="I24" s="22">
        <f t="shared" si="2"/>
        <v>0</v>
      </c>
      <c r="J24" s="83"/>
      <c r="K24" s="30">
        <f t="shared" si="3"/>
        <v>0</v>
      </c>
      <c r="L24" s="32">
        <f t="shared" si="11"/>
        <v>0</v>
      </c>
      <c r="N24">
        <f t="shared" si="4"/>
        <v>24</v>
      </c>
      <c r="O24" t="s">
        <v>2170</v>
      </c>
    </row>
    <row r="25" spans="1:15">
      <c r="A25" s="25">
        <v>14025</v>
      </c>
      <c r="B25" s="26" t="s">
        <v>1272</v>
      </c>
      <c r="C25" s="99" t="s">
        <v>1341</v>
      </c>
      <c r="D25" s="26">
        <v>6</v>
      </c>
      <c r="E25" s="56">
        <v>3</v>
      </c>
      <c r="F25" s="28">
        <v>490</v>
      </c>
      <c r="G25" s="29">
        <f t="shared" si="0"/>
        <v>441</v>
      </c>
      <c r="H25" s="30">
        <f t="shared" si="1"/>
        <v>416.5</v>
      </c>
      <c r="I25" s="30">
        <f t="shared" si="2"/>
        <v>392</v>
      </c>
      <c r="J25" s="83"/>
      <c r="K25" s="30">
        <f t="shared" si="3"/>
        <v>0</v>
      </c>
      <c r="L25" s="32">
        <f t="shared" si="11"/>
        <v>0</v>
      </c>
      <c r="N25">
        <f t="shared" si="4"/>
        <v>25</v>
      </c>
      <c r="O25" t="s">
        <v>2170</v>
      </c>
    </row>
    <row r="26" spans="1:15">
      <c r="A26" s="16">
        <v>14034</v>
      </c>
      <c r="B26" s="17" t="s">
        <v>1272</v>
      </c>
      <c r="C26" s="96" t="s">
        <v>1342</v>
      </c>
      <c r="D26" s="17">
        <v>6</v>
      </c>
      <c r="E26" s="57"/>
      <c r="F26" s="20"/>
      <c r="G26" s="21">
        <f t="shared" si="0"/>
        <v>0</v>
      </c>
      <c r="H26" s="22">
        <f t="shared" si="1"/>
        <v>0</v>
      </c>
      <c r="I26" s="22">
        <f t="shared" si="2"/>
        <v>0</v>
      </c>
      <c r="J26" s="83"/>
      <c r="K26" s="30">
        <f t="shared" si="3"/>
        <v>0</v>
      </c>
      <c r="L26" s="32">
        <f t="shared" si="11"/>
        <v>0</v>
      </c>
      <c r="N26">
        <f t="shared" si="4"/>
        <v>26</v>
      </c>
      <c r="O26" t="s">
        <v>2170</v>
      </c>
    </row>
    <row r="27" spans="1:15">
      <c r="A27" s="25">
        <v>14035</v>
      </c>
      <c r="B27" s="26" t="s">
        <v>1272</v>
      </c>
      <c r="C27" s="99" t="s">
        <v>1343</v>
      </c>
      <c r="D27" s="26">
        <v>6</v>
      </c>
      <c r="E27" s="56">
        <v>2</v>
      </c>
      <c r="F27" s="28">
        <v>470</v>
      </c>
      <c r="G27" s="29">
        <f t="shared" si="0"/>
        <v>423</v>
      </c>
      <c r="H27" s="30">
        <f t="shared" si="1"/>
        <v>399.5</v>
      </c>
      <c r="I27" s="30">
        <f t="shared" si="2"/>
        <v>376</v>
      </c>
      <c r="J27" s="83"/>
      <c r="K27" s="30">
        <f t="shared" si="3"/>
        <v>0</v>
      </c>
      <c r="L27" s="32">
        <f t="shared" si="11"/>
        <v>0</v>
      </c>
      <c r="N27">
        <f t="shared" si="4"/>
        <v>27</v>
      </c>
      <c r="O27" t="s">
        <v>2170</v>
      </c>
    </row>
    <row r="28" spans="1:15">
      <c r="A28" s="16">
        <v>14027</v>
      </c>
      <c r="B28" s="17" t="s">
        <v>1272</v>
      </c>
      <c r="C28" s="92" t="s">
        <v>1344</v>
      </c>
      <c r="D28" s="17">
        <v>6</v>
      </c>
      <c r="E28" s="55"/>
      <c r="F28" s="20"/>
      <c r="G28" s="21">
        <f t="shared" si="0"/>
        <v>0</v>
      </c>
      <c r="H28" s="22">
        <f t="shared" si="1"/>
        <v>0</v>
      </c>
      <c r="I28" s="22">
        <f t="shared" si="2"/>
        <v>0</v>
      </c>
      <c r="J28" s="83"/>
      <c r="K28" s="30">
        <f t="shared" si="3"/>
        <v>0</v>
      </c>
      <c r="L28" s="32">
        <f t="shared" si="11"/>
        <v>0</v>
      </c>
      <c r="N28">
        <f t="shared" si="4"/>
        <v>28</v>
      </c>
      <c r="O28" t="s">
        <v>2170</v>
      </c>
    </row>
    <row r="29" spans="1:15">
      <c r="A29" s="25">
        <v>13336</v>
      </c>
      <c r="B29" s="26" t="s">
        <v>1272</v>
      </c>
      <c r="C29" s="95" t="s">
        <v>1345</v>
      </c>
      <c r="D29" s="26">
        <v>6</v>
      </c>
      <c r="E29" s="56">
        <v>2</v>
      </c>
      <c r="F29" s="28">
        <v>470</v>
      </c>
      <c r="G29" s="29">
        <f t="shared" si="0"/>
        <v>423</v>
      </c>
      <c r="H29" s="30">
        <f t="shared" si="1"/>
        <v>399.5</v>
      </c>
      <c r="I29" s="30">
        <f t="shared" si="2"/>
        <v>376</v>
      </c>
      <c r="J29" s="83"/>
      <c r="K29" s="30">
        <f t="shared" si="3"/>
        <v>0</v>
      </c>
      <c r="L29" s="32">
        <f t="shared" si="11"/>
        <v>0</v>
      </c>
      <c r="N29">
        <f t="shared" si="4"/>
        <v>29</v>
      </c>
      <c r="O29" t="s">
        <v>2170</v>
      </c>
    </row>
    <row r="30" spans="1:15">
      <c r="A30" s="16">
        <v>13338</v>
      </c>
      <c r="B30" s="17" t="s">
        <v>1272</v>
      </c>
      <c r="C30" s="97" t="s">
        <v>1346</v>
      </c>
      <c r="D30" s="17">
        <v>6</v>
      </c>
      <c r="E30" s="55"/>
      <c r="F30" s="20"/>
      <c r="G30" s="21">
        <f t="shared" si="0"/>
        <v>0</v>
      </c>
      <c r="H30" s="22">
        <f t="shared" si="1"/>
        <v>0</v>
      </c>
      <c r="I30" s="22">
        <f t="shared" si="2"/>
        <v>0</v>
      </c>
      <c r="J30" s="83"/>
      <c r="K30" s="30">
        <f t="shared" si="3"/>
        <v>0</v>
      </c>
      <c r="L30" s="32">
        <f t="shared" si="11"/>
        <v>0</v>
      </c>
      <c r="N30">
        <f t="shared" si="4"/>
        <v>30</v>
      </c>
      <c r="O30" t="s">
        <v>2170</v>
      </c>
    </row>
    <row r="31" spans="1:15">
      <c r="A31" s="25">
        <v>13344</v>
      </c>
      <c r="B31" s="26" t="s">
        <v>1272</v>
      </c>
      <c r="C31" s="95" t="s">
        <v>1347</v>
      </c>
      <c r="D31" s="26">
        <v>6</v>
      </c>
      <c r="E31" s="56"/>
      <c r="F31" s="28"/>
      <c r="G31" s="29">
        <f t="shared" si="0"/>
        <v>0</v>
      </c>
      <c r="H31" s="30">
        <f t="shared" si="1"/>
        <v>0</v>
      </c>
      <c r="I31" s="30">
        <f t="shared" si="2"/>
        <v>0</v>
      </c>
      <c r="J31" s="83"/>
      <c r="K31" s="30">
        <f t="shared" si="3"/>
        <v>0</v>
      </c>
      <c r="L31" s="32">
        <f t="shared" si="11"/>
        <v>0</v>
      </c>
      <c r="N31">
        <f t="shared" si="4"/>
        <v>31</v>
      </c>
      <c r="O31" t="s">
        <v>2170</v>
      </c>
    </row>
    <row r="32" spans="1:15">
      <c r="A32" s="16">
        <v>14028</v>
      </c>
      <c r="B32" s="17" t="s">
        <v>1272</v>
      </c>
      <c r="C32" s="92" t="s">
        <v>1348</v>
      </c>
      <c r="D32" s="17">
        <v>6</v>
      </c>
      <c r="E32" s="55"/>
      <c r="F32" s="20"/>
      <c r="G32" s="21">
        <f t="shared" si="0"/>
        <v>0</v>
      </c>
      <c r="H32" s="22">
        <f t="shared" si="1"/>
        <v>0</v>
      </c>
      <c r="I32" s="22">
        <f t="shared" si="2"/>
        <v>0</v>
      </c>
      <c r="J32" s="83"/>
      <c r="K32" s="30">
        <f t="shared" si="3"/>
        <v>0</v>
      </c>
      <c r="L32" s="32">
        <f t="shared" si="11"/>
        <v>0</v>
      </c>
      <c r="N32">
        <f t="shared" si="4"/>
        <v>32</v>
      </c>
      <c r="O32" t="s">
        <v>2170</v>
      </c>
    </row>
    <row r="33" spans="1:15">
      <c r="A33" s="25">
        <v>13346</v>
      </c>
      <c r="B33" s="26" t="s">
        <v>1272</v>
      </c>
      <c r="C33" s="99" t="s">
        <v>1349</v>
      </c>
      <c r="D33" s="26">
        <v>6</v>
      </c>
      <c r="E33" s="56"/>
      <c r="F33" s="28"/>
      <c r="G33" s="29">
        <f t="shared" si="0"/>
        <v>0</v>
      </c>
      <c r="H33" s="30">
        <f t="shared" si="1"/>
        <v>0</v>
      </c>
      <c r="I33" s="30">
        <f t="shared" si="2"/>
        <v>0</v>
      </c>
      <c r="J33" s="83"/>
      <c r="K33" s="30">
        <f t="shared" si="3"/>
        <v>0</v>
      </c>
      <c r="L33" s="32">
        <f t="shared" si="11"/>
        <v>0</v>
      </c>
      <c r="N33">
        <f t="shared" si="4"/>
        <v>33</v>
      </c>
      <c r="O33" t="s">
        <v>2170</v>
      </c>
    </row>
    <row r="34" spans="1:15">
      <c r="A34" s="16">
        <v>13342</v>
      </c>
      <c r="B34" s="17" t="s">
        <v>1272</v>
      </c>
      <c r="C34" s="97" t="s">
        <v>1350</v>
      </c>
      <c r="D34" s="17">
        <v>6</v>
      </c>
      <c r="E34" s="55">
        <v>3</v>
      </c>
      <c r="F34" s="20">
        <v>490</v>
      </c>
      <c r="G34" s="21">
        <f t="shared" si="0"/>
        <v>441</v>
      </c>
      <c r="H34" s="22">
        <f t="shared" si="1"/>
        <v>416.5</v>
      </c>
      <c r="I34" s="22">
        <f t="shared" si="2"/>
        <v>392</v>
      </c>
      <c r="J34" s="83"/>
      <c r="K34" s="30">
        <f t="shared" ref="K34:K39" si="22">J34*F34</f>
        <v>0</v>
      </c>
      <c r="L34" s="32">
        <f t="shared" ref="L34:L39" si="23">IF($K$68&gt;125000,J34*I34,IF($K$68&gt;55000,J34*H34,IF($K$68&gt;27500,J34*G34,IF($K$68&gt;=0,J34*F34,0))))</f>
        <v>0</v>
      </c>
      <c r="N34">
        <f t="shared" si="4"/>
        <v>34</v>
      </c>
      <c r="O34" t="s">
        <v>2170</v>
      </c>
    </row>
    <row r="35" spans="1:15">
      <c r="A35" s="25">
        <v>14029</v>
      </c>
      <c r="B35" s="26" t="s">
        <v>1272</v>
      </c>
      <c r="C35" s="99" t="s">
        <v>1351</v>
      </c>
      <c r="D35" s="26">
        <v>6</v>
      </c>
      <c r="E35" s="56"/>
      <c r="F35" s="28"/>
      <c r="G35" s="29">
        <f t="shared" si="0"/>
        <v>0</v>
      </c>
      <c r="H35" s="30">
        <f t="shared" si="1"/>
        <v>0</v>
      </c>
      <c r="I35" s="30">
        <f t="shared" si="2"/>
        <v>0</v>
      </c>
      <c r="J35" s="83"/>
      <c r="K35" s="30">
        <f t="shared" si="22"/>
        <v>0</v>
      </c>
      <c r="L35" s="32">
        <f t="shared" si="23"/>
        <v>0</v>
      </c>
      <c r="N35">
        <f t="shared" si="4"/>
        <v>35</v>
      </c>
      <c r="O35" t="s">
        <v>2170</v>
      </c>
    </row>
    <row r="36" spans="1:15">
      <c r="A36" s="16">
        <v>14030</v>
      </c>
      <c r="B36" s="17" t="s">
        <v>1272</v>
      </c>
      <c r="C36" s="92" t="s">
        <v>1352</v>
      </c>
      <c r="D36" s="17">
        <v>6</v>
      </c>
      <c r="E36" s="55">
        <v>1</v>
      </c>
      <c r="F36" s="20">
        <v>470</v>
      </c>
      <c r="G36" s="21">
        <f t="shared" si="0"/>
        <v>423</v>
      </c>
      <c r="H36" s="22">
        <f t="shared" si="1"/>
        <v>399.5</v>
      </c>
      <c r="I36" s="22">
        <f t="shared" si="2"/>
        <v>376</v>
      </c>
      <c r="J36" s="83"/>
      <c r="K36" s="30">
        <f t="shared" si="22"/>
        <v>0</v>
      </c>
      <c r="L36" s="32">
        <f t="shared" si="23"/>
        <v>0</v>
      </c>
      <c r="N36">
        <f t="shared" si="4"/>
        <v>36</v>
      </c>
      <c r="O36" t="s">
        <v>2170</v>
      </c>
    </row>
    <row r="37" spans="1:15">
      <c r="A37" s="25">
        <v>14031</v>
      </c>
      <c r="B37" s="26" t="s">
        <v>1272</v>
      </c>
      <c r="C37" s="99" t="s">
        <v>3488</v>
      </c>
      <c r="D37" s="26">
        <v>6</v>
      </c>
      <c r="E37" s="56">
        <v>1</v>
      </c>
      <c r="F37" s="28">
        <v>490</v>
      </c>
      <c r="G37" s="29">
        <f t="shared" si="0"/>
        <v>441</v>
      </c>
      <c r="H37" s="30">
        <f t="shared" si="1"/>
        <v>416.5</v>
      </c>
      <c r="I37" s="30">
        <f t="shared" si="2"/>
        <v>392</v>
      </c>
      <c r="J37" s="83"/>
      <c r="K37" s="30">
        <f t="shared" si="22"/>
        <v>0</v>
      </c>
      <c r="L37" s="32">
        <f t="shared" si="23"/>
        <v>0</v>
      </c>
      <c r="N37">
        <f t="shared" si="4"/>
        <v>37</v>
      </c>
      <c r="O37" t="s">
        <v>2170</v>
      </c>
    </row>
    <row r="38" spans="1:15">
      <c r="A38" s="16">
        <v>13345</v>
      </c>
      <c r="B38" s="17" t="s">
        <v>1272</v>
      </c>
      <c r="C38" s="96" t="s">
        <v>1353</v>
      </c>
      <c r="D38" s="17">
        <v>6</v>
      </c>
      <c r="E38" s="57"/>
      <c r="F38" s="20"/>
      <c r="G38" s="21">
        <f t="shared" ref="G38:G40" si="24">F38*0.9</f>
        <v>0</v>
      </c>
      <c r="H38" s="22">
        <f t="shared" ref="H38:H40" si="25">F38*0.85</f>
        <v>0</v>
      </c>
      <c r="I38" s="22">
        <f t="shared" ref="I38:I40" si="26">F38*0.8</f>
        <v>0</v>
      </c>
      <c r="J38" s="83"/>
      <c r="K38" s="30">
        <f t="shared" si="22"/>
        <v>0</v>
      </c>
      <c r="L38" s="32">
        <f t="shared" si="23"/>
        <v>0</v>
      </c>
      <c r="N38">
        <f t="shared" si="4"/>
        <v>38</v>
      </c>
      <c r="O38" t="s">
        <v>2170</v>
      </c>
    </row>
    <row r="39" spans="1:15">
      <c r="A39" s="25">
        <v>14032</v>
      </c>
      <c r="B39" s="26" t="s">
        <v>1272</v>
      </c>
      <c r="C39" s="99" t="s">
        <v>1354</v>
      </c>
      <c r="D39" s="26">
        <v>6</v>
      </c>
      <c r="E39" s="56">
        <v>8</v>
      </c>
      <c r="F39" s="28">
        <v>480</v>
      </c>
      <c r="G39" s="29">
        <f t="shared" si="24"/>
        <v>432</v>
      </c>
      <c r="H39" s="30">
        <f t="shared" si="25"/>
        <v>408</v>
      </c>
      <c r="I39" s="30">
        <f t="shared" si="26"/>
        <v>384</v>
      </c>
      <c r="J39" s="83"/>
      <c r="K39" s="30">
        <f t="shared" si="22"/>
        <v>0</v>
      </c>
      <c r="L39" s="32">
        <f t="shared" si="23"/>
        <v>0</v>
      </c>
      <c r="N39">
        <f t="shared" si="4"/>
        <v>39</v>
      </c>
      <c r="O39" t="s">
        <v>2170</v>
      </c>
    </row>
    <row r="40" spans="1:15">
      <c r="A40" s="16">
        <v>14033</v>
      </c>
      <c r="B40" s="17" t="s">
        <v>1272</v>
      </c>
      <c r="C40" s="92" t="s">
        <v>1355</v>
      </c>
      <c r="D40" s="17">
        <v>6</v>
      </c>
      <c r="E40" s="55">
        <v>2</v>
      </c>
      <c r="F40" s="20">
        <v>470</v>
      </c>
      <c r="G40" s="21">
        <f t="shared" si="24"/>
        <v>423</v>
      </c>
      <c r="H40" s="22">
        <f t="shared" si="25"/>
        <v>399.5</v>
      </c>
      <c r="I40" s="22">
        <f t="shared" si="26"/>
        <v>376</v>
      </c>
      <c r="J40" s="83"/>
      <c r="K40" s="30">
        <f t="shared" ref="K40:K43" si="27">J40*F40</f>
        <v>0</v>
      </c>
      <c r="L40" s="32">
        <f t="shared" ref="L40:L48" si="28">IF($K$68&gt;125000,J40*I40,IF($K$68&gt;55000,J40*H40,IF($K$68&gt;27500,J40*G40,IF($K$68&gt;=0,J40*F40,0))))</f>
        <v>0</v>
      </c>
      <c r="N40">
        <f t="shared" si="4"/>
        <v>40</v>
      </c>
      <c r="O40" t="s">
        <v>2170</v>
      </c>
    </row>
    <row r="41" spans="1:15">
      <c r="A41" s="25"/>
      <c r="B41" s="26"/>
      <c r="C41" s="104" t="s">
        <v>410</v>
      </c>
      <c r="D41" s="26"/>
      <c r="E41" s="56"/>
      <c r="F41" s="28"/>
      <c r="G41" s="29"/>
      <c r="H41" s="30"/>
      <c r="I41" s="30"/>
      <c r="J41" s="83"/>
      <c r="K41" s="30">
        <f t="shared" si="27"/>
        <v>0</v>
      </c>
      <c r="L41" s="32">
        <f t="shared" si="28"/>
        <v>0</v>
      </c>
      <c r="N41">
        <f t="shared" si="4"/>
        <v>41</v>
      </c>
      <c r="O41" t="s">
        <v>2170</v>
      </c>
    </row>
    <row r="42" spans="1:15">
      <c r="A42" s="16">
        <v>14120</v>
      </c>
      <c r="B42" s="17" t="s">
        <v>138</v>
      </c>
      <c r="C42" s="97" t="s">
        <v>1337</v>
      </c>
      <c r="D42" s="17">
        <v>1</v>
      </c>
      <c r="E42" s="55"/>
      <c r="F42" s="20"/>
      <c r="G42" s="21">
        <f t="shared" ref="G42:G43" si="29">F42*0.9</f>
        <v>0</v>
      </c>
      <c r="H42" s="22">
        <f t="shared" ref="H42:H43" si="30">F42*0.85</f>
        <v>0</v>
      </c>
      <c r="I42" s="22">
        <f t="shared" ref="I42:I43" si="31">F42*0.8</f>
        <v>0</v>
      </c>
      <c r="J42" s="83"/>
      <c r="K42" s="30">
        <f t="shared" si="27"/>
        <v>0</v>
      </c>
      <c r="L42" s="32">
        <f t="shared" si="28"/>
        <v>0</v>
      </c>
      <c r="N42">
        <f t="shared" si="4"/>
        <v>42</v>
      </c>
      <c r="O42" t="s">
        <v>2170</v>
      </c>
    </row>
    <row r="43" spans="1:15">
      <c r="A43" s="25">
        <v>13333</v>
      </c>
      <c r="B43" s="26" t="s">
        <v>138</v>
      </c>
      <c r="C43" s="95" t="s">
        <v>1356</v>
      </c>
      <c r="D43" s="26">
        <v>1</v>
      </c>
      <c r="E43" s="56"/>
      <c r="F43" s="28"/>
      <c r="G43" s="29">
        <f t="shared" si="29"/>
        <v>0</v>
      </c>
      <c r="H43" s="30">
        <f t="shared" si="30"/>
        <v>0</v>
      </c>
      <c r="I43" s="30">
        <f t="shared" si="31"/>
        <v>0</v>
      </c>
      <c r="J43" s="83"/>
      <c r="K43" s="30">
        <f t="shared" si="27"/>
        <v>0</v>
      </c>
      <c r="L43" s="32">
        <f t="shared" si="28"/>
        <v>0</v>
      </c>
      <c r="N43">
        <f t="shared" si="4"/>
        <v>43</v>
      </c>
      <c r="O43" t="s">
        <v>2170</v>
      </c>
    </row>
    <row r="44" spans="1:15">
      <c r="A44" s="16">
        <v>14122</v>
      </c>
      <c r="B44" s="17" t="s">
        <v>1099</v>
      </c>
      <c r="C44" s="103" t="s">
        <v>1347</v>
      </c>
      <c r="D44" s="17">
        <v>1</v>
      </c>
      <c r="E44" s="57"/>
      <c r="F44" s="20"/>
      <c r="G44" s="21">
        <f t="shared" si="0"/>
        <v>0</v>
      </c>
      <c r="H44" s="22">
        <f t="shared" si="1"/>
        <v>0</v>
      </c>
      <c r="I44" s="22">
        <f t="shared" si="2"/>
        <v>0</v>
      </c>
      <c r="J44" s="83"/>
      <c r="K44" s="30">
        <f t="shared" si="3"/>
        <v>0</v>
      </c>
      <c r="L44" s="32">
        <f t="shared" si="28"/>
        <v>0</v>
      </c>
      <c r="N44">
        <f t="shared" si="4"/>
        <v>44</v>
      </c>
      <c r="O44" t="s">
        <v>2170</v>
      </c>
    </row>
    <row r="45" spans="1:15">
      <c r="A45" s="25">
        <v>14123</v>
      </c>
      <c r="B45" s="26" t="s">
        <v>138</v>
      </c>
      <c r="C45" s="95" t="s">
        <v>1349</v>
      </c>
      <c r="D45" s="26">
        <v>1</v>
      </c>
      <c r="E45" s="56"/>
      <c r="F45" s="28"/>
      <c r="G45" s="29">
        <f t="shared" si="0"/>
        <v>0</v>
      </c>
      <c r="H45" s="30">
        <f t="shared" si="1"/>
        <v>0</v>
      </c>
      <c r="I45" s="30">
        <f t="shared" si="2"/>
        <v>0</v>
      </c>
      <c r="J45" s="83"/>
      <c r="K45" s="30">
        <f t="shared" si="3"/>
        <v>0</v>
      </c>
      <c r="L45" s="32">
        <f t="shared" si="28"/>
        <v>0</v>
      </c>
      <c r="N45">
        <f t="shared" si="4"/>
        <v>45</v>
      </c>
      <c r="O45" t="s">
        <v>2170</v>
      </c>
    </row>
    <row r="46" spans="1:15">
      <c r="A46" s="16">
        <v>14124</v>
      </c>
      <c r="B46" s="17" t="s">
        <v>1100</v>
      </c>
      <c r="C46" s="97" t="s">
        <v>1357</v>
      </c>
      <c r="D46" s="17">
        <v>1</v>
      </c>
      <c r="E46" s="55"/>
      <c r="F46" s="20"/>
      <c r="G46" s="21">
        <f t="shared" si="0"/>
        <v>0</v>
      </c>
      <c r="H46" s="22">
        <f t="shared" si="1"/>
        <v>0</v>
      </c>
      <c r="I46" s="22">
        <f t="shared" si="2"/>
        <v>0</v>
      </c>
      <c r="J46" s="83"/>
      <c r="K46" s="30">
        <f t="shared" si="3"/>
        <v>0</v>
      </c>
      <c r="L46" s="32">
        <f t="shared" si="28"/>
        <v>0</v>
      </c>
      <c r="N46">
        <f t="shared" si="4"/>
        <v>46</v>
      </c>
      <c r="O46" t="s">
        <v>2170</v>
      </c>
    </row>
    <row r="47" spans="1:15">
      <c r="A47" s="25">
        <v>12968</v>
      </c>
      <c r="B47" s="26" t="s">
        <v>138</v>
      </c>
      <c r="C47" s="95" t="s">
        <v>1358</v>
      </c>
      <c r="D47" s="26">
        <v>1</v>
      </c>
      <c r="E47" s="56"/>
      <c r="F47" s="28"/>
      <c r="G47" s="29">
        <f t="shared" si="0"/>
        <v>0</v>
      </c>
      <c r="H47" s="30">
        <f t="shared" si="1"/>
        <v>0</v>
      </c>
      <c r="I47" s="30">
        <f t="shared" si="2"/>
        <v>0</v>
      </c>
      <c r="J47" s="83"/>
      <c r="K47" s="30">
        <f t="shared" si="3"/>
        <v>0</v>
      </c>
      <c r="L47" s="32">
        <f t="shared" si="28"/>
        <v>0</v>
      </c>
      <c r="N47">
        <f t="shared" si="4"/>
        <v>47</v>
      </c>
      <c r="O47" t="s">
        <v>2170</v>
      </c>
    </row>
    <row r="48" spans="1:15">
      <c r="A48" s="16">
        <v>14125</v>
      </c>
      <c r="B48" s="17" t="s">
        <v>944</v>
      </c>
      <c r="C48" s="97" t="s">
        <v>1359</v>
      </c>
      <c r="D48" s="17">
        <v>1</v>
      </c>
      <c r="E48" s="55"/>
      <c r="F48" s="20"/>
      <c r="G48" s="21">
        <f t="shared" ref="G48:G54" si="32">F48*0.9</f>
        <v>0</v>
      </c>
      <c r="H48" s="22">
        <f t="shared" ref="H48:H54" si="33">F48*0.85</f>
        <v>0</v>
      </c>
      <c r="I48" s="22">
        <f t="shared" ref="I48:I54" si="34">F48*0.8</f>
        <v>0</v>
      </c>
      <c r="J48" s="83"/>
      <c r="K48" s="30">
        <f t="shared" ref="K48:K54" si="35">J48*F48</f>
        <v>0</v>
      </c>
      <c r="L48" s="32">
        <f t="shared" si="28"/>
        <v>0</v>
      </c>
      <c r="N48">
        <f t="shared" si="4"/>
        <v>48</v>
      </c>
      <c r="O48" t="s">
        <v>2170</v>
      </c>
    </row>
    <row r="49" spans="1:15">
      <c r="A49" s="16">
        <v>14636</v>
      </c>
      <c r="B49" s="17" t="s">
        <v>942</v>
      </c>
      <c r="C49" s="97" t="s">
        <v>2734</v>
      </c>
      <c r="D49" s="17">
        <v>1</v>
      </c>
      <c r="E49" s="55"/>
      <c r="F49" s="20"/>
      <c r="G49" s="21">
        <f t="shared" si="32"/>
        <v>0</v>
      </c>
      <c r="H49" s="22">
        <f t="shared" si="33"/>
        <v>0</v>
      </c>
      <c r="I49" s="22">
        <f t="shared" si="34"/>
        <v>0</v>
      </c>
      <c r="J49" s="83"/>
      <c r="K49" s="30">
        <f t="shared" si="35"/>
        <v>0</v>
      </c>
      <c r="L49" s="32">
        <f t="shared" ref="L49:L62" si="36">IF($K$68&gt;125000,J49*I49,IF($K$68&gt;55000,J49*H49,IF($K$68&gt;27500,J49*G49,IF($K$68&gt;=0,J49*F49,0))))</f>
        <v>0</v>
      </c>
      <c r="N49">
        <f t="shared" ref="N49:N62" si="37">ROW(J49)</f>
        <v>49</v>
      </c>
      <c r="O49" t="s">
        <v>2170</v>
      </c>
    </row>
    <row r="50" spans="1:15">
      <c r="A50" s="25">
        <v>14648</v>
      </c>
      <c r="B50" s="26" t="s">
        <v>942</v>
      </c>
      <c r="C50" s="95" t="s">
        <v>2735</v>
      </c>
      <c r="D50" s="26">
        <v>1</v>
      </c>
      <c r="E50" s="56">
        <v>1</v>
      </c>
      <c r="F50" s="28">
        <v>1060</v>
      </c>
      <c r="G50" s="29">
        <f t="shared" si="32"/>
        <v>954</v>
      </c>
      <c r="H50" s="30">
        <f t="shared" si="33"/>
        <v>901</v>
      </c>
      <c r="I50" s="30">
        <f t="shared" si="34"/>
        <v>848</v>
      </c>
      <c r="J50" s="83"/>
      <c r="K50" s="30">
        <f t="shared" si="35"/>
        <v>0</v>
      </c>
      <c r="L50" s="32">
        <f t="shared" si="36"/>
        <v>0</v>
      </c>
      <c r="N50">
        <f t="shared" si="37"/>
        <v>50</v>
      </c>
      <c r="O50" t="s">
        <v>2170</v>
      </c>
    </row>
    <row r="51" spans="1:15">
      <c r="A51" s="16">
        <v>14633</v>
      </c>
      <c r="B51" s="17" t="s">
        <v>1099</v>
      </c>
      <c r="C51" s="103" t="s">
        <v>2783</v>
      </c>
      <c r="D51" s="17">
        <v>1</v>
      </c>
      <c r="E51" s="57"/>
      <c r="F51" s="20"/>
      <c r="G51" s="21">
        <f t="shared" si="32"/>
        <v>0</v>
      </c>
      <c r="H51" s="22">
        <f t="shared" si="33"/>
        <v>0</v>
      </c>
      <c r="I51" s="22">
        <f t="shared" si="34"/>
        <v>0</v>
      </c>
      <c r="J51" s="83"/>
      <c r="K51" s="30">
        <f t="shared" si="35"/>
        <v>0</v>
      </c>
      <c r="L51" s="32">
        <f t="shared" si="36"/>
        <v>0</v>
      </c>
      <c r="N51">
        <f t="shared" si="37"/>
        <v>51</v>
      </c>
      <c r="O51" t="s">
        <v>2170</v>
      </c>
    </row>
    <row r="52" spans="1:15">
      <c r="A52" s="25">
        <v>14635</v>
      </c>
      <c r="B52" s="26" t="s">
        <v>1099</v>
      </c>
      <c r="C52" s="95" t="s">
        <v>2736</v>
      </c>
      <c r="D52" s="26">
        <v>1</v>
      </c>
      <c r="E52" s="56"/>
      <c r="F52" s="28"/>
      <c r="G52" s="29">
        <f t="shared" si="32"/>
        <v>0</v>
      </c>
      <c r="H52" s="30">
        <f t="shared" si="33"/>
        <v>0</v>
      </c>
      <c r="I52" s="30">
        <f t="shared" si="34"/>
        <v>0</v>
      </c>
      <c r="J52" s="83"/>
      <c r="K52" s="30">
        <f t="shared" si="35"/>
        <v>0</v>
      </c>
      <c r="L52" s="32">
        <f t="shared" si="36"/>
        <v>0</v>
      </c>
      <c r="N52">
        <f t="shared" si="37"/>
        <v>52</v>
      </c>
      <c r="O52" t="s">
        <v>2170</v>
      </c>
    </row>
    <row r="53" spans="1:15">
      <c r="A53" s="16">
        <v>14641</v>
      </c>
      <c r="B53" s="17" t="s">
        <v>942</v>
      </c>
      <c r="C53" s="97" t="s">
        <v>2737</v>
      </c>
      <c r="D53" s="17">
        <v>1</v>
      </c>
      <c r="E53" s="55">
        <v>1</v>
      </c>
      <c r="F53" s="20">
        <v>550</v>
      </c>
      <c r="G53" s="21">
        <f t="shared" si="32"/>
        <v>495</v>
      </c>
      <c r="H53" s="22">
        <f t="shared" si="33"/>
        <v>467.5</v>
      </c>
      <c r="I53" s="22">
        <f t="shared" si="34"/>
        <v>440</v>
      </c>
      <c r="J53" s="83"/>
      <c r="K53" s="30">
        <f t="shared" si="35"/>
        <v>0</v>
      </c>
      <c r="L53" s="32">
        <f t="shared" si="36"/>
        <v>0</v>
      </c>
      <c r="N53">
        <f t="shared" si="37"/>
        <v>53</v>
      </c>
      <c r="O53" t="s">
        <v>2170</v>
      </c>
    </row>
    <row r="54" spans="1:15">
      <c r="A54" s="25">
        <v>14637</v>
      </c>
      <c r="B54" s="26" t="s">
        <v>2823</v>
      </c>
      <c r="C54" s="95" t="s">
        <v>2738</v>
      </c>
      <c r="D54" s="26">
        <v>1</v>
      </c>
      <c r="E54" s="56"/>
      <c r="F54" s="28"/>
      <c r="G54" s="29">
        <f t="shared" si="32"/>
        <v>0</v>
      </c>
      <c r="H54" s="30">
        <f t="shared" si="33"/>
        <v>0</v>
      </c>
      <c r="I54" s="30">
        <f t="shared" si="34"/>
        <v>0</v>
      </c>
      <c r="J54" s="83"/>
      <c r="K54" s="30">
        <f t="shared" si="35"/>
        <v>0</v>
      </c>
      <c r="L54" s="32">
        <f t="shared" si="36"/>
        <v>0</v>
      </c>
      <c r="N54">
        <f t="shared" si="37"/>
        <v>54</v>
      </c>
      <c r="O54" t="s">
        <v>2170</v>
      </c>
    </row>
    <row r="55" spans="1:15">
      <c r="A55" s="16">
        <v>14642</v>
      </c>
      <c r="B55" s="17" t="s">
        <v>1100</v>
      </c>
      <c r="C55" s="97" t="s">
        <v>2739</v>
      </c>
      <c r="D55" s="17">
        <v>1</v>
      </c>
      <c r="E55" s="55"/>
      <c r="F55" s="20"/>
      <c r="G55" s="21">
        <f t="shared" ref="G55:G62" si="38">F55*0.9</f>
        <v>0</v>
      </c>
      <c r="H55" s="22">
        <f t="shared" ref="H55:H62" si="39">F55*0.85</f>
        <v>0</v>
      </c>
      <c r="I55" s="22">
        <f t="shared" ref="I55:I62" si="40">F55*0.8</f>
        <v>0</v>
      </c>
      <c r="J55" s="83"/>
      <c r="K55" s="30">
        <f t="shared" ref="K55:K62" si="41">J55*F55</f>
        <v>0</v>
      </c>
      <c r="L55" s="32">
        <f t="shared" si="36"/>
        <v>0</v>
      </c>
      <c r="N55">
        <f t="shared" si="37"/>
        <v>55</v>
      </c>
      <c r="O55" t="s">
        <v>2170</v>
      </c>
    </row>
    <row r="56" spans="1:15">
      <c r="A56" s="16">
        <v>14638</v>
      </c>
      <c r="B56" s="17" t="s">
        <v>1007</v>
      </c>
      <c r="C56" s="97" t="s">
        <v>2740</v>
      </c>
      <c r="D56" s="17">
        <v>1</v>
      </c>
      <c r="E56" s="55">
        <v>4</v>
      </c>
      <c r="F56" s="20">
        <v>640</v>
      </c>
      <c r="G56" s="21">
        <f t="shared" si="38"/>
        <v>576</v>
      </c>
      <c r="H56" s="22">
        <f t="shared" si="39"/>
        <v>544</v>
      </c>
      <c r="I56" s="22">
        <f t="shared" si="40"/>
        <v>512</v>
      </c>
      <c r="J56" s="83"/>
      <c r="K56" s="30">
        <f t="shared" si="41"/>
        <v>0</v>
      </c>
      <c r="L56" s="32">
        <f t="shared" si="36"/>
        <v>0</v>
      </c>
      <c r="N56">
        <f t="shared" si="37"/>
        <v>56</v>
      </c>
      <c r="O56" t="s">
        <v>2170</v>
      </c>
    </row>
    <row r="57" spans="1:15">
      <c r="A57" s="25">
        <v>14634</v>
      </c>
      <c r="B57" s="26" t="s">
        <v>1385</v>
      </c>
      <c r="C57" s="95" t="s">
        <v>2784</v>
      </c>
      <c r="D57" s="26">
        <v>1</v>
      </c>
      <c r="E57" s="56"/>
      <c r="F57" s="28"/>
      <c r="G57" s="29">
        <f t="shared" si="38"/>
        <v>0</v>
      </c>
      <c r="H57" s="30">
        <f t="shared" si="39"/>
        <v>0</v>
      </c>
      <c r="I57" s="30">
        <f t="shared" si="40"/>
        <v>0</v>
      </c>
      <c r="J57" s="83"/>
      <c r="K57" s="30">
        <f t="shared" si="41"/>
        <v>0</v>
      </c>
      <c r="L57" s="32">
        <f t="shared" si="36"/>
        <v>0</v>
      </c>
      <c r="N57">
        <f t="shared" si="37"/>
        <v>57</v>
      </c>
      <c r="O57" t="s">
        <v>2170</v>
      </c>
    </row>
    <row r="58" spans="1:15">
      <c r="A58" s="16">
        <v>14643</v>
      </c>
      <c r="B58" s="17" t="s">
        <v>138</v>
      </c>
      <c r="C58" s="103" t="s">
        <v>2741</v>
      </c>
      <c r="D58" s="17">
        <v>1</v>
      </c>
      <c r="E58" s="57">
        <v>2</v>
      </c>
      <c r="F58" s="20">
        <v>960</v>
      </c>
      <c r="G58" s="21">
        <f t="shared" si="38"/>
        <v>864</v>
      </c>
      <c r="H58" s="22">
        <f t="shared" si="39"/>
        <v>816</v>
      </c>
      <c r="I58" s="22">
        <f t="shared" si="40"/>
        <v>768</v>
      </c>
      <c r="J58" s="83"/>
      <c r="K58" s="30">
        <f t="shared" si="41"/>
        <v>0</v>
      </c>
      <c r="L58" s="32">
        <f t="shared" si="36"/>
        <v>0</v>
      </c>
      <c r="N58">
        <f t="shared" si="37"/>
        <v>58</v>
      </c>
      <c r="O58" t="s">
        <v>2170</v>
      </c>
    </row>
    <row r="59" spans="1:15">
      <c r="A59" s="25">
        <v>14639</v>
      </c>
      <c r="B59" s="26" t="s">
        <v>138</v>
      </c>
      <c r="C59" s="95" t="s">
        <v>2742</v>
      </c>
      <c r="D59" s="26">
        <v>1</v>
      </c>
      <c r="E59" s="56"/>
      <c r="F59" s="28"/>
      <c r="G59" s="29">
        <f t="shared" si="38"/>
        <v>0</v>
      </c>
      <c r="H59" s="30">
        <f t="shared" si="39"/>
        <v>0</v>
      </c>
      <c r="I59" s="30">
        <f t="shared" si="40"/>
        <v>0</v>
      </c>
      <c r="J59" s="83"/>
      <c r="K59" s="30">
        <f t="shared" si="41"/>
        <v>0</v>
      </c>
      <c r="L59" s="32">
        <f t="shared" si="36"/>
        <v>0</v>
      </c>
      <c r="N59">
        <f t="shared" si="37"/>
        <v>59</v>
      </c>
      <c r="O59" t="s">
        <v>2170</v>
      </c>
    </row>
    <row r="60" spans="1:15">
      <c r="A60" s="16">
        <v>14644</v>
      </c>
      <c r="B60" s="17" t="s">
        <v>942</v>
      </c>
      <c r="C60" s="97" t="s">
        <v>2743</v>
      </c>
      <c r="D60" s="17">
        <v>1</v>
      </c>
      <c r="E60" s="55"/>
      <c r="F60" s="20"/>
      <c r="G60" s="21">
        <f t="shared" si="38"/>
        <v>0</v>
      </c>
      <c r="H60" s="22">
        <f t="shared" si="39"/>
        <v>0</v>
      </c>
      <c r="I60" s="22">
        <f t="shared" si="40"/>
        <v>0</v>
      </c>
      <c r="J60" s="83"/>
      <c r="K60" s="30">
        <f t="shared" si="41"/>
        <v>0</v>
      </c>
      <c r="L60" s="32">
        <f t="shared" si="36"/>
        <v>0</v>
      </c>
      <c r="N60">
        <f t="shared" si="37"/>
        <v>60</v>
      </c>
      <c r="O60" t="s">
        <v>2170</v>
      </c>
    </row>
    <row r="61" spans="1:15">
      <c r="A61" s="25">
        <v>14646</v>
      </c>
      <c r="B61" s="26" t="s">
        <v>1100</v>
      </c>
      <c r="C61" s="95" t="s">
        <v>2744</v>
      </c>
      <c r="D61" s="26">
        <v>1</v>
      </c>
      <c r="E61" s="56">
        <v>2</v>
      </c>
      <c r="F61" s="28">
        <v>960</v>
      </c>
      <c r="G61" s="29">
        <f t="shared" si="38"/>
        <v>864</v>
      </c>
      <c r="H61" s="30">
        <f t="shared" si="39"/>
        <v>816</v>
      </c>
      <c r="I61" s="30">
        <f t="shared" si="40"/>
        <v>768</v>
      </c>
      <c r="J61" s="83"/>
      <c r="K61" s="30">
        <f t="shared" si="41"/>
        <v>0</v>
      </c>
      <c r="L61" s="32">
        <f t="shared" si="36"/>
        <v>0</v>
      </c>
      <c r="N61">
        <f t="shared" si="37"/>
        <v>61</v>
      </c>
      <c r="O61" t="s">
        <v>2170</v>
      </c>
    </row>
    <row r="62" spans="1:15">
      <c r="A62" s="16">
        <v>14640</v>
      </c>
      <c r="B62" s="17" t="s">
        <v>138</v>
      </c>
      <c r="C62" s="97" t="s">
        <v>2745</v>
      </c>
      <c r="D62" s="17">
        <v>1</v>
      </c>
      <c r="E62" s="55"/>
      <c r="F62" s="20"/>
      <c r="G62" s="21">
        <f t="shared" si="38"/>
        <v>0</v>
      </c>
      <c r="H62" s="22">
        <f t="shared" si="39"/>
        <v>0</v>
      </c>
      <c r="I62" s="22">
        <f t="shared" si="40"/>
        <v>0</v>
      </c>
      <c r="J62" s="83"/>
      <c r="K62" s="30">
        <f t="shared" si="41"/>
        <v>0</v>
      </c>
      <c r="L62" s="32">
        <f t="shared" si="36"/>
        <v>0</v>
      </c>
      <c r="N62">
        <f t="shared" si="37"/>
        <v>62</v>
      </c>
      <c r="O62" t="s">
        <v>2170</v>
      </c>
    </row>
    <row r="63" spans="1:15">
      <c r="A63" s="25">
        <v>14645</v>
      </c>
      <c r="B63" s="26" t="s">
        <v>1100</v>
      </c>
      <c r="C63" s="95" t="s">
        <v>2746</v>
      </c>
      <c r="D63" s="26">
        <v>1</v>
      </c>
      <c r="E63" s="56">
        <v>8</v>
      </c>
      <c r="F63" s="28">
        <v>1000</v>
      </c>
      <c r="G63" s="29">
        <f t="shared" ref="G63:G64" si="42">F63*0.9</f>
        <v>900</v>
      </c>
      <c r="H63" s="30">
        <f t="shared" ref="H63:H64" si="43">F63*0.85</f>
        <v>850</v>
      </c>
      <c r="I63" s="30">
        <f t="shared" ref="I63:I64" si="44">F63*0.8</f>
        <v>800</v>
      </c>
      <c r="J63" s="83"/>
      <c r="K63" s="30">
        <f t="shared" ref="K63:K64" si="45">J63*F63</f>
        <v>0</v>
      </c>
      <c r="L63" s="32">
        <f t="shared" ref="L63:L64" si="46">IF($K$68&gt;125000,J63*I63,IF($K$68&gt;55000,J63*H63,IF($K$68&gt;27500,J63*G63,IF($K$68&gt;=0,J63*F63,0))))</f>
        <v>0</v>
      </c>
      <c r="N63">
        <f t="shared" ref="N63:N64" si="47">ROW(J63)</f>
        <v>63</v>
      </c>
      <c r="O63" t="s">
        <v>2170</v>
      </c>
    </row>
    <row r="64" spans="1:15">
      <c r="A64" s="16">
        <v>14640</v>
      </c>
      <c r="B64" s="17" t="s">
        <v>138</v>
      </c>
      <c r="C64" s="97" t="s">
        <v>2745</v>
      </c>
      <c r="D64" s="17">
        <v>1</v>
      </c>
      <c r="E64" s="55"/>
      <c r="F64" s="20"/>
      <c r="G64" s="21">
        <f t="shared" si="42"/>
        <v>0</v>
      </c>
      <c r="H64" s="22">
        <f t="shared" si="43"/>
        <v>0</v>
      </c>
      <c r="I64" s="22">
        <f t="shared" si="44"/>
        <v>0</v>
      </c>
      <c r="J64" s="83"/>
      <c r="K64" s="30">
        <f t="shared" si="45"/>
        <v>0</v>
      </c>
      <c r="L64" s="32">
        <f t="shared" si="46"/>
        <v>0</v>
      </c>
      <c r="N64">
        <f t="shared" si="47"/>
        <v>64</v>
      </c>
      <c r="O64" t="s">
        <v>2170</v>
      </c>
    </row>
    <row r="65" spans="1:15">
      <c r="A65" s="25">
        <v>14645</v>
      </c>
      <c r="B65" s="26" t="s">
        <v>1100</v>
      </c>
      <c r="C65" s="95" t="s">
        <v>2746</v>
      </c>
      <c r="D65" s="26">
        <v>1</v>
      </c>
      <c r="E65" s="56">
        <v>8</v>
      </c>
      <c r="F65" s="28">
        <v>1000</v>
      </c>
      <c r="G65" s="29">
        <f t="shared" ref="G65:G66" si="48">F65*0.9</f>
        <v>900</v>
      </c>
      <c r="H65" s="30">
        <f t="shared" ref="H65:H66" si="49">F65*0.85</f>
        <v>850</v>
      </c>
      <c r="I65" s="30">
        <f t="shared" ref="I65:I66" si="50">F65*0.8</f>
        <v>800</v>
      </c>
      <c r="J65" s="83"/>
      <c r="K65" s="30">
        <f t="shared" ref="K65:K66" si="51">J65*F65</f>
        <v>0</v>
      </c>
      <c r="L65" s="32">
        <f t="shared" ref="L65:L66" si="52">IF($K$68&gt;125000,J65*I65,IF($K$68&gt;55000,J65*H65,IF($K$68&gt;27500,J65*G65,IF($K$68&gt;=0,J65*F65,0))))</f>
        <v>0</v>
      </c>
      <c r="N65">
        <f t="shared" ref="N65:N66" si="53">ROW(J65)</f>
        <v>65</v>
      </c>
      <c r="O65" t="s">
        <v>2170</v>
      </c>
    </row>
    <row r="66" spans="1:15">
      <c r="A66" s="16">
        <v>15073</v>
      </c>
      <c r="B66" s="17" t="s">
        <v>138</v>
      </c>
      <c r="C66" s="97" t="s">
        <v>3478</v>
      </c>
      <c r="D66" s="17">
        <v>1</v>
      </c>
      <c r="E66" s="55">
        <v>1</v>
      </c>
      <c r="F66" s="20">
        <v>3140</v>
      </c>
      <c r="G66" s="21">
        <f t="shared" si="48"/>
        <v>2826</v>
      </c>
      <c r="H66" s="22">
        <f t="shared" si="49"/>
        <v>2669</v>
      </c>
      <c r="I66" s="22">
        <f t="shared" si="50"/>
        <v>2512</v>
      </c>
      <c r="J66" s="83"/>
      <c r="K66" s="30">
        <f t="shared" si="51"/>
        <v>0</v>
      </c>
      <c r="L66" s="32">
        <f t="shared" si="52"/>
        <v>0</v>
      </c>
      <c r="N66">
        <f t="shared" si="53"/>
        <v>66</v>
      </c>
      <c r="O66" t="s">
        <v>2170</v>
      </c>
    </row>
    <row r="67" spans="1:15">
      <c r="A67" s="25">
        <v>14959</v>
      </c>
      <c r="B67" s="26" t="s">
        <v>138</v>
      </c>
      <c r="C67" s="95" t="s">
        <v>3479</v>
      </c>
      <c r="D67" s="26">
        <v>1</v>
      </c>
      <c r="E67" s="56"/>
      <c r="F67" s="28"/>
      <c r="G67" s="29">
        <f t="shared" ref="G67" si="54">F67*0.9</f>
        <v>0</v>
      </c>
      <c r="H67" s="30">
        <f t="shared" ref="H67" si="55">F67*0.85</f>
        <v>0</v>
      </c>
      <c r="I67" s="30">
        <f t="shared" ref="I67" si="56">F67*0.8</f>
        <v>0</v>
      </c>
      <c r="J67" s="83"/>
      <c r="K67" s="30">
        <f t="shared" ref="K67" si="57">J67*F67</f>
        <v>0</v>
      </c>
      <c r="L67" s="32">
        <f t="shared" ref="L67" si="58">IF($K$68&gt;125000,J67*I67,IF($K$68&gt;55000,J67*H67,IF($K$68&gt;27500,J67*G67,IF($K$68&gt;=0,J67*F67,0))))</f>
        <v>0</v>
      </c>
      <c r="N67">
        <f t="shared" ref="N67" si="59">ROW(J67)</f>
        <v>67</v>
      </c>
      <c r="O67" t="s">
        <v>2170</v>
      </c>
    </row>
    <row r="68" spans="1:15" ht="15.75">
      <c r="A68" s="6"/>
      <c r="B68" s="4"/>
      <c r="C68" s="116"/>
      <c r="D68" s="4"/>
      <c r="E68" s="58"/>
      <c r="F68" s="79"/>
      <c r="G68" s="80"/>
      <c r="H68" s="81"/>
      <c r="I68" s="81"/>
      <c r="J68" s="89"/>
      <c r="K68" s="2">
        <f>Hemani!K350</f>
        <v>0</v>
      </c>
      <c r="L68" s="82"/>
    </row>
    <row r="69" spans="1:15">
      <c r="K69" s="12">
        <f>SUM(K3:K63)</f>
        <v>0</v>
      </c>
    </row>
  </sheetData>
  <sheetProtection password="E1DC" sheet="1" objects="1" scenarios="1"/>
  <protectedRanges>
    <protectedRange sqref="M3:M67" name="Диапазон2"/>
    <protectedRange sqref="J3:J67" name="Диапазон1"/>
  </protectedRanges>
  <autoFilter ref="J1:J74"/>
  <hyperlinks>
    <hyperlink ref="C4" r:id="rId1"/>
    <hyperlink ref="C5" r:id="rId2"/>
    <hyperlink ref="C6" r:id="rId3"/>
    <hyperlink ref="C7" r:id="rId4"/>
    <hyperlink ref="C8" r:id="rId5"/>
    <hyperlink ref="C9" r:id="rId6"/>
    <hyperlink ref="C13" r:id="rId7"/>
    <hyperlink ref="C16" r:id="rId8"/>
    <hyperlink ref="C18" r:id="rId9"/>
    <hyperlink ref="C20" r:id="rId10"/>
    <hyperlink ref="C23" r:id="rId11"/>
    <hyperlink ref="C29" r:id="rId12"/>
    <hyperlink ref="C30" r:id="rId13"/>
    <hyperlink ref="C31" r:id="rId14"/>
    <hyperlink ref="C34" r:id="rId15"/>
    <hyperlink ref="C42" r:id="rId16"/>
    <hyperlink ref="C43" r:id="rId17"/>
    <hyperlink ref="C44" r:id="rId18"/>
    <hyperlink ref="C45" r:id="rId19"/>
    <hyperlink ref="C46" r:id="rId20"/>
    <hyperlink ref="C47" r:id="rId21"/>
    <hyperlink ref="C48" r:id="rId22"/>
    <hyperlink ref="C10" r:id="rId23" display="Sharina - Шарина"/>
    <hyperlink ref="C11" r:id="rId24" display="Sonia-Сония"/>
  </hyperlinks>
  <pageMargins left="0.7" right="0.7" top="0.75" bottom="0.75" header="0.3" footer="0.3"/>
  <pageSetup paperSize="9"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5" tint="0.79998168889431442"/>
  </sheetPr>
  <dimension ref="A1:O41"/>
  <sheetViews>
    <sheetView workbookViewId="0">
      <pane ySplit="1" topLeftCell="A7" activePane="bottomLeft" state="frozen"/>
      <selection activeCell="F113" sqref="F113"/>
      <selection pane="bottomLeft" activeCell="E3" sqref="E3:F39"/>
    </sheetView>
  </sheetViews>
  <sheetFormatPr defaultColWidth="8.85546875" defaultRowHeight="15"/>
  <cols>
    <col min="1" max="1" width="10.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28515625" style="12" bestFit="1" customWidth="1"/>
    <col min="10" max="10" width="9.7109375" style="51" customWidth="1"/>
    <col min="11" max="11" width="9" hidden="1" customWidth="1"/>
    <col min="12" max="12" width="11.85546875" customWidth="1"/>
    <col min="13" max="13" width="0" hidden="1" customWidth="1"/>
    <col min="14" max="14" width="8.85546875" hidden="1" customWidth="1"/>
    <col min="15" max="15" width="5.28515625" hidden="1" customWidth="1"/>
  </cols>
  <sheetData>
    <row r="1" spans="1:15" s="3" customFormat="1" ht="51" customHeight="1">
      <c r="A1" s="39" t="s">
        <v>128</v>
      </c>
      <c r="B1" s="40" t="s">
        <v>131</v>
      </c>
      <c r="C1" s="41" t="s">
        <v>150</v>
      </c>
      <c r="D1" s="53" t="s">
        <v>129</v>
      </c>
      <c r="E1" s="54" t="s">
        <v>148</v>
      </c>
      <c r="F1" s="45" t="s">
        <v>130</v>
      </c>
      <c r="G1" s="42" t="s">
        <v>145</v>
      </c>
      <c r="H1" s="43" t="s">
        <v>146</v>
      </c>
      <c r="I1" s="43" t="s">
        <v>147</v>
      </c>
      <c r="J1" s="87" t="s">
        <v>811</v>
      </c>
      <c r="K1" s="14" t="s">
        <v>144</v>
      </c>
      <c r="L1" s="38" t="str">
        <f>"Сумма:"&amp;" "&amp;SUM(L3:L339)</f>
        <v>Сумма: 0</v>
      </c>
    </row>
    <row r="2" spans="1:15">
      <c r="A2" s="16"/>
      <c r="B2" s="17"/>
      <c r="C2" s="24" t="s">
        <v>383</v>
      </c>
      <c r="D2" s="17"/>
      <c r="E2" s="55"/>
      <c r="F2" s="20"/>
      <c r="G2" s="21"/>
      <c r="H2" s="22"/>
      <c r="I2" s="22"/>
      <c r="J2" s="88"/>
      <c r="K2" s="22"/>
      <c r="L2" s="23"/>
    </row>
    <row r="3" spans="1:15">
      <c r="A3" s="25">
        <v>14086</v>
      </c>
      <c r="B3" s="26" t="s">
        <v>809</v>
      </c>
      <c r="C3" s="95" t="s">
        <v>1384</v>
      </c>
      <c r="D3" s="26">
        <v>12</v>
      </c>
      <c r="E3" s="56">
        <v>6</v>
      </c>
      <c r="F3" s="28">
        <v>164</v>
      </c>
      <c r="G3" s="29">
        <f t="shared" ref="G3:G34" si="0">F3*0.9</f>
        <v>147.6</v>
      </c>
      <c r="H3" s="30">
        <f t="shared" ref="H3:H34" si="1">F3*0.85</f>
        <v>139.4</v>
      </c>
      <c r="I3" s="30">
        <f t="shared" ref="I3:I34" si="2">F3*0.8</f>
        <v>131.20000000000002</v>
      </c>
      <c r="J3" s="83"/>
      <c r="K3" s="30">
        <f t="shared" ref="K3:K34" si="3">J3*F3</f>
        <v>0</v>
      </c>
      <c r="L3" s="32">
        <f>IF($K$40&gt;125000,J3*I3,IF($K$40&gt;58500,J3*H3,IF($K$40&gt;27500,J3*G3,IF($K$40&gt;=0,J3*F3,0))))</f>
        <v>0</v>
      </c>
      <c r="N3">
        <f t="shared" ref="N3:N29" si="4">ROW(J3)</f>
        <v>3</v>
      </c>
      <c r="O3" t="s">
        <v>2171</v>
      </c>
    </row>
    <row r="4" spans="1:15">
      <c r="A4" s="16">
        <v>14088</v>
      </c>
      <c r="B4" s="17" t="s">
        <v>809</v>
      </c>
      <c r="C4" s="103" t="s">
        <v>1360</v>
      </c>
      <c r="D4" s="17">
        <v>12</v>
      </c>
      <c r="E4" s="57"/>
      <c r="F4" s="20"/>
      <c r="G4" s="21">
        <f t="shared" si="0"/>
        <v>0</v>
      </c>
      <c r="H4" s="22">
        <f t="shared" si="1"/>
        <v>0</v>
      </c>
      <c r="I4" s="22">
        <f t="shared" si="2"/>
        <v>0</v>
      </c>
      <c r="J4" s="83"/>
      <c r="K4" s="30">
        <f t="shared" si="3"/>
        <v>0</v>
      </c>
      <c r="L4" s="32">
        <f t="shared" ref="L4:L34" si="5">IF($K$40&gt;125000,J4*I4,IF($K$40&gt;55000,J4*H4,IF($K$40&gt;27500,J4*G4,IF($K$40&gt;=0,J4*F4,0))))</f>
        <v>0</v>
      </c>
      <c r="N4">
        <f t="shared" si="4"/>
        <v>4</v>
      </c>
      <c r="O4" t="s">
        <v>2171</v>
      </c>
    </row>
    <row r="5" spans="1:15">
      <c r="A5" s="25">
        <v>14090</v>
      </c>
      <c r="B5" s="26" t="s">
        <v>809</v>
      </c>
      <c r="C5" s="95" t="s">
        <v>849</v>
      </c>
      <c r="D5" s="26">
        <v>12</v>
      </c>
      <c r="E5" s="56">
        <v>4</v>
      </c>
      <c r="F5" s="28">
        <v>164</v>
      </c>
      <c r="G5" s="29">
        <f t="shared" si="0"/>
        <v>147.6</v>
      </c>
      <c r="H5" s="30">
        <f t="shared" si="1"/>
        <v>139.4</v>
      </c>
      <c r="I5" s="30">
        <f t="shared" si="2"/>
        <v>131.20000000000002</v>
      </c>
      <c r="J5" s="83"/>
      <c r="K5" s="30">
        <f t="shared" si="3"/>
        <v>0</v>
      </c>
      <c r="L5" s="32">
        <f t="shared" si="5"/>
        <v>0</v>
      </c>
      <c r="N5">
        <f t="shared" si="4"/>
        <v>5</v>
      </c>
      <c r="O5" t="s">
        <v>2171</v>
      </c>
    </row>
    <row r="6" spans="1:15">
      <c r="A6" s="16">
        <v>14091</v>
      </c>
      <c r="B6" s="17" t="s">
        <v>809</v>
      </c>
      <c r="C6" s="120" t="s">
        <v>1361</v>
      </c>
      <c r="D6" s="17">
        <v>12</v>
      </c>
      <c r="E6" s="55">
        <v>2</v>
      </c>
      <c r="F6" s="20">
        <v>164</v>
      </c>
      <c r="G6" s="21">
        <f t="shared" si="0"/>
        <v>147.6</v>
      </c>
      <c r="H6" s="22">
        <f t="shared" si="1"/>
        <v>139.4</v>
      </c>
      <c r="I6" s="22">
        <f t="shared" si="2"/>
        <v>131.20000000000002</v>
      </c>
      <c r="J6" s="83"/>
      <c r="K6" s="30">
        <f t="shared" si="3"/>
        <v>0</v>
      </c>
      <c r="L6" s="32">
        <f t="shared" si="5"/>
        <v>0</v>
      </c>
      <c r="N6">
        <f t="shared" si="4"/>
        <v>6</v>
      </c>
      <c r="O6" t="s">
        <v>2171</v>
      </c>
    </row>
    <row r="7" spans="1:15">
      <c r="A7" s="25">
        <v>14089</v>
      </c>
      <c r="B7" s="26" t="s">
        <v>809</v>
      </c>
      <c r="C7" s="95" t="s">
        <v>1362</v>
      </c>
      <c r="D7" s="26">
        <v>12</v>
      </c>
      <c r="E7" s="56">
        <v>2</v>
      </c>
      <c r="F7" s="28">
        <v>164</v>
      </c>
      <c r="G7" s="29">
        <f t="shared" si="0"/>
        <v>147.6</v>
      </c>
      <c r="H7" s="30">
        <f t="shared" si="1"/>
        <v>139.4</v>
      </c>
      <c r="I7" s="30">
        <f t="shared" si="2"/>
        <v>131.20000000000002</v>
      </c>
      <c r="J7" s="83"/>
      <c r="K7" s="30">
        <f t="shared" si="3"/>
        <v>0</v>
      </c>
      <c r="L7" s="32">
        <f t="shared" si="5"/>
        <v>0</v>
      </c>
      <c r="N7">
        <f t="shared" si="4"/>
        <v>7</v>
      </c>
      <c r="O7" t="s">
        <v>2171</v>
      </c>
    </row>
    <row r="8" spans="1:15">
      <c r="A8" s="16">
        <v>14092</v>
      </c>
      <c r="B8" s="17" t="s">
        <v>809</v>
      </c>
      <c r="C8" s="97" t="s">
        <v>1363</v>
      </c>
      <c r="D8" s="17">
        <v>12</v>
      </c>
      <c r="E8" s="55">
        <v>1</v>
      </c>
      <c r="F8" s="20">
        <v>135</v>
      </c>
      <c r="G8" s="21">
        <f t="shared" si="0"/>
        <v>121.5</v>
      </c>
      <c r="H8" s="22">
        <f t="shared" si="1"/>
        <v>114.75</v>
      </c>
      <c r="I8" s="22">
        <f t="shared" si="2"/>
        <v>108</v>
      </c>
      <c r="J8" s="83"/>
      <c r="K8" s="30">
        <f t="shared" si="3"/>
        <v>0</v>
      </c>
      <c r="L8" s="32">
        <f t="shared" si="5"/>
        <v>0</v>
      </c>
      <c r="N8">
        <f t="shared" si="4"/>
        <v>8</v>
      </c>
      <c r="O8" t="s">
        <v>2171</v>
      </c>
    </row>
    <row r="9" spans="1:15">
      <c r="A9" s="25">
        <v>14093</v>
      </c>
      <c r="B9" s="26" t="s">
        <v>809</v>
      </c>
      <c r="C9" s="95" t="s">
        <v>1364</v>
      </c>
      <c r="D9" s="26">
        <v>12</v>
      </c>
      <c r="E9" s="56"/>
      <c r="F9" s="28"/>
      <c r="G9" s="29">
        <f t="shared" si="0"/>
        <v>0</v>
      </c>
      <c r="H9" s="30">
        <f t="shared" si="1"/>
        <v>0</v>
      </c>
      <c r="I9" s="30">
        <f t="shared" si="2"/>
        <v>0</v>
      </c>
      <c r="J9" s="83"/>
      <c r="K9" s="30">
        <f t="shared" si="3"/>
        <v>0</v>
      </c>
      <c r="L9" s="32">
        <f t="shared" si="5"/>
        <v>0</v>
      </c>
      <c r="N9">
        <f t="shared" si="4"/>
        <v>9</v>
      </c>
      <c r="O9" t="s">
        <v>2171</v>
      </c>
    </row>
    <row r="10" spans="1:15">
      <c r="A10" s="16">
        <v>14087</v>
      </c>
      <c r="B10" s="17" t="s">
        <v>809</v>
      </c>
      <c r="C10" s="97" t="s">
        <v>1365</v>
      </c>
      <c r="D10" s="17">
        <v>12</v>
      </c>
      <c r="E10" s="55"/>
      <c r="F10" s="20"/>
      <c r="G10" s="21">
        <f t="shared" si="0"/>
        <v>0</v>
      </c>
      <c r="H10" s="22">
        <f t="shared" si="1"/>
        <v>0</v>
      </c>
      <c r="I10" s="22">
        <f t="shared" si="2"/>
        <v>0</v>
      </c>
      <c r="J10" s="83"/>
      <c r="K10" s="30">
        <f t="shared" si="3"/>
        <v>0</v>
      </c>
      <c r="L10" s="32">
        <f t="shared" si="5"/>
        <v>0</v>
      </c>
      <c r="N10">
        <f t="shared" si="4"/>
        <v>10</v>
      </c>
      <c r="O10" t="s">
        <v>2171</v>
      </c>
    </row>
    <row r="11" spans="1:15">
      <c r="A11" s="25">
        <v>14094</v>
      </c>
      <c r="B11" s="26" t="s">
        <v>809</v>
      </c>
      <c r="C11" s="95" t="s">
        <v>1366</v>
      </c>
      <c r="D11" s="26">
        <v>12</v>
      </c>
      <c r="E11" s="56">
        <v>5</v>
      </c>
      <c r="F11" s="28">
        <v>135</v>
      </c>
      <c r="G11" s="29">
        <f t="shared" ref="G11:G13" si="6">F11*0.9</f>
        <v>121.5</v>
      </c>
      <c r="H11" s="30">
        <f t="shared" ref="H11:H13" si="7">F11*0.85</f>
        <v>114.75</v>
      </c>
      <c r="I11" s="30">
        <f t="shared" ref="I11:I13" si="8">F11*0.8</f>
        <v>108</v>
      </c>
      <c r="J11" s="83"/>
      <c r="K11" s="30">
        <f t="shared" ref="K11:K13" si="9">J11*F11</f>
        <v>0</v>
      </c>
      <c r="L11" s="32">
        <f t="shared" si="5"/>
        <v>0</v>
      </c>
      <c r="N11">
        <f t="shared" ref="N11:N13" si="10">ROW(J11)</f>
        <v>11</v>
      </c>
      <c r="O11" t="s">
        <v>2171</v>
      </c>
    </row>
    <row r="12" spans="1:15">
      <c r="A12" s="25">
        <v>14079</v>
      </c>
      <c r="B12" s="26" t="s">
        <v>809</v>
      </c>
      <c r="C12" s="95" t="s">
        <v>850</v>
      </c>
      <c r="D12" s="26">
        <v>12</v>
      </c>
      <c r="E12" s="56">
        <v>18</v>
      </c>
      <c r="F12" s="28">
        <v>159</v>
      </c>
      <c r="G12" s="29">
        <f t="shared" si="6"/>
        <v>143.1</v>
      </c>
      <c r="H12" s="30">
        <f t="shared" si="7"/>
        <v>135.15</v>
      </c>
      <c r="I12" s="30">
        <f t="shared" si="8"/>
        <v>127.2</v>
      </c>
      <c r="J12" s="83"/>
      <c r="K12" s="30">
        <f t="shared" si="9"/>
        <v>0</v>
      </c>
      <c r="L12" s="32">
        <f t="shared" si="5"/>
        <v>0</v>
      </c>
      <c r="N12">
        <f t="shared" si="10"/>
        <v>12</v>
      </c>
      <c r="O12" t="s">
        <v>2171</v>
      </c>
    </row>
    <row r="13" spans="1:15">
      <c r="A13" s="25">
        <v>14077</v>
      </c>
      <c r="B13" s="26" t="s">
        <v>809</v>
      </c>
      <c r="C13" s="95" t="s">
        <v>392</v>
      </c>
      <c r="D13" s="26">
        <v>12</v>
      </c>
      <c r="E13" s="56">
        <v>32</v>
      </c>
      <c r="F13" s="28">
        <v>164</v>
      </c>
      <c r="G13" s="29">
        <f t="shared" si="6"/>
        <v>147.6</v>
      </c>
      <c r="H13" s="30">
        <f t="shared" si="7"/>
        <v>139.4</v>
      </c>
      <c r="I13" s="30">
        <f t="shared" si="8"/>
        <v>131.20000000000002</v>
      </c>
      <c r="J13" s="83"/>
      <c r="K13" s="30">
        <f t="shared" si="9"/>
        <v>0</v>
      </c>
      <c r="L13" s="32">
        <f t="shared" si="5"/>
        <v>0</v>
      </c>
      <c r="N13">
        <f t="shared" si="10"/>
        <v>13</v>
      </c>
      <c r="O13" t="s">
        <v>2171</v>
      </c>
    </row>
    <row r="14" spans="1:15">
      <c r="A14" s="16">
        <v>14079</v>
      </c>
      <c r="B14" s="17" t="s">
        <v>809</v>
      </c>
      <c r="C14" s="103" t="s">
        <v>1367</v>
      </c>
      <c r="D14" s="17">
        <v>12</v>
      </c>
      <c r="E14" s="57">
        <v>18</v>
      </c>
      <c r="F14" s="20">
        <v>159</v>
      </c>
      <c r="G14" s="21">
        <f t="shared" si="0"/>
        <v>143.1</v>
      </c>
      <c r="H14" s="22">
        <f t="shared" si="1"/>
        <v>135.15</v>
      </c>
      <c r="I14" s="22">
        <f t="shared" si="2"/>
        <v>127.2</v>
      </c>
      <c r="J14" s="83"/>
      <c r="K14" s="30">
        <f t="shared" si="3"/>
        <v>0</v>
      </c>
      <c r="L14" s="32">
        <f t="shared" si="5"/>
        <v>0</v>
      </c>
      <c r="N14">
        <f t="shared" si="4"/>
        <v>14</v>
      </c>
      <c r="O14" t="s">
        <v>2171</v>
      </c>
    </row>
    <row r="15" spans="1:15">
      <c r="A15" s="25">
        <v>14084</v>
      </c>
      <c r="B15" s="26" t="s">
        <v>809</v>
      </c>
      <c r="C15" s="95" t="s">
        <v>1368</v>
      </c>
      <c r="D15" s="26">
        <v>12</v>
      </c>
      <c r="E15" s="56"/>
      <c r="F15" s="28"/>
      <c r="G15" s="29">
        <f t="shared" si="0"/>
        <v>0</v>
      </c>
      <c r="H15" s="30">
        <f t="shared" si="1"/>
        <v>0</v>
      </c>
      <c r="I15" s="30">
        <f t="shared" si="2"/>
        <v>0</v>
      </c>
      <c r="J15" s="83"/>
      <c r="K15" s="30">
        <f t="shared" si="3"/>
        <v>0</v>
      </c>
      <c r="L15" s="32">
        <f t="shared" si="5"/>
        <v>0</v>
      </c>
      <c r="N15">
        <f t="shared" si="4"/>
        <v>15</v>
      </c>
      <c r="O15" t="s">
        <v>2171</v>
      </c>
    </row>
    <row r="16" spans="1:15">
      <c r="A16" s="16">
        <v>14071</v>
      </c>
      <c r="B16" s="17" t="s">
        <v>809</v>
      </c>
      <c r="C16" s="119" t="s">
        <v>1369</v>
      </c>
      <c r="D16" s="17">
        <v>12</v>
      </c>
      <c r="E16" s="55">
        <v>9</v>
      </c>
      <c r="F16" s="20">
        <v>159</v>
      </c>
      <c r="G16" s="21">
        <f t="shared" ref="G16" si="11">F16*0.9</f>
        <v>143.1</v>
      </c>
      <c r="H16" s="22">
        <f t="shared" ref="H16" si="12">F16*0.85</f>
        <v>135.15</v>
      </c>
      <c r="I16" s="22">
        <f t="shared" ref="I16" si="13">F16*0.8</f>
        <v>127.2</v>
      </c>
      <c r="J16" s="83"/>
      <c r="K16" s="30">
        <f t="shared" si="3"/>
        <v>0</v>
      </c>
      <c r="L16" s="32">
        <f t="shared" si="5"/>
        <v>0</v>
      </c>
      <c r="N16">
        <f t="shared" si="4"/>
        <v>16</v>
      </c>
      <c r="O16" t="s">
        <v>2171</v>
      </c>
    </row>
    <row r="17" spans="1:15">
      <c r="A17" s="25">
        <v>14075</v>
      </c>
      <c r="B17" s="26" t="s">
        <v>809</v>
      </c>
      <c r="C17" s="95" t="s">
        <v>1370</v>
      </c>
      <c r="D17" s="26">
        <v>12</v>
      </c>
      <c r="E17" s="56">
        <v>55</v>
      </c>
      <c r="F17" s="28">
        <v>164</v>
      </c>
      <c r="G17" s="29">
        <f t="shared" si="0"/>
        <v>147.6</v>
      </c>
      <c r="H17" s="30">
        <f t="shared" si="1"/>
        <v>139.4</v>
      </c>
      <c r="I17" s="30">
        <f t="shared" si="2"/>
        <v>131.20000000000002</v>
      </c>
      <c r="J17" s="83"/>
      <c r="K17" s="30">
        <f t="shared" si="3"/>
        <v>0</v>
      </c>
      <c r="L17" s="32">
        <f t="shared" si="5"/>
        <v>0</v>
      </c>
      <c r="N17">
        <f t="shared" si="4"/>
        <v>17</v>
      </c>
      <c r="O17" t="s">
        <v>2171</v>
      </c>
    </row>
    <row r="18" spans="1:15">
      <c r="A18" s="16">
        <v>14081</v>
      </c>
      <c r="B18" s="17" t="s">
        <v>809</v>
      </c>
      <c r="C18" s="97" t="s">
        <v>1371</v>
      </c>
      <c r="D18" s="17">
        <v>12</v>
      </c>
      <c r="E18" s="55">
        <v>3</v>
      </c>
      <c r="F18" s="20">
        <v>164</v>
      </c>
      <c r="G18" s="21">
        <f t="shared" si="0"/>
        <v>147.6</v>
      </c>
      <c r="H18" s="22">
        <f t="shared" si="1"/>
        <v>139.4</v>
      </c>
      <c r="I18" s="22">
        <f t="shared" si="2"/>
        <v>131.20000000000002</v>
      </c>
      <c r="J18" s="83"/>
      <c r="K18" s="30">
        <f t="shared" si="3"/>
        <v>0</v>
      </c>
      <c r="L18" s="32">
        <f t="shared" si="5"/>
        <v>0</v>
      </c>
      <c r="N18">
        <f t="shared" si="4"/>
        <v>18</v>
      </c>
      <c r="O18" t="s">
        <v>2171</v>
      </c>
    </row>
    <row r="19" spans="1:15">
      <c r="A19" s="25">
        <v>14074</v>
      </c>
      <c r="B19" s="26" t="s">
        <v>809</v>
      </c>
      <c r="C19" s="95" t="s">
        <v>1372</v>
      </c>
      <c r="D19" s="26">
        <v>12</v>
      </c>
      <c r="E19" s="56">
        <v>12</v>
      </c>
      <c r="F19" s="28">
        <v>164</v>
      </c>
      <c r="G19" s="29">
        <f t="shared" si="0"/>
        <v>147.6</v>
      </c>
      <c r="H19" s="30">
        <f t="shared" si="1"/>
        <v>139.4</v>
      </c>
      <c r="I19" s="30">
        <f t="shared" si="2"/>
        <v>131.20000000000002</v>
      </c>
      <c r="J19" s="83"/>
      <c r="K19" s="30">
        <f t="shared" si="3"/>
        <v>0</v>
      </c>
      <c r="L19" s="32">
        <f t="shared" si="5"/>
        <v>0</v>
      </c>
      <c r="N19">
        <f t="shared" si="4"/>
        <v>19</v>
      </c>
      <c r="O19" t="s">
        <v>2171</v>
      </c>
    </row>
    <row r="20" spans="1:15">
      <c r="A20" s="16">
        <v>14085</v>
      </c>
      <c r="B20" s="17" t="s">
        <v>809</v>
      </c>
      <c r="C20" s="97" t="s">
        <v>1373</v>
      </c>
      <c r="D20" s="17">
        <v>12</v>
      </c>
      <c r="E20" s="55">
        <v>7</v>
      </c>
      <c r="F20" s="20">
        <v>164</v>
      </c>
      <c r="G20" s="21">
        <f t="shared" si="0"/>
        <v>147.6</v>
      </c>
      <c r="H20" s="22">
        <f t="shared" si="1"/>
        <v>139.4</v>
      </c>
      <c r="I20" s="22">
        <f t="shared" si="2"/>
        <v>131.20000000000002</v>
      </c>
      <c r="J20" s="83"/>
      <c r="K20" s="30">
        <f t="shared" si="3"/>
        <v>0</v>
      </c>
      <c r="L20" s="32">
        <f t="shared" si="5"/>
        <v>0</v>
      </c>
      <c r="N20">
        <f t="shared" si="4"/>
        <v>20</v>
      </c>
      <c r="O20" t="s">
        <v>2171</v>
      </c>
    </row>
    <row r="21" spans="1:15">
      <c r="A21" s="25">
        <v>14069</v>
      </c>
      <c r="B21" s="26" t="s">
        <v>809</v>
      </c>
      <c r="C21" s="95" t="s">
        <v>1374</v>
      </c>
      <c r="D21" s="26">
        <v>12</v>
      </c>
      <c r="E21" s="56">
        <v>6</v>
      </c>
      <c r="F21" s="28">
        <v>160</v>
      </c>
      <c r="G21" s="29">
        <f t="shared" si="0"/>
        <v>144</v>
      </c>
      <c r="H21" s="30">
        <f t="shared" si="1"/>
        <v>136</v>
      </c>
      <c r="I21" s="30">
        <f t="shared" si="2"/>
        <v>128</v>
      </c>
      <c r="J21" s="83"/>
      <c r="K21" s="30">
        <f t="shared" si="3"/>
        <v>0</v>
      </c>
      <c r="L21" s="32">
        <f t="shared" si="5"/>
        <v>0</v>
      </c>
      <c r="N21">
        <f t="shared" si="4"/>
        <v>21</v>
      </c>
      <c r="O21" t="s">
        <v>2171</v>
      </c>
    </row>
    <row r="22" spans="1:15">
      <c r="A22" s="16">
        <v>14073</v>
      </c>
      <c r="B22" s="17" t="s">
        <v>809</v>
      </c>
      <c r="C22" s="103" t="s">
        <v>1375</v>
      </c>
      <c r="D22" s="17">
        <v>12</v>
      </c>
      <c r="E22" s="57"/>
      <c r="F22" s="20"/>
      <c r="G22" s="21">
        <f t="shared" si="0"/>
        <v>0</v>
      </c>
      <c r="H22" s="22">
        <f t="shared" si="1"/>
        <v>0</v>
      </c>
      <c r="I22" s="22">
        <f t="shared" si="2"/>
        <v>0</v>
      </c>
      <c r="J22" s="83"/>
      <c r="K22" s="30">
        <f t="shared" si="3"/>
        <v>0</v>
      </c>
      <c r="L22" s="32">
        <f t="shared" si="5"/>
        <v>0</v>
      </c>
      <c r="N22">
        <f t="shared" si="4"/>
        <v>22</v>
      </c>
      <c r="O22" t="s">
        <v>2171</v>
      </c>
    </row>
    <row r="23" spans="1:15">
      <c r="A23" s="25">
        <v>14077</v>
      </c>
      <c r="B23" s="26" t="s">
        <v>809</v>
      </c>
      <c r="C23" s="95" t="s">
        <v>1376</v>
      </c>
      <c r="D23" s="26">
        <v>12</v>
      </c>
      <c r="E23" s="56">
        <v>32</v>
      </c>
      <c r="F23" s="28">
        <v>164</v>
      </c>
      <c r="G23" s="29">
        <f t="shared" si="0"/>
        <v>147.6</v>
      </c>
      <c r="H23" s="30">
        <f t="shared" si="1"/>
        <v>139.4</v>
      </c>
      <c r="I23" s="30">
        <f t="shared" si="2"/>
        <v>131.20000000000002</v>
      </c>
      <c r="J23" s="83"/>
      <c r="K23" s="30">
        <f t="shared" si="3"/>
        <v>0</v>
      </c>
      <c r="L23" s="32">
        <f t="shared" si="5"/>
        <v>0</v>
      </c>
      <c r="N23">
        <f t="shared" si="4"/>
        <v>23</v>
      </c>
      <c r="O23" t="s">
        <v>2171</v>
      </c>
    </row>
    <row r="24" spans="1:15">
      <c r="A24" s="16">
        <v>14082</v>
      </c>
      <c r="B24" s="17" t="s">
        <v>809</v>
      </c>
      <c r="C24" s="97" t="s">
        <v>1377</v>
      </c>
      <c r="D24" s="17">
        <v>12</v>
      </c>
      <c r="E24" s="55">
        <v>13</v>
      </c>
      <c r="F24" s="20">
        <v>164</v>
      </c>
      <c r="G24" s="21">
        <f t="shared" si="0"/>
        <v>147.6</v>
      </c>
      <c r="H24" s="22">
        <f t="shared" si="1"/>
        <v>139.4</v>
      </c>
      <c r="I24" s="22">
        <f t="shared" si="2"/>
        <v>131.20000000000002</v>
      </c>
      <c r="J24" s="83"/>
      <c r="K24" s="30">
        <f t="shared" si="3"/>
        <v>0</v>
      </c>
      <c r="L24" s="32">
        <f t="shared" si="5"/>
        <v>0</v>
      </c>
      <c r="N24">
        <f t="shared" si="4"/>
        <v>24</v>
      </c>
      <c r="O24" t="s">
        <v>2171</v>
      </c>
    </row>
    <row r="25" spans="1:15">
      <c r="A25" s="25">
        <v>14078</v>
      </c>
      <c r="B25" s="26" t="s">
        <v>809</v>
      </c>
      <c r="C25" s="95" t="s">
        <v>1378</v>
      </c>
      <c r="D25" s="26">
        <v>12</v>
      </c>
      <c r="E25" s="56">
        <v>13</v>
      </c>
      <c r="F25" s="28">
        <v>159</v>
      </c>
      <c r="G25" s="29">
        <f t="shared" si="0"/>
        <v>143.1</v>
      </c>
      <c r="H25" s="30">
        <f t="shared" si="1"/>
        <v>135.15</v>
      </c>
      <c r="I25" s="30">
        <f t="shared" si="2"/>
        <v>127.2</v>
      </c>
      <c r="J25" s="83"/>
      <c r="K25" s="30">
        <f t="shared" si="3"/>
        <v>0</v>
      </c>
      <c r="L25" s="32">
        <f t="shared" si="5"/>
        <v>0</v>
      </c>
      <c r="N25">
        <f t="shared" si="4"/>
        <v>25</v>
      </c>
      <c r="O25" t="s">
        <v>2171</v>
      </c>
    </row>
    <row r="26" spans="1:15">
      <c r="A26" s="16">
        <v>14076</v>
      </c>
      <c r="B26" s="17" t="s">
        <v>809</v>
      </c>
      <c r="C26" s="97" t="s">
        <v>1379</v>
      </c>
      <c r="D26" s="17">
        <v>12</v>
      </c>
      <c r="E26" s="55">
        <v>2</v>
      </c>
      <c r="F26" s="20">
        <v>164</v>
      </c>
      <c r="G26" s="21">
        <f t="shared" si="0"/>
        <v>147.6</v>
      </c>
      <c r="H26" s="22">
        <f t="shared" si="1"/>
        <v>139.4</v>
      </c>
      <c r="I26" s="22">
        <f t="shared" si="2"/>
        <v>131.20000000000002</v>
      </c>
      <c r="J26" s="83"/>
      <c r="K26" s="30">
        <f t="shared" si="3"/>
        <v>0</v>
      </c>
      <c r="L26" s="32">
        <f t="shared" si="5"/>
        <v>0</v>
      </c>
      <c r="N26">
        <f t="shared" si="4"/>
        <v>26</v>
      </c>
      <c r="O26" t="s">
        <v>2171</v>
      </c>
    </row>
    <row r="27" spans="1:15">
      <c r="A27" s="25">
        <v>14072</v>
      </c>
      <c r="B27" s="26" t="s">
        <v>809</v>
      </c>
      <c r="C27" s="95" t="s">
        <v>1380</v>
      </c>
      <c r="D27" s="26">
        <v>12</v>
      </c>
      <c r="E27" s="56">
        <v>11</v>
      </c>
      <c r="F27" s="28">
        <v>160</v>
      </c>
      <c r="G27" s="29">
        <f t="shared" si="0"/>
        <v>144</v>
      </c>
      <c r="H27" s="30">
        <f t="shared" si="1"/>
        <v>136</v>
      </c>
      <c r="I27" s="30">
        <f t="shared" si="2"/>
        <v>128</v>
      </c>
      <c r="J27" s="83"/>
      <c r="K27" s="30">
        <f t="shared" si="3"/>
        <v>0</v>
      </c>
      <c r="L27" s="32">
        <f t="shared" si="5"/>
        <v>0</v>
      </c>
      <c r="N27">
        <f t="shared" si="4"/>
        <v>27</v>
      </c>
      <c r="O27" t="s">
        <v>2171</v>
      </c>
    </row>
    <row r="28" spans="1:15">
      <c r="A28" s="16">
        <v>14083</v>
      </c>
      <c r="B28" s="17" t="s">
        <v>809</v>
      </c>
      <c r="C28" s="97" t="s">
        <v>1381</v>
      </c>
      <c r="D28" s="17">
        <v>12</v>
      </c>
      <c r="E28" s="55"/>
      <c r="F28" s="20"/>
      <c r="G28" s="21">
        <f t="shared" si="0"/>
        <v>0</v>
      </c>
      <c r="H28" s="22">
        <f t="shared" si="1"/>
        <v>0</v>
      </c>
      <c r="I28" s="22">
        <f t="shared" si="2"/>
        <v>0</v>
      </c>
      <c r="J28" s="83"/>
      <c r="K28" s="30">
        <f t="shared" si="3"/>
        <v>0</v>
      </c>
      <c r="L28" s="32">
        <f t="shared" si="5"/>
        <v>0</v>
      </c>
      <c r="N28">
        <f t="shared" si="4"/>
        <v>28</v>
      </c>
      <c r="O28" t="s">
        <v>2171</v>
      </c>
    </row>
    <row r="29" spans="1:15">
      <c r="A29" s="25">
        <v>14080</v>
      </c>
      <c r="B29" s="26" t="s">
        <v>809</v>
      </c>
      <c r="C29" s="95" t="s">
        <v>1382</v>
      </c>
      <c r="D29" s="26">
        <v>12</v>
      </c>
      <c r="E29" s="56">
        <v>19</v>
      </c>
      <c r="F29" s="28">
        <v>164</v>
      </c>
      <c r="G29" s="29">
        <f t="shared" si="0"/>
        <v>147.6</v>
      </c>
      <c r="H29" s="30">
        <f t="shared" si="1"/>
        <v>139.4</v>
      </c>
      <c r="I29" s="30">
        <f t="shared" si="2"/>
        <v>131.20000000000002</v>
      </c>
      <c r="J29" s="83"/>
      <c r="K29" s="30">
        <f t="shared" si="3"/>
        <v>0</v>
      </c>
      <c r="L29" s="32">
        <f t="shared" si="5"/>
        <v>0</v>
      </c>
      <c r="N29">
        <f t="shared" si="4"/>
        <v>29</v>
      </c>
      <c r="O29" t="s">
        <v>2171</v>
      </c>
    </row>
    <row r="30" spans="1:15">
      <c r="A30" s="16">
        <v>14070</v>
      </c>
      <c r="B30" s="17" t="s">
        <v>809</v>
      </c>
      <c r="C30" s="103" t="s">
        <v>1383</v>
      </c>
      <c r="D30" s="17">
        <v>12</v>
      </c>
      <c r="E30" s="57">
        <v>11</v>
      </c>
      <c r="F30" s="20">
        <v>159</v>
      </c>
      <c r="G30" s="21">
        <f t="shared" ref="G30:G33" si="14">F30*0.9</f>
        <v>143.1</v>
      </c>
      <c r="H30" s="22">
        <f t="shared" ref="H30:H33" si="15">F30*0.85</f>
        <v>135.15</v>
      </c>
      <c r="I30" s="22">
        <f t="shared" ref="I30:I33" si="16">F30*0.8</f>
        <v>127.2</v>
      </c>
      <c r="J30" s="83"/>
      <c r="K30" s="30">
        <f t="shared" ref="K30:K33" si="17">J30*F30</f>
        <v>0</v>
      </c>
      <c r="L30" s="32">
        <f t="shared" ref="L30:L33" si="18">IF($K$40&gt;125000,J30*I30,IF($K$40&gt;55000,J30*H30,IF($K$40&gt;27500,J30*G30,IF($K$40&gt;=0,J30*F30,0))))</f>
        <v>0</v>
      </c>
      <c r="N30">
        <f>ROW(J30)</f>
        <v>30</v>
      </c>
      <c r="O30" t="s">
        <v>2171</v>
      </c>
    </row>
    <row r="31" spans="1:15">
      <c r="A31" s="25">
        <v>14468</v>
      </c>
      <c r="B31" s="26" t="s">
        <v>809</v>
      </c>
      <c r="C31" s="95" t="s">
        <v>2404</v>
      </c>
      <c r="D31" s="26">
        <v>12</v>
      </c>
      <c r="E31" s="56">
        <v>20</v>
      </c>
      <c r="F31" s="28">
        <v>164</v>
      </c>
      <c r="G31" s="29">
        <f t="shared" si="14"/>
        <v>147.6</v>
      </c>
      <c r="H31" s="30">
        <f t="shared" si="15"/>
        <v>139.4</v>
      </c>
      <c r="I31" s="30">
        <f t="shared" si="16"/>
        <v>131.20000000000002</v>
      </c>
      <c r="J31" s="83"/>
      <c r="K31" s="30">
        <f t="shared" si="17"/>
        <v>0</v>
      </c>
      <c r="L31" s="32">
        <f t="shared" si="18"/>
        <v>0</v>
      </c>
      <c r="N31">
        <f t="shared" ref="N31:N33" si="19">ROW(J31)</f>
        <v>31</v>
      </c>
      <c r="O31" t="s">
        <v>2171</v>
      </c>
    </row>
    <row r="32" spans="1:15">
      <c r="A32" s="16">
        <v>14469</v>
      </c>
      <c r="B32" s="17" t="s">
        <v>809</v>
      </c>
      <c r="C32" s="97" t="s">
        <v>2405</v>
      </c>
      <c r="D32" s="17">
        <v>12</v>
      </c>
      <c r="E32" s="55">
        <v>12</v>
      </c>
      <c r="F32" s="20">
        <v>164</v>
      </c>
      <c r="G32" s="21">
        <f t="shared" si="14"/>
        <v>147.6</v>
      </c>
      <c r="H32" s="22">
        <f t="shared" si="15"/>
        <v>139.4</v>
      </c>
      <c r="I32" s="22">
        <f t="shared" si="16"/>
        <v>131.20000000000002</v>
      </c>
      <c r="J32" s="83"/>
      <c r="K32" s="30">
        <f t="shared" si="17"/>
        <v>0</v>
      </c>
      <c r="L32" s="32">
        <f t="shared" si="18"/>
        <v>0</v>
      </c>
      <c r="N32">
        <f t="shared" si="19"/>
        <v>32</v>
      </c>
      <c r="O32" t="s">
        <v>2171</v>
      </c>
    </row>
    <row r="33" spans="1:15">
      <c r="A33" s="25">
        <v>14470</v>
      </c>
      <c r="B33" s="26" t="s">
        <v>809</v>
      </c>
      <c r="C33" s="95" t="s">
        <v>2406</v>
      </c>
      <c r="D33" s="26">
        <v>12</v>
      </c>
      <c r="E33" s="56"/>
      <c r="F33" s="28"/>
      <c r="G33" s="29">
        <f t="shared" si="14"/>
        <v>0</v>
      </c>
      <c r="H33" s="30">
        <f t="shared" si="15"/>
        <v>0</v>
      </c>
      <c r="I33" s="30">
        <f t="shared" si="16"/>
        <v>0</v>
      </c>
      <c r="J33" s="83"/>
      <c r="K33" s="30">
        <f t="shared" si="17"/>
        <v>0</v>
      </c>
      <c r="L33" s="32">
        <f t="shared" si="18"/>
        <v>0</v>
      </c>
      <c r="N33">
        <f t="shared" si="19"/>
        <v>33</v>
      </c>
      <c r="O33" t="s">
        <v>2171</v>
      </c>
    </row>
    <row r="34" spans="1:15">
      <c r="A34" s="16">
        <v>15110</v>
      </c>
      <c r="B34" s="17" t="s">
        <v>809</v>
      </c>
      <c r="C34" s="103" t="s">
        <v>3493</v>
      </c>
      <c r="D34" s="17">
        <v>12</v>
      </c>
      <c r="E34" s="57">
        <v>10</v>
      </c>
      <c r="F34" s="20">
        <v>164</v>
      </c>
      <c r="G34" s="21">
        <f t="shared" si="0"/>
        <v>147.6</v>
      </c>
      <c r="H34" s="22">
        <f t="shared" si="1"/>
        <v>139.4</v>
      </c>
      <c r="I34" s="22">
        <f t="shared" si="2"/>
        <v>131.20000000000002</v>
      </c>
      <c r="J34" s="83"/>
      <c r="K34" s="30">
        <f t="shared" si="3"/>
        <v>0</v>
      </c>
      <c r="L34" s="32">
        <f t="shared" si="5"/>
        <v>0</v>
      </c>
      <c r="N34">
        <f>ROW(J34)</f>
        <v>34</v>
      </c>
      <c r="O34" t="s">
        <v>2171</v>
      </c>
    </row>
    <row r="35" spans="1:15">
      <c r="A35" s="25">
        <v>15109</v>
      </c>
      <c r="B35" s="26" t="s">
        <v>809</v>
      </c>
      <c r="C35" s="95" t="s">
        <v>3492</v>
      </c>
      <c r="D35" s="26">
        <v>12</v>
      </c>
      <c r="E35" s="56"/>
      <c r="F35" s="28"/>
      <c r="G35" s="29">
        <f t="shared" ref="G35:G37" si="20">F35*0.9</f>
        <v>0</v>
      </c>
      <c r="H35" s="30">
        <f t="shared" ref="H35:H37" si="21">F35*0.85</f>
        <v>0</v>
      </c>
      <c r="I35" s="30">
        <f t="shared" ref="I35:I37" si="22">F35*0.8</f>
        <v>0</v>
      </c>
      <c r="J35" s="83"/>
      <c r="K35" s="30">
        <f t="shared" ref="K35:K37" si="23">J35*F35</f>
        <v>0</v>
      </c>
      <c r="L35" s="32">
        <f t="shared" ref="L35:L37" si="24">IF($K$40&gt;125000,J35*I35,IF($K$40&gt;55000,J35*H35,IF($K$40&gt;27500,J35*G35,IF($K$40&gt;=0,J35*F35,0))))</f>
        <v>0</v>
      </c>
      <c r="N35">
        <f t="shared" ref="N35:N37" si="25">ROW(J35)</f>
        <v>35</v>
      </c>
      <c r="O35" t="s">
        <v>2171</v>
      </c>
    </row>
    <row r="36" spans="1:15">
      <c r="A36" s="16">
        <v>15111</v>
      </c>
      <c r="B36" s="17" t="s">
        <v>809</v>
      </c>
      <c r="C36" s="97" t="s">
        <v>3494</v>
      </c>
      <c r="D36" s="17">
        <v>12</v>
      </c>
      <c r="E36" s="55">
        <v>5</v>
      </c>
      <c r="F36" s="20">
        <v>164</v>
      </c>
      <c r="G36" s="21">
        <f t="shared" si="20"/>
        <v>147.6</v>
      </c>
      <c r="H36" s="22">
        <f t="shared" si="21"/>
        <v>139.4</v>
      </c>
      <c r="I36" s="22">
        <f t="shared" si="22"/>
        <v>131.20000000000002</v>
      </c>
      <c r="J36" s="83"/>
      <c r="K36" s="30">
        <f t="shared" si="23"/>
        <v>0</v>
      </c>
      <c r="L36" s="32">
        <f t="shared" si="24"/>
        <v>0</v>
      </c>
      <c r="N36">
        <f t="shared" si="25"/>
        <v>36</v>
      </c>
      <c r="O36" t="s">
        <v>2171</v>
      </c>
    </row>
    <row r="37" spans="1:15">
      <c r="A37" s="25">
        <v>15112</v>
      </c>
      <c r="B37" s="26" t="s">
        <v>809</v>
      </c>
      <c r="C37" s="95" t="s">
        <v>3495</v>
      </c>
      <c r="D37" s="26">
        <v>12</v>
      </c>
      <c r="E37" s="56">
        <v>6</v>
      </c>
      <c r="F37" s="28">
        <v>164</v>
      </c>
      <c r="G37" s="29">
        <f t="shared" si="20"/>
        <v>147.6</v>
      </c>
      <c r="H37" s="30">
        <f t="shared" si="21"/>
        <v>139.4</v>
      </c>
      <c r="I37" s="30">
        <f t="shared" si="22"/>
        <v>131.20000000000002</v>
      </c>
      <c r="J37" s="83"/>
      <c r="K37" s="30">
        <f t="shared" si="23"/>
        <v>0</v>
      </c>
      <c r="L37" s="32">
        <f t="shared" si="24"/>
        <v>0</v>
      </c>
      <c r="N37">
        <f t="shared" si="25"/>
        <v>37</v>
      </c>
      <c r="O37" t="s">
        <v>2171</v>
      </c>
    </row>
    <row r="38" spans="1:15">
      <c r="A38" s="16">
        <v>15113</v>
      </c>
      <c r="B38" s="17" t="s">
        <v>809</v>
      </c>
      <c r="C38" s="97" t="s">
        <v>3496</v>
      </c>
      <c r="D38" s="17">
        <v>12</v>
      </c>
      <c r="E38" s="55">
        <v>4</v>
      </c>
      <c r="F38" s="20">
        <v>164</v>
      </c>
      <c r="G38" s="21">
        <f t="shared" ref="G38" si="26">F38*0.9</f>
        <v>147.6</v>
      </c>
      <c r="H38" s="22">
        <f t="shared" ref="H38" si="27">F38*0.85</f>
        <v>139.4</v>
      </c>
      <c r="I38" s="22">
        <f t="shared" ref="I38" si="28">F38*0.8</f>
        <v>131.20000000000002</v>
      </c>
      <c r="J38" s="83"/>
      <c r="K38" s="30">
        <f t="shared" ref="K38" si="29">J38*F38</f>
        <v>0</v>
      </c>
      <c r="L38" s="32">
        <f t="shared" ref="L38" si="30">IF($K$40&gt;125000,J38*I38,IF($K$40&gt;55000,J38*H38,IF($K$40&gt;27500,J38*G38,IF($K$40&gt;=0,J38*F38,0))))</f>
        <v>0</v>
      </c>
      <c r="N38">
        <f t="shared" ref="N38" si="31">ROW(J38)</f>
        <v>38</v>
      </c>
      <c r="O38" t="s">
        <v>2171</v>
      </c>
    </row>
    <row r="39" spans="1:15">
      <c r="A39" s="16"/>
      <c r="B39" s="17"/>
      <c r="C39" s="103"/>
      <c r="D39" s="17"/>
      <c r="E39" s="57"/>
      <c r="F39" s="20"/>
      <c r="G39" s="21"/>
      <c r="H39" s="22"/>
      <c r="I39" s="22"/>
      <c r="J39" s="83"/>
      <c r="K39" s="30"/>
      <c r="L39" s="32"/>
      <c r="N39">
        <f>ROW(J39)</f>
        <v>39</v>
      </c>
      <c r="O39" t="s">
        <v>2171</v>
      </c>
    </row>
    <row r="40" spans="1:15" ht="15.75">
      <c r="A40" s="6"/>
      <c r="B40" s="4"/>
      <c r="C40" s="116"/>
      <c r="D40" s="4"/>
      <c r="E40" s="58"/>
      <c r="F40" s="79"/>
      <c r="G40" s="80"/>
      <c r="H40" s="81"/>
      <c r="I40" s="81"/>
      <c r="J40" s="89"/>
      <c r="K40" s="2">
        <f>Hemani!K350</f>
        <v>0</v>
      </c>
      <c r="L40" s="82"/>
    </row>
    <row r="41" spans="1:15">
      <c r="K41" s="12">
        <f>SUM(K3:K34)</f>
        <v>0</v>
      </c>
    </row>
  </sheetData>
  <sheetProtection password="E1DC" sheet="1" objects="1" scenarios="1"/>
  <protectedRanges>
    <protectedRange sqref="M3:M39" name="Диапазон2"/>
    <protectedRange sqref="J3:J39" name="Диапазон1"/>
  </protectedRanges>
  <autoFilter ref="J1:J46"/>
  <hyperlinks>
    <hyperlink ref="C3" r:id="rId1"/>
    <hyperlink ref="C4" r:id="rId2"/>
    <hyperlink ref="C5" r:id="rId3"/>
    <hyperlink ref="C6" r:id="rId4"/>
    <hyperlink ref="C7" r:id="rId5"/>
    <hyperlink ref="C8" r:id="rId6"/>
    <hyperlink ref="C9" r:id="rId7"/>
    <hyperlink ref="C10"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11" r:id="rId25"/>
    <hyperlink ref="C12" r:id="rId26"/>
    <hyperlink ref="C13" r:id="rId27"/>
    <hyperlink ref="C30" r:id="rId28"/>
  </hyperlinks>
  <pageMargins left="0.7" right="0.7" top="0.75" bottom="0.75" header="0.3" footer="0.3"/>
  <pageSetup paperSize="9" orientation="portrait" r:id="rId2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CCFFCC"/>
  </sheetPr>
  <dimension ref="A1:O117"/>
  <sheetViews>
    <sheetView workbookViewId="0">
      <pane ySplit="1" topLeftCell="A80" activePane="bottomLeft" state="frozen"/>
      <selection activeCell="F113" sqref="F113"/>
      <selection pane="bottomLeft" activeCell="E3" sqref="E3:F115"/>
    </sheetView>
  </sheetViews>
  <sheetFormatPr defaultColWidth="8.85546875" defaultRowHeight="15"/>
  <cols>
    <col min="1" max="1" width="9.28515625" style="7" bestFit="1" customWidth="1"/>
    <col min="2" max="2" width="7.7109375" style="5" customWidth="1"/>
    <col min="3" max="3" width="64.7109375" style="9"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150</v>
      </c>
      <c r="D1" s="53" t="s">
        <v>129</v>
      </c>
      <c r="E1" s="54" t="s">
        <v>148</v>
      </c>
      <c r="F1" s="42" t="s">
        <v>130</v>
      </c>
      <c r="G1" s="42" t="s">
        <v>839</v>
      </c>
      <c r="H1" s="43" t="s">
        <v>840</v>
      </c>
      <c r="I1" s="43" t="s">
        <v>841</v>
      </c>
      <c r="J1" s="46" t="s">
        <v>811</v>
      </c>
      <c r="K1" s="14" t="s">
        <v>144</v>
      </c>
      <c r="L1" s="38" t="str">
        <f>"Сумма:"&amp;" "&amp;SUM(L4:L415)</f>
        <v>Сумма: 0</v>
      </c>
    </row>
    <row r="2" spans="1:15" ht="22.9" customHeight="1">
      <c r="A2" s="16"/>
      <c r="B2" s="17"/>
      <c r="C2" s="91" t="s">
        <v>3846</v>
      </c>
      <c r="D2" s="17"/>
      <c r="E2" s="55"/>
      <c r="F2" s="20"/>
      <c r="G2" s="21"/>
      <c r="H2" s="22"/>
      <c r="I2" s="22"/>
      <c r="J2" s="15"/>
      <c r="K2" s="22"/>
      <c r="L2" s="23"/>
    </row>
    <row r="3" spans="1:15">
      <c r="A3" s="25">
        <v>13378</v>
      </c>
      <c r="B3" s="26" t="s">
        <v>1121</v>
      </c>
      <c r="C3" s="110" t="s">
        <v>3487</v>
      </c>
      <c r="D3" s="26">
        <v>6</v>
      </c>
      <c r="E3" s="56"/>
      <c r="F3" s="28"/>
      <c r="G3" s="29">
        <f t="shared" ref="G3" si="0">F3*0.9</f>
        <v>0</v>
      </c>
      <c r="H3" s="30">
        <f t="shared" ref="H3" si="1">F3*0.85</f>
        <v>0</v>
      </c>
      <c r="I3" s="30">
        <f t="shared" ref="I3" si="2">F3*0.8</f>
        <v>0</v>
      </c>
      <c r="J3" s="31"/>
      <c r="K3" s="30">
        <f t="shared" ref="K3" si="3">J3*F3</f>
        <v>0</v>
      </c>
      <c r="L3" s="32">
        <f t="shared" ref="L3:L34" si="4">IF($K$116&gt;125000,J3*I3,IF(MOD(J3,6)=0,J3*I3,IF($K$116&gt;58500,J3*H3,IF($K$116&gt;27500,J3*G3,IF($K$116&gt;=0,J3*F3,0)))))</f>
        <v>0</v>
      </c>
      <c r="N3">
        <f t="shared" ref="N3" si="5">ROW(J3)</f>
        <v>3</v>
      </c>
      <c r="O3" t="s">
        <v>2172</v>
      </c>
    </row>
    <row r="4" spans="1:15">
      <c r="A4" s="25">
        <v>13965</v>
      </c>
      <c r="B4" s="26" t="s">
        <v>1121</v>
      </c>
      <c r="C4" s="110" t="s">
        <v>1386</v>
      </c>
      <c r="D4" s="26">
        <v>6</v>
      </c>
      <c r="E4" s="56">
        <v>166</v>
      </c>
      <c r="F4" s="28">
        <v>115</v>
      </c>
      <c r="G4" s="29">
        <f t="shared" ref="G4:G7" si="6">F4*0.9</f>
        <v>103.5</v>
      </c>
      <c r="H4" s="30">
        <f t="shared" ref="H4:H7" si="7">F4*0.85</f>
        <v>97.75</v>
      </c>
      <c r="I4" s="30">
        <f t="shared" ref="I4:I7" si="8">F4*0.8</f>
        <v>92</v>
      </c>
      <c r="J4" s="31"/>
      <c r="K4" s="30">
        <f t="shared" ref="K4:K7" si="9">J4*F4</f>
        <v>0</v>
      </c>
      <c r="L4" s="32">
        <f t="shared" si="4"/>
        <v>0</v>
      </c>
      <c r="N4">
        <f t="shared" ref="N4:N70" si="10">ROW(J4)</f>
        <v>4</v>
      </c>
      <c r="O4" t="s">
        <v>2172</v>
      </c>
    </row>
    <row r="5" spans="1:15">
      <c r="A5" s="16">
        <v>12608</v>
      </c>
      <c r="B5" s="17" t="s">
        <v>1121</v>
      </c>
      <c r="C5" s="112" t="s">
        <v>1387</v>
      </c>
      <c r="D5" s="17">
        <v>6</v>
      </c>
      <c r="E5" s="57">
        <v>4</v>
      </c>
      <c r="F5" s="20">
        <v>115</v>
      </c>
      <c r="G5" s="21">
        <f t="shared" si="6"/>
        <v>103.5</v>
      </c>
      <c r="H5" s="22">
        <f t="shared" si="7"/>
        <v>97.75</v>
      </c>
      <c r="I5" s="22">
        <f t="shared" si="8"/>
        <v>92</v>
      </c>
      <c r="J5" s="31"/>
      <c r="K5" s="30">
        <f t="shared" si="9"/>
        <v>0</v>
      </c>
      <c r="L5" s="32">
        <f t="shared" si="4"/>
        <v>0</v>
      </c>
      <c r="N5">
        <f t="shared" si="10"/>
        <v>5</v>
      </c>
      <c r="O5" t="s">
        <v>2172</v>
      </c>
    </row>
    <row r="6" spans="1:15">
      <c r="A6" s="25">
        <v>13966</v>
      </c>
      <c r="B6" s="26" t="s">
        <v>1121</v>
      </c>
      <c r="C6" s="110" t="s">
        <v>1388</v>
      </c>
      <c r="D6" s="26">
        <v>6</v>
      </c>
      <c r="E6" s="56">
        <v>41</v>
      </c>
      <c r="F6" s="28">
        <v>115</v>
      </c>
      <c r="G6" s="29">
        <f t="shared" si="6"/>
        <v>103.5</v>
      </c>
      <c r="H6" s="30">
        <f t="shared" si="7"/>
        <v>97.75</v>
      </c>
      <c r="I6" s="30">
        <f t="shared" si="8"/>
        <v>92</v>
      </c>
      <c r="J6" s="31"/>
      <c r="K6" s="30">
        <f t="shared" si="9"/>
        <v>0</v>
      </c>
      <c r="L6" s="32">
        <f t="shared" si="4"/>
        <v>0</v>
      </c>
      <c r="N6">
        <f t="shared" si="10"/>
        <v>6</v>
      </c>
      <c r="O6" t="s">
        <v>2172</v>
      </c>
    </row>
    <row r="7" spans="1:15">
      <c r="A7" s="16">
        <v>13967</v>
      </c>
      <c r="B7" s="17" t="s">
        <v>1121</v>
      </c>
      <c r="C7" s="112" t="s">
        <v>1389</v>
      </c>
      <c r="D7" s="17">
        <v>6</v>
      </c>
      <c r="E7" s="57">
        <v>125</v>
      </c>
      <c r="F7" s="20">
        <v>115</v>
      </c>
      <c r="G7" s="21">
        <f t="shared" si="6"/>
        <v>103.5</v>
      </c>
      <c r="H7" s="22">
        <f t="shared" si="7"/>
        <v>97.75</v>
      </c>
      <c r="I7" s="22">
        <f t="shared" si="8"/>
        <v>92</v>
      </c>
      <c r="J7" s="31"/>
      <c r="K7" s="30">
        <f t="shared" si="9"/>
        <v>0</v>
      </c>
      <c r="L7" s="32">
        <f t="shared" si="4"/>
        <v>0</v>
      </c>
      <c r="N7">
        <f t="shared" si="10"/>
        <v>7</v>
      </c>
      <c r="O7" t="s">
        <v>2172</v>
      </c>
    </row>
    <row r="8" spans="1:15">
      <c r="A8" s="25">
        <v>13969</v>
      </c>
      <c r="B8" s="26" t="s">
        <v>1121</v>
      </c>
      <c r="C8" s="110" t="s">
        <v>1390</v>
      </c>
      <c r="D8" s="26">
        <v>6</v>
      </c>
      <c r="E8" s="56">
        <v>1</v>
      </c>
      <c r="F8" s="28">
        <v>115</v>
      </c>
      <c r="G8" s="29">
        <f t="shared" ref="G8:G26" si="11">F8*0.9</f>
        <v>103.5</v>
      </c>
      <c r="H8" s="30">
        <f t="shared" ref="H8:H26" si="12">F8*0.85</f>
        <v>97.75</v>
      </c>
      <c r="I8" s="30">
        <f t="shared" ref="I8:I26" si="13">F8*0.8</f>
        <v>92</v>
      </c>
      <c r="J8" s="31"/>
      <c r="K8" s="30">
        <f t="shared" ref="K8:K26" si="14">J8*F8</f>
        <v>0</v>
      </c>
      <c r="L8" s="32">
        <f t="shared" si="4"/>
        <v>0</v>
      </c>
      <c r="N8">
        <f t="shared" si="10"/>
        <v>8</v>
      </c>
      <c r="O8" t="s">
        <v>2172</v>
      </c>
    </row>
    <row r="9" spans="1:15">
      <c r="A9" s="16">
        <v>13968</v>
      </c>
      <c r="B9" s="17" t="s">
        <v>1121</v>
      </c>
      <c r="C9" s="112" t="s">
        <v>1391</v>
      </c>
      <c r="D9" s="17">
        <v>6</v>
      </c>
      <c r="E9" s="57">
        <v>108</v>
      </c>
      <c r="F9" s="20">
        <v>115</v>
      </c>
      <c r="G9" s="21">
        <f t="shared" si="11"/>
        <v>103.5</v>
      </c>
      <c r="H9" s="22">
        <f t="shared" si="12"/>
        <v>97.75</v>
      </c>
      <c r="I9" s="22">
        <f t="shared" si="13"/>
        <v>92</v>
      </c>
      <c r="J9" s="31"/>
      <c r="K9" s="30">
        <f t="shared" si="14"/>
        <v>0</v>
      </c>
      <c r="L9" s="32">
        <f t="shared" si="4"/>
        <v>0</v>
      </c>
      <c r="N9">
        <f t="shared" si="10"/>
        <v>9</v>
      </c>
      <c r="O9" t="s">
        <v>2172</v>
      </c>
    </row>
    <row r="10" spans="1:15">
      <c r="A10" s="25">
        <v>13995</v>
      </c>
      <c r="B10" s="26" t="s">
        <v>1121</v>
      </c>
      <c r="C10" s="110" t="s">
        <v>1392</v>
      </c>
      <c r="D10" s="26">
        <v>6</v>
      </c>
      <c r="E10" s="56"/>
      <c r="F10" s="28"/>
      <c r="G10" s="29">
        <f t="shared" si="11"/>
        <v>0</v>
      </c>
      <c r="H10" s="30">
        <f t="shared" si="12"/>
        <v>0</v>
      </c>
      <c r="I10" s="30">
        <f t="shared" si="13"/>
        <v>0</v>
      </c>
      <c r="J10" s="31"/>
      <c r="K10" s="30">
        <f t="shared" si="14"/>
        <v>0</v>
      </c>
      <c r="L10" s="32">
        <f t="shared" si="4"/>
        <v>0</v>
      </c>
      <c r="N10">
        <f t="shared" si="10"/>
        <v>10</v>
      </c>
      <c r="O10" t="s">
        <v>2172</v>
      </c>
    </row>
    <row r="11" spans="1:15">
      <c r="A11" s="16">
        <v>13372</v>
      </c>
      <c r="B11" s="17" t="s">
        <v>1121</v>
      </c>
      <c r="C11" s="112" t="s">
        <v>1393</v>
      </c>
      <c r="D11" s="17">
        <v>6</v>
      </c>
      <c r="E11" s="57">
        <v>49</v>
      </c>
      <c r="F11" s="20">
        <v>115</v>
      </c>
      <c r="G11" s="21">
        <f t="shared" si="11"/>
        <v>103.5</v>
      </c>
      <c r="H11" s="22">
        <f t="shared" si="12"/>
        <v>97.75</v>
      </c>
      <c r="I11" s="22">
        <f t="shared" si="13"/>
        <v>92</v>
      </c>
      <c r="J11" s="31"/>
      <c r="K11" s="30">
        <f t="shared" si="14"/>
        <v>0</v>
      </c>
      <c r="L11" s="32">
        <f t="shared" si="4"/>
        <v>0</v>
      </c>
      <c r="N11">
        <f t="shared" si="10"/>
        <v>11</v>
      </c>
      <c r="O11" t="s">
        <v>2172</v>
      </c>
    </row>
    <row r="12" spans="1:15">
      <c r="A12" s="25">
        <v>13971</v>
      </c>
      <c r="B12" s="26" t="s">
        <v>1121</v>
      </c>
      <c r="C12" s="110" t="s">
        <v>1394</v>
      </c>
      <c r="D12" s="26">
        <v>6</v>
      </c>
      <c r="E12" s="56"/>
      <c r="F12" s="28"/>
      <c r="G12" s="29">
        <f t="shared" si="11"/>
        <v>0</v>
      </c>
      <c r="H12" s="30">
        <f t="shared" si="12"/>
        <v>0</v>
      </c>
      <c r="I12" s="30">
        <f t="shared" si="13"/>
        <v>0</v>
      </c>
      <c r="J12" s="31"/>
      <c r="K12" s="30">
        <f t="shared" si="14"/>
        <v>0</v>
      </c>
      <c r="L12" s="32">
        <f t="shared" si="4"/>
        <v>0</v>
      </c>
      <c r="N12">
        <f t="shared" si="10"/>
        <v>12</v>
      </c>
      <c r="O12" t="s">
        <v>2172</v>
      </c>
    </row>
    <row r="13" spans="1:15">
      <c r="A13" s="16">
        <v>13972</v>
      </c>
      <c r="B13" s="17" t="s">
        <v>1121</v>
      </c>
      <c r="C13" s="112" t="s">
        <v>1395</v>
      </c>
      <c r="D13" s="17">
        <v>6</v>
      </c>
      <c r="E13" s="57">
        <v>95</v>
      </c>
      <c r="F13" s="20">
        <v>115</v>
      </c>
      <c r="G13" s="21">
        <f t="shared" si="11"/>
        <v>103.5</v>
      </c>
      <c r="H13" s="22">
        <f t="shared" si="12"/>
        <v>97.75</v>
      </c>
      <c r="I13" s="22">
        <f t="shared" si="13"/>
        <v>92</v>
      </c>
      <c r="J13" s="31"/>
      <c r="K13" s="30">
        <f t="shared" si="14"/>
        <v>0</v>
      </c>
      <c r="L13" s="32">
        <f t="shared" si="4"/>
        <v>0</v>
      </c>
      <c r="N13">
        <f t="shared" si="10"/>
        <v>13</v>
      </c>
      <c r="O13" t="s">
        <v>2172</v>
      </c>
    </row>
    <row r="14" spans="1:15">
      <c r="A14" s="25">
        <v>13973</v>
      </c>
      <c r="B14" s="26" t="s">
        <v>1121</v>
      </c>
      <c r="C14" s="110" t="s">
        <v>1396</v>
      </c>
      <c r="D14" s="26">
        <v>6</v>
      </c>
      <c r="E14" s="56">
        <v>27</v>
      </c>
      <c r="F14" s="28">
        <v>115</v>
      </c>
      <c r="G14" s="29">
        <f t="shared" si="11"/>
        <v>103.5</v>
      </c>
      <c r="H14" s="30">
        <f t="shared" si="12"/>
        <v>97.75</v>
      </c>
      <c r="I14" s="30">
        <f t="shared" si="13"/>
        <v>92</v>
      </c>
      <c r="J14" s="31"/>
      <c r="K14" s="30">
        <f t="shared" si="14"/>
        <v>0</v>
      </c>
      <c r="L14" s="32">
        <f t="shared" si="4"/>
        <v>0</v>
      </c>
      <c r="N14">
        <f t="shared" si="10"/>
        <v>14</v>
      </c>
      <c r="O14" t="s">
        <v>2172</v>
      </c>
    </row>
    <row r="15" spans="1:15">
      <c r="A15" s="16">
        <v>13974</v>
      </c>
      <c r="B15" s="17" t="s">
        <v>1121</v>
      </c>
      <c r="C15" s="112" t="s">
        <v>1397</v>
      </c>
      <c r="D15" s="17">
        <v>6</v>
      </c>
      <c r="E15" s="57">
        <v>56</v>
      </c>
      <c r="F15" s="20">
        <v>115</v>
      </c>
      <c r="G15" s="21">
        <f t="shared" si="11"/>
        <v>103.5</v>
      </c>
      <c r="H15" s="22">
        <f t="shared" si="12"/>
        <v>97.75</v>
      </c>
      <c r="I15" s="22">
        <f t="shared" si="13"/>
        <v>92</v>
      </c>
      <c r="J15" s="31"/>
      <c r="K15" s="30">
        <f t="shared" si="14"/>
        <v>0</v>
      </c>
      <c r="L15" s="32">
        <f t="shared" si="4"/>
        <v>0</v>
      </c>
      <c r="N15">
        <f t="shared" si="10"/>
        <v>15</v>
      </c>
      <c r="O15" t="s">
        <v>2172</v>
      </c>
    </row>
    <row r="16" spans="1:15" ht="16.149999999999999" customHeight="1">
      <c r="A16" s="25">
        <v>13975</v>
      </c>
      <c r="B16" s="26" t="s">
        <v>1121</v>
      </c>
      <c r="C16" s="110" t="s">
        <v>1398</v>
      </c>
      <c r="D16" s="26">
        <v>6</v>
      </c>
      <c r="E16" s="56"/>
      <c r="F16" s="28"/>
      <c r="G16" s="29">
        <f t="shared" si="11"/>
        <v>0</v>
      </c>
      <c r="H16" s="30">
        <f t="shared" si="12"/>
        <v>0</v>
      </c>
      <c r="I16" s="30">
        <f t="shared" si="13"/>
        <v>0</v>
      </c>
      <c r="J16" s="31"/>
      <c r="K16" s="30">
        <f t="shared" si="14"/>
        <v>0</v>
      </c>
      <c r="L16" s="32">
        <f t="shared" si="4"/>
        <v>0</v>
      </c>
      <c r="N16">
        <f t="shared" si="10"/>
        <v>16</v>
      </c>
      <c r="O16" t="s">
        <v>2172</v>
      </c>
    </row>
    <row r="17" spans="1:15">
      <c r="A17" s="16">
        <v>12353</v>
      </c>
      <c r="B17" s="17" t="s">
        <v>1121</v>
      </c>
      <c r="C17" s="112" t="s">
        <v>1399</v>
      </c>
      <c r="D17" s="17">
        <v>6</v>
      </c>
      <c r="E17" s="57">
        <v>288</v>
      </c>
      <c r="F17" s="20">
        <v>115</v>
      </c>
      <c r="G17" s="21">
        <f t="shared" si="11"/>
        <v>103.5</v>
      </c>
      <c r="H17" s="22">
        <f t="shared" si="12"/>
        <v>97.75</v>
      </c>
      <c r="I17" s="22">
        <f t="shared" si="13"/>
        <v>92</v>
      </c>
      <c r="J17" s="31"/>
      <c r="K17" s="30">
        <f t="shared" si="14"/>
        <v>0</v>
      </c>
      <c r="L17" s="32">
        <f t="shared" si="4"/>
        <v>0</v>
      </c>
      <c r="N17">
        <f t="shared" si="10"/>
        <v>17</v>
      </c>
      <c r="O17" t="s">
        <v>2172</v>
      </c>
    </row>
    <row r="18" spans="1:15">
      <c r="A18" s="25">
        <v>13976</v>
      </c>
      <c r="B18" s="26" t="s">
        <v>1121</v>
      </c>
      <c r="C18" s="110" t="s">
        <v>1400</v>
      </c>
      <c r="D18" s="26">
        <v>6</v>
      </c>
      <c r="E18" s="56"/>
      <c r="F18" s="28"/>
      <c r="G18" s="29">
        <f t="shared" si="11"/>
        <v>0</v>
      </c>
      <c r="H18" s="30">
        <f t="shared" si="12"/>
        <v>0</v>
      </c>
      <c r="I18" s="30">
        <f t="shared" si="13"/>
        <v>0</v>
      </c>
      <c r="J18" s="31"/>
      <c r="K18" s="30">
        <f t="shared" si="14"/>
        <v>0</v>
      </c>
      <c r="L18" s="32">
        <f t="shared" si="4"/>
        <v>0</v>
      </c>
      <c r="N18">
        <f t="shared" si="10"/>
        <v>18</v>
      </c>
      <c r="O18" t="s">
        <v>2172</v>
      </c>
    </row>
    <row r="19" spans="1:15">
      <c r="A19" s="16">
        <v>13977</v>
      </c>
      <c r="B19" s="17" t="s">
        <v>1121</v>
      </c>
      <c r="C19" s="112" t="s">
        <v>1401</v>
      </c>
      <c r="D19" s="17">
        <v>6</v>
      </c>
      <c r="E19" s="57">
        <v>207</v>
      </c>
      <c r="F19" s="20">
        <v>115</v>
      </c>
      <c r="G19" s="21">
        <f t="shared" si="11"/>
        <v>103.5</v>
      </c>
      <c r="H19" s="22">
        <f t="shared" si="12"/>
        <v>97.75</v>
      </c>
      <c r="I19" s="22">
        <f t="shared" si="13"/>
        <v>92</v>
      </c>
      <c r="J19" s="31"/>
      <c r="K19" s="30">
        <f t="shared" si="14"/>
        <v>0</v>
      </c>
      <c r="L19" s="32">
        <f t="shared" si="4"/>
        <v>0</v>
      </c>
      <c r="N19">
        <f t="shared" si="10"/>
        <v>19</v>
      </c>
      <c r="O19" t="s">
        <v>2172</v>
      </c>
    </row>
    <row r="20" spans="1:15">
      <c r="A20" s="25">
        <v>13978</v>
      </c>
      <c r="B20" s="26" t="s">
        <v>1121</v>
      </c>
      <c r="C20" s="110" t="s">
        <v>1402</v>
      </c>
      <c r="D20" s="26">
        <v>6</v>
      </c>
      <c r="E20" s="56">
        <v>217</v>
      </c>
      <c r="F20" s="28">
        <v>115</v>
      </c>
      <c r="G20" s="29">
        <f t="shared" si="11"/>
        <v>103.5</v>
      </c>
      <c r="H20" s="30">
        <f t="shared" si="12"/>
        <v>97.75</v>
      </c>
      <c r="I20" s="30">
        <f t="shared" si="13"/>
        <v>92</v>
      </c>
      <c r="J20" s="31"/>
      <c r="K20" s="30">
        <f t="shared" si="14"/>
        <v>0</v>
      </c>
      <c r="L20" s="32">
        <f t="shared" si="4"/>
        <v>0</v>
      </c>
      <c r="N20">
        <f t="shared" si="10"/>
        <v>20</v>
      </c>
      <c r="O20" t="s">
        <v>2172</v>
      </c>
    </row>
    <row r="21" spans="1:15">
      <c r="A21" s="16">
        <v>12355</v>
      </c>
      <c r="B21" s="17" t="s">
        <v>1121</v>
      </c>
      <c r="C21" s="112" t="s">
        <v>1403</v>
      </c>
      <c r="D21" s="17">
        <v>6</v>
      </c>
      <c r="E21" s="57"/>
      <c r="F21" s="20"/>
      <c r="G21" s="21">
        <f t="shared" si="11"/>
        <v>0</v>
      </c>
      <c r="H21" s="22">
        <f t="shared" si="12"/>
        <v>0</v>
      </c>
      <c r="I21" s="22">
        <f t="shared" si="13"/>
        <v>0</v>
      </c>
      <c r="J21" s="31"/>
      <c r="K21" s="30">
        <f t="shared" si="14"/>
        <v>0</v>
      </c>
      <c r="L21" s="32">
        <f t="shared" si="4"/>
        <v>0</v>
      </c>
      <c r="N21">
        <f t="shared" si="10"/>
        <v>21</v>
      </c>
      <c r="O21" t="s">
        <v>2172</v>
      </c>
    </row>
    <row r="22" spans="1:15">
      <c r="A22" s="25">
        <v>12611</v>
      </c>
      <c r="B22" s="26" t="s">
        <v>1121</v>
      </c>
      <c r="C22" s="110" t="s">
        <v>2825</v>
      </c>
      <c r="D22" s="26">
        <v>6</v>
      </c>
      <c r="E22" s="56">
        <v>204</v>
      </c>
      <c r="F22" s="28">
        <v>115</v>
      </c>
      <c r="G22" s="29">
        <f t="shared" si="11"/>
        <v>103.5</v>
      </c>
      <c r="H22" s="30">
        <f t="shared" si="12"/>
        <v>97.75</v>
      </c>
      <c r="I22" s="30">
        <f t="shared" si="13"/>
        <v>92</v>
      </c>
      <c r="J22" s="31"/>
      <c r="K22" s="30">
        <f t="shared" si="14"/>
        <v>0</v>
      </c>
      <c r="L22" s="32">
        <f t="shared" si="4"/>
        <v>0</v>
      </c>
      <c r="N22">
        <f t="shared" si="10"/>
        <v>22</v>
      </c>
      <c r="O22" t="s">
        <v>2172</v>
      </c>
    </row>
    <row r="23" spans="1:15">
      <c r="A23" s="16">
        <v>14667</v>
      </c>
      <c r="B23" s="17" t="s">
        <v>1121</v>
      </c>
      <c r="C23" s="112" t="s">
        <v>2824</v>
      </c>
      <c r="D23" s="17">
        <v>6</v>
      </c>
      <c r="E23" s="57"/>
      <c r="F23" s="20"/>
      <c r="G23" s="21">
        <f t="shared" ref="G23" si="15">F23*0.9</f>
        <v>0</v>
      </c>
      <c r="H23" s="22">
        <f t="shared" ref="H23" si="16">F23*0.85</f>
        <v>0</v>
      </c>
      <c r="I23" s="22">
        <f t="shared" ref="I23" si="17">F23*0.8</f>
        <v>0</v>
      </c>
      <c r="J23" s="31"/>
      <c r="K23" s="30">
        <f t="shared" ref="K23" si="18">J23*F23</f>
        <v>0</v>
      </c>
      <c r="L23" s="32">
        <f t="shared" si="4"/>
        <v>0</v>
      </c>
      <c r="N23">
        <f t="shared" ref="N23" si="19">ROW(J23)</f>
        <v>23</v>
      </c>
      <c r="O23" t="s">
        <v>2172</v>
      </c>
    </row>
    <row r="24" spans="1:15">
      <c r="A24" s="25">
        <v>13989</v>
      </c>
      <c r="B24" s="26" t="s">
        <v>1121</v>
      </c>
      <c r="C24" s="110" t="s">
        <v>1404</v>
      </c>
      <c r="D24" s="26">
        <v>6</v>
      </c>
      <c r="E24" s="56"/>
      <c r="F24" s="28"/>
      <c r="G24" s="29">
        <f t="shared" si="11"/>
        <v>0</v>
      </c>
      <c r="H24" s="30">
        <f t="shared" si="12"/>
        <v>0</v>
      </c>
      <c r="I24" s="30">
        <f t="shared" si="13"/>
        <v>0</v>
      </c>
      <c r="J24" s="31"/>
      <c r="K24" s="30">
        <f t="shared" si="14"/>
        <v>0</v>
      </c>
      <c r="L24" s="32">
        <f t="shared" si="4"/>
        <v>0</v>
      </c>
      <c r="N24">
        <f t="shared" si="10"/>
        <v>24</v>
      </c>
      <c r="O24" t="s">
        <v>2172</v>
      </c>
    </row>
    <row r="25" spans="1:15">
      <c r="A25" s="16">
        <v>12351</v>
      </c>
      <c r="B25" s="17" t="s">
        <v>1121</v>
      </c>
      <c r="C25" s="112" t="s">
        <v>1405</v>
      </c>
      <c r="D25" s="17">
        <v>6</v>
      </c>
      <c r="E25" s="57">
        <v>68</v>
      </c>
      <c r="F25" s="20">
        <v>115</v>
      </c>
      <c r="G25" s="21">
        <f t="shared" si="11"/>
        <v>103.5</v>
      </c>
      <c r="H25" s="22">
        <f t="shared" si="12"/>
        <v>97.75</v>
      </c>
      <c r="I25" s="22">
        <f t="shared" si="13"/>
        <v>92</v>
      </c>
      <c r="J25" s="31"/>
      <c r="K25" s="30">
        <f t="shared" si="14"/>
        <v>0</v>
      </c>
      <c r="L25" s="32">
        <f t="shared" si="4"/>
        <v>0</v>
      </c>
      <c r="N25">
        <f t="shared" si="10"/>
        <v>25</v>
      </c>
      <c r="O25" t="s">
        <v>2172</v>
      </c>
    </row>
    <row r="26" spans="1:15">
      <c r="A26" s="25">
        <v>13981</v>
      </c>
      <c r="B26" s="26" t="s">
        <v>1121</v>
      </c>
      <c r="C26" s="110" t="s">
        <v>1406</v>
      </c>
      <c r="D26" s="26">
        <v>6</v>
      </c>
      <c r="E26" s="56"/>
      <c r="F26" s="28"/>
      <c r="G26" s="29">
        <f t="shared" si="11"/>
        <v>0</v>
      </c>
      <c r="H26" s="30">
        <f t="shared" si="12"/>
        <v>0</v>
      </c>
      <c r="I26" s="30">
        <f t="shared" si="13"/>
        <v>0</v>
      </c>
      <c r="J26" s="31"/>
      <c r="K26" s="30">
        <f t="shared" si="14"/>
        <v>0</v>
      </c>
      <c r="L26" s="32">
        <f t="shared" si="4"/>
        <v>0</v>
      </c>
      <c r="N26">
        <f t="shared" si="10"/>
        <v>26</v>
      </c>
      <c r="O26" t="s">
        <v>2172</v>
      </c>
    </row>
    <row r="27" spans="1:15">
      <c r="A27" s="16">
        <v>13921</v>
      </c>
      <c r="B27" s="17" t="s">
        <v>1121</v>
      </c>
      <c r="C27" s="112" t="s">
        <v>1407</v>
      </c>
      <c r="D27" s="17">
        <v>6</v>
      </c>
      <c r="E27" s="57">
        <v>4</v>
      </c>
      <c r="F27" s="20">
        <v>115</v>
      </c>
      <c r="G27" s="21">
        <f t="shared" ref="G27:G92" si="20">F27*0.9</f>
        <v>103.5</v>
      </c>
      <c r="H27" s="22">
        <f t="shared" ref="H27:H92" si="21">F27*0.85</f>
        <v>97.75</v>
      </c>
      <c r="I27" s="22">
        <f t="shared" ref="I27:I92" si="22">F27*0.8</f>
        <v>92</v>
      </c>
      <c r="J27" s="31"/>
      <c r="K27" s="30">
        <f t="shared" ref="K27:K98" si="23">J27*F27</f>
        <v>0</v>
      </c>
      <c r="L27" s="32">
        <f t="shared" si="4"/>
        <v>0</v>
      </c>
      <c r="N27">
        <f t="shared" si="10"/>
        <v>27</v>
      </c>
      <c r="O27" t="s">
        <v>2172</v>
      </c>
    </row>
    <row r="28" spans="1:15">
      <c r="A28" s="25">
        <v>12609</v>
      </c>
      <c r="B28" s="26" t="s">
        <v>1121</v>
      </c>
      <c r="C28" s="110" t="s">
        <v>1408</v>
      </c>
      <c r="D28" s="26">
        <v>6</v>
      </c>
      <c r="E28" s="56">
        <v>-1</v>
      </c>
      <c r="F28" s="28">
        <v>115</v>
      </c>
      <c r="G28" s="29">
        <f t="shared" si="20"/>
        <v>103.5</v>
      </c>
      <c r="H28" s="30">
        <f t="shared" si="21"/>
        <v>97.75</v>
      </c>
      <c r="I28" s="30">
        <f t="shared" si="22"/>
        <v>92</v>
      </c>
      <c r="J28" s="31"/>
      <c r="K28" s="30">
        <f t="shared" si="23"/>
        <v>0</v>
      </c>
      <c r="L28" s="32">
        <f t="shared" si="4"/>
        <v>0</v>
      </c>
      <c r="N28">
        <f t="shared" si="10"/>
        <v>28</v>
      </c>
      <c r="O28" t="s">
        <v>2172</v>
      </c>
    </row>
    <row r="29" spans="1:15">
      <c r="A29" s="16">
        <v>12663</v>
      </c>
      <c r="B29" s="17" t="s">
        <v>1121</v>
      </c>
      <c r="C29" s="112" t="s">
        <v>1409</v>
      </c>
      <c r="D29" s="17">
        <v>6</v>
      </c>
      <c r="E29" s="57">
        <v>338</v>
      </c>
      <c r="F29" s="20">
        <v>115</v>
      </c>
      <c r="G29" s="21">
        <f t="shared" si="20"/>
        <v>103.5</v>
      </c>
      <c r="H29" s="22">
        <f t="shared" si="21"/>
        <v>97.75</v>
      </c>
      <c r="I29" s="22">
        <f t="shared" si="22"/>
        <v>92</v>
      </c>
      <c r="J29" s="31"/>
      <c r="K29" s="30">
        <f t="shared" si="23"/>
        <v>0</v>
      </c>
      <c r="L29" s="32">
        <f t="shared" si="4"/>
        <v>0</v>
      </c>
      <c r="N29">
        <f t="shared" si="10"/>
        <v>29</v>
      </c>
      <c r="O29" t="s">
        <v>2172</v>
      </c>
    </row>
    <row r="30" spans="1:15">
      <c r="A30" s="25">
        <v>13982</v>
      </c>
      <c r="B30" s="26" t="s">
        <v>1121</v>
      </c>
      <c r="C30" s="110" t="s">
        <v>1410</v>
      </c>
      <c r="D30" s="26">
        <v>6</v>
      </c>
      <c r="E30" s="56">
        <v>25</v>
      </c>
      <c r="F30" s="28">
        <v>115</v>
      </c>
      <c r="G30" s="29">
        <f t="shared" si="20"/>
        <v>103.5</v>
      </c>
      <c r="H30" s="30">
        <f t="shared" si="21"/>
        <v>97.75</v>
      </c>
      <c r="I30" s="30">
        <f t="shared" si="22"/>
        <v>92</v>
      </c>
      <c r="J30" s="31"/>
      <c r="K30" s="30">
        <f t="shared" si="23"/>
        <v>0</v>
      </c>
      <c r="L30" s="32">
        <f t="shared" si="4"/>
        <v>0</v>
      </c>
      <c r="N30">
        <f t="shared" si="10"/>
        <v>30</v>
      </c>
      <c r="O30" t="s">
        <v>2172</v>
      </c>
    </row>
    <row r="31" spans="1:15">
      <c r="A31" s="16">
        <v>13993</v>
      </c>
      <c r="B31" s="17" t="s">
        <v>1121</v>
      </c>
      <c r="C31" s="112" t="s">
        <v>1411</v>
      </c>
      <c r="D31" s="17">
        <v>6</v>
      </c>
      <c r="E31" s="57">
        <v>27</v>
      </c>
      <c r="F31" s="20">
        <v>115</v>
      </c>
      <c r="G31" s="21">
        <f t="shared" si="20"/>
        <v>103.5</v>
      </c>
      <c r="H31" s="22">
        <f t="shared" si="21"/>
        <v>97.75</v>
      </c>
      <c r="I31" s="22">
        <f t="shared" si="22"/>
        <v>92</v>
      </c>
      <c r="J31" s="31"/>
      <c r="K31" s="30">
        <f t="shared" si="23"/>
        <v>0</v>
      </c>
      <c r="L31" s="32">
        <f t="shared" si="4"/>
        <v>0</v>
      </c>
      <c r="N31">
        <f t="shared" si="10"/>
        <v>31</v>
      </c>
      <c r="O31" t="s">
        <v>2172</v>
      </c>
    </row>
    <row r="32" spans="1:15">
      <c r="A32" s="25">
        <v>12850</v>
      </c>
      <c r="B32" s="26" t="s">
        <v>1121</v>
      </c>
      <c r="C32" s="110" t="s">
        <v>1412</v>
      </c>
      <c r="D32" s="26">
        <v>6</v>
      </c>
      <c r="E32" s="56">
        <v>72</v>
      </c>
      <c r="F32" s="28">
        <v>115</v>
      </c>
      <c r="G32" s="29">
        <f t="shared" si="20"/>
        <v>103.5</v>
      </c>
      <c r="H32" s="30">
        <f t="shared" si="21"/>
        <v>97.75</v>
      </c>
      <c r="I32" s="30">
        <f t="shared" si="22"/>
        <v>92</v>
      </c>
      <c r="J32" s="31"/>
      <c r="K32" s="30">
        <f t="shared" si="23"/>
        <v>0</v>
      </c>
      <c r="L32" s="32">
        <f t="shared" si="4"/>
        <v>0</v>
      </c>
      <c r="N32">
        <f t="shared" si="10"/>
        <v>32</v>
      </c>
      <c r="O32" t="s">
        <v>2172</v>
      </c>
    </row>
    <row r="33" spans="1:15">
      <c r="A33" s="16">
        <v>13318</v>
      </c>
      <c r="B33" s="17" t="s">
        <v>1121</v>
      </c>
      <c r="C33" s="112" t="s">
        <v>1413</v>
      </c>
      <c r="D33" s="17">
        <v>6</v>
      </c>
      <c r="E33" s="57">
        <v>104</v>
      </c>
      <c r="F33" s="20">
        <v>115</v>
      </c>
      <c r="G33" s="21">
        <f t="shared" si="20"/>
        <v>103.5</v>
      </c>
      <c r="H33" s="22">
        <f t="shared" si="21"/>
        <v>97.75</v>
      </c>
      <c r="I33" s="22">
        <f t="shared" si="22"/>
        <v>92</v>
      </c>
      <c r="J33" s="31"/>
      <c r="K33" s="30">
        <f t="shared" si="23"/>
        <v>0</v>
      </c>
      <c r="L33" s="32">
        <f t="shared" si="4"/>
        <v>0</v>
      </c>
      <c r="N33">
        <f t="shared" si="10"/>
        <v>33</v>
      </c>
      <c r="O33" t="s">
        <v>2172</v>
      </c>
    </row>
    <row r="34" spans="1:15">
      <c r="A34" s="25">
        <v>13984</v>
      </c>
      <c r="B34" s="26" t="s">
        <v>1121</v>
      </c>
      <c r="C34" s="110" t="s">
        <v>1414</v>
      </c>
      <c r="D34" s="26">
        <v>6</v>
      </c>
      <c r="E34" s="56">
        <v>5</v>
      </c>
      <c r="F34" s="28">
        <v>115</v>
      </c>
      <c r="G34" s="29">
        <f t="shared" si="20"/>
        <v>103.5</v>
      </c>
      <c r="H34" s="30">
        <f t="shared" si="21"/>
        <v>97.75</v>
      </c>
      <c r="I34" s="30">
        <f t="shared" si="22"/>
        <v>92</v>
      </c>
      <c r="J34" s="31"/>
      <c r="K34" s="30">
        <f t="shared" si="23"/>
        <v>0</v>
      </c>
      <c r="L34" s="32">
        <f t="shared" si="4"/>
        <v>0</v>
      </c>
      <c r="N34">
        <f t="shared" si="10"/>
        <v>34</v>
      </c>
      <c r="O34" t="s">
        <v>2172</v>
      </c>
    </row>
    <row r="35" spans="1:15">
      <c r="A35" s="16">
        <v>13320</v>
      </c>
      <c r="B35" s="17" t="s">
        <v>1121</v>
      </c>
      <c r="C35" s="112" t="s">
        <v>1415</v>
      </c>
      <c r="D35" s="17">
        <v>6</v>
      </c>
      <c r="E35" s="57"/>
      <c r="F35" s="20"/>
      <c r="G35" s="21">
        <f t="shared" ref="G35" si="24">F35*0.9</f>
        <v>0</v>
      </c>
      <c r="H35" s="22">
        <f t="shared" ref="H35" si="25">F35*0.85</f>
        <v>0</v>
      </c>
      <c r="I35" s="22">
        <f t="shared" ref="I35" si="26">F35*0.8</f>
        <v>0</v>
      </c>
      <c r="J35" s="31"/>
      <c r="K35" s="30">
        <f t="shared" ref="K35" si="27">J35*F35</f>
        <v>0</v>
      </c>
      <c r="L35" s="32">
        <f t="shared" ref="L35:L66" si="28">IF($K$116&gt;125000,J35*I35,IF(MOD(J35,6)=0,J35*I35,IF($K$116&gt;58500,J35*H35,IF($K$116&gt;27500,J35*G35,IF($K$116&gt;=0,J35*F35,0)))))</f>
        <v>0</v>
      </c>
      <c r="N35">
        <f t="shared" ref="N35" si="29">ROW(J35)</f>
        <v>35</v>
      </c>
      <c r="O35" t="s">
        <v>2172</v>
      </c>
    </row>
    <row r="36" spans="1:15">
      <c r="A36" s="25">
        <v>13323</v>
      </c>
      <c r="B36" s="26" t="s">
        <v>1121</v>
      </c>
      <c r="C36" s="110" t="s">
        <v>1956</v>
      </c>
      <c r="D36" s="26">
        <v>6</v>
      </c>
      <c r="E36" s="56">
        <v>73</v>
      </c>
      <c r="F36" s="28">
        <v>115</v>
      </c>
      <c r="G36" s="29">
        <f t="shared" ref="G36" si="30">F36*0.9</f>
        <v>103.5</v>
      </c>
      <c r="H36" s="30">
        <f t="shared" ref="H36" si="31">F36*0.85</f>
        <v>97.75</v>
      </c>
      <c r="I36" s="30">
        <f t="shared" ref="I36" si="32">F36*0.8</f>
        <v>92</v>
      </c>
      <c r="J36" s="31"/>
      <c r="K36" s="30">
        <f t="shared" ref="K36" si="33">J36*F36</f>
        <v>0</v>
      </c>
      <c r="L36" s="32">
        <f t="shared" si="28"/>
        <v>0</v>
      </c>
      <c r="N36">
        <f t="shared" ref="N36" si="34">ROW(J36)</f>
        <v>36</v>
      </c>
      <c r="O36" t="s">
        <v>2172</v>
      </c>
    </row>
    <row r="37" spans="1:15">
      <c r="A37" s="25">
        <v>12357</v>
      </c>
      <c r="B37" s="26" t="s">
        <v>1121</v>
      </c>
      <c r="C37" s="110" t="s">
        <v>1416</v>
      </c>
      <c r="D37" s="26">
        <v>6</v>
      </c>
      <c r="E37" s="56">
        <v>26</v>
      </c>
      <c r="F37" s="28">
        <v>115</v>
      </c>
      <c r="G37" s="29">
        <f t="shared" si="20"/>
        <v>103.5</v>
      </c>
      <c r="H37" s="30">
        <f t="shared" si="21"/>
        <v>97.75</v>
      </c>
      <c r="I37" s="30">
        <f t="shared" si="22"/>
        <v>92</v>
      </c>
      <c r="J37" s="31"/>
      <c r="K37" s="30">
        <f t="shared" si="23"/>
        <v>0</v>
      </c>
      <c r="L37" s="32">
        <f t="shared" si="28"/>
        <v>0</v>
      </c>
      <c r="N37">
        <f t="shared" si="10"/>
        <v>37</v>
      </c>
      <c r="O37" t="s">
        <v>2172</v>
      </c>
    </row>
    <row r="38" spans="1:15">
      <c r="A38" s="16">
        <v>13985</v>
      </c>
      <c r="B38" s="17" t="s">
        <v>1121</v>
      </c>
      <c r="C38" s="112" t="s">
        <v>1417</v>
      </c>
      <c r="D38" s="17">
        <v>6</v>
      </c>
      <c r="E38" s="57">
        <v>103</v>
      </c>
      <c r="F38" s="20">
        <v>115</v>
      </c>
      <c r="G38" s="21">
        <f t="shared" si="20"/>
        <v>103.5</v>
      </c>
      <c r="H38" s="22">
        <f t="shared" si="21"/>
        <v>97.75</v>
      </c>
      <c r="I38" s="22">
        <f t="shared" si="22"/>
        <v>92</v>
      </c>
      <c r="J38" s="31"/>
      <c r="K38" s="30">
        <f t="shared" si="23"/>
        <v>0</v>
      </c>
      <c r="L38" s="32">
        <f t="shared" si="28"/>
        <v>0</v>
      </c>
      <c r="N38">
        <f t="shared" si="10"/>
        <v>38</v>
      </c>
      <c r="O38" t="s">
        <v>2172</v>
      </c>
    </row>
    <row r="39" spans="1:15">
      <c r="A39" s="25">
        <v>13986</v>
      </c>
      <c r="B39" s="26" t="s">
        <v>1121</v>
      </c>
      <c r="C39" s="110" t="s">
        <v>1418</v>
      </c>
      <c r="D39" s="26">
        <v>6</v>
      </c>
      <c r="E39" s="56">
        <v>40</v>
      </c>
      <c r="F39" s="28">
        <v>115</v>
      </c>
      <c r="G39" s="29">
        <f t="shared" si="20"/>
        <v>103.5</v>
      </c>
      <c r="H39" s="30">
        <f t="shared" si="21"/>
        <v>97.75</v>
      </c>
      <c r="I39" s="30">
        <f t="shared" si="22"/>
        <v>92</v>
      </c>
      <c r="J39" s="31"/>
      <c r="K39" s="30">
        <f t="shared" si="23"/>
        <v>0</v>
      </c>
      <c r="L39" s="32">
        <f t="shared" si="28"/>
        <v>0</v>
      </c>
      <c r="N39">
        <f t="shared" si="10"/>
        <v>39</v>
      </c>
      <c r="O39" t="s">
        <v>2172</v>
      </c>
    </row>
    <row r="40" spans="1:15">
      <c r="A40" s="16">
        <v>13987</v>
      </c>
      <c r="B40" s="17" t="s">
        <v>1121</v>
      </c>
      <c r="C40" s="112" t="s">
        <v>1419</v>
      </c>
      <c r="D40" s="17">
        <v>6</v>
      </c>
      <c r="E40" s="57"/>
      <c r="F40" s="20"/>
      <c r="G40" s="21">
        <f t="shared" si="20"/>
        <v>0</v>
      </c>
      <c r="H40" s="22">
        <f t="shared" si="21"/>
        <v>0</v>
      </c>
      <c r="I40" s="22">
        <f t="shared" si="22"/>
        <v>0</v>
      </c>
      <c r="J40" s="31"/>
      <c r="K40" s="30">
        <f t="shared" si="23"/>
        <v>0</v>
      </c>
      <c r="L40" s="32">
        <f t="shared" si="28"/>
        <v>0</v>
      </c>
      <c r="N40">
        <f t="shared" si="10"/>
        <v>40</v>
      </c>
      <c r="O40" t="s">
        <v>2172</v>
      </c>
    </row>
    <row r="41" spans="1:15">
      <c r="A41" s="25">
        <v>13988</v>
      </c>
      <c r="B41" s="26" t="s">
        <v>1121</v>
      </c>
      <c r="C41" s="110" t="s">
        <v>1420</v>
      </c>
      <c r="D41" s="26">
        <v>6</v>
      </c>
      <c r="E41" s="56"/>
      <c r="F41" s="28"/>
      <c r="G41" s="29">
        <f t="shared" si="20"/>
        <v>0</v>
      </c>
      <c r="H41" s="30">
        <f t="shared" si="21"/>
        <v>0</v>
      </c>
      <c r="I41" s="30">
        <f t="shared" si="22"/>
        <v>0</v>
      </c>
      <c r="J41" s="31"/>
      <c r="K41" s="30">
        <f t="shared" si="23"/>
        <v>0</v>
      </c>
      <c r="L41" s="32">
        <f t="shared" si="28"/>
        <v>0</v>
      </c>
      <c r="N41">
        <f t="shared" si="10"/>
        <v>41</v>
      </c>
      <c r="O41" t="s">
        <v>2172</v>
      </c>
    </row>
    <row r="42" spans="1:15">
      <c r="A42" s="16">
        <v>14043</v>
      </c>
      <c r="B42" s="17" t="s">
        <v>1121</v>
      </c>
      <c r="C42" s="112" t="s">
        <v>1421</v>
      </c>
      <c r="D42" s="17">
        <v>6</v>
      </c>
      <c r="E42" s="57"/>
      <c r="F42" s="20"/>
      <c r="G42" s="21">
        <f t="shared" si="20"/>
        <v>0</v>
      </c>
      <c r="H42" s="22">
        <f t="shared" si="21"/>
        <v>0</v>
      </c>
      <c r="I42" s="22">
        <f t="shared" si="22"/>
        <v>0</v>
      </c>
      <c r="J42" s="31"/>
      <c r="K42" s="30">
        <f t="shared" si="23"/>
        <v>0</v>
      </c>
      <c r="L42" s="32">
        <f t="shared" si="28"/>
        <v>0</v>
      </c>
      <c r="N42">
        <f t="shared" si="10"/>
        <v>42</v>
      </c>
      <c r="O42" t="s">
        <v>2172</v>
      </c>
    </row>
    <row r="43" spans="1:15">
      <c r="A43" s="25">
        <v>14044</v>
      </c>
      <c r="B43" s="26" t="s">
        <v>1121</v>
      </c>
      <c r="C43" s="110" t="s">
        <v>1422</v>
      </c>
      <c r="D43" s="26">
        <v>6</v>
      </c>
      <c r="E43" s="56"/>
      <c r="F43" s="28"/>
      <c r="G43" s="29">
        <f t="shared" si="20"/>
        <v>0</v>
      </c>
      <c r="H43" s="30">
        <f t="shared" si="21"/>
        <v>0</v>
      </c>
      <c r="I43" s="30">
        <f t="shared" si="22"/>
        <v>0</v>
      </c>
      <c r="J43" s="31"/>
      <c r="K43" s="30">
        <f t="shared" si="23"/>
        <v>0</v>
      </c>
      <c r="L43" s="32">
        <f t="shared" si="28"/>
        <v>0</v>
      </c>
      <c r="N43">
        <f t="shared" si="10"/>
        <v>43</v>
      </c>
      <c r="O43" t="s">
        <v>2172</v>
      </c>
    </row>
    <row r="44" spans="1:15">
      <c r="A44" s="16">
        <v>12197</v>
      </c>
      <c r="B44" s="17" t="s">
        <v>1121</v>
      </c>
      <c r="C44" s="112" t="s">
        <v>1423</v>
      </c>
      <c r="D44" s="17">
        <v>6</v>
      </c>
      <c r="E44" s="57">
        <v>182</v>
      </c>
      <c r="F44" s="20">
        <v>115</v>
      </c>
      <c r="G44" s="21">
        <f t="shared" si="20"/>
        <v>103.5</v>
      </c>
      <c r="H44" s="22">
        <f t="shared" si="21"/>
        <v>97.75</v>
      </c>
      <c r="I44" s="22">
        <f t="shared" si="22"/>
        <v>92</v>
      </c>
      <c r="J44" s="31"/>
      <c r="K44" s="30">
        <f t="shared" si="23"/>
        <v>0</v>
      </c>
      <c r="L44" s="32">
        <f t="shared" si="28"/>
        <v>0</v>
      </c>
      <c r="N44">
        <f t="shared" si="10"/>
        <v>44</v>
      </c>
      <c r="O44" t="s">
        <v>2172</v>
      </c>
    </row>
    <row r="45" spans="1:15">
      <c r="A45" s="25">
        <v>13325</v>
      </c>
      <c r="B45" s="26" t="s">
        <v>1121</v>
      </c>
      <c r="C45" s="110" t="s">
        <v>1424</v>
      </c>
      <c r="D45" s="26">
        <v>6</v>
      </c>
      <c r="E45" s="56">
        <v>65</v>
      </c>
      <c r="F45" s="28">
        <v>115</v>
      </c>
      <c r="G45" s="29">
        <f t="shared" si="20"/>
        <v>103.5</v>
      </c>
      <c r="H45" s="30">
        <f t="shared" si="21"/>
        <v>97.75</v>
      </c>
      <c r="I45" s="30">
        <f t="shared" si="22"/>
        <v>92</v>
      </c>
      <c r="J45" s="31"/>
      <c r="K45" s="30">
        <f t="shared" si="23"/>
        <v>0</v>
      </c>
      <c r="L45" s="32">
        <f t="shared" si="28"/>
        <v>0</v>
      </c>
      <c r="N45">
        <f t="shared" si="10"/>
        <v>45</v>
      </c>
      <c r="O45" t="s">
        <v>2172</v>
      </c>
    </row>
    <row r="46" spans="1:15">
      <c r="A46" s="16">
        <v>13322</v>
      </c>
      <c r="B46" s="17" t="s">
        <v>1121</v>
      </c>
      <c r="C46" s="112" t="s">
        <v>1425</v>
      </c>
      <c r="D46" s="17">
        <v>6</v>
      </c>
      <c r="E46" s="57"/>
      <c r="F46" s="20"/>
      <c r="G46" s="21">
        <f t="shared" si="20"/>
        <v>0</v>
      </c>
      <c r="H46" s="22">
        <f t="shared" si="21"/>
        <v>0</v>
      </c>
      <c r="I46" s="22">
        <f t="shared" si="22"/>
        <v>0</v>
      </c>
      <c r="J46" s="31"/>
      <c r="K46" s="30">
        <f t="shared" si="23"/>
        <v>0</v>
      </c>
      <c r="L46" s="32">
        <f t="shared" si="28"/>
        <v>0</v>
      </c>
      <c r="N46">
        <f t="shared" si="10"/>
        <v>46</v>
      </c>
      <c r="O46" t="s">
        <v>2172</v>
      </c>
    </row>
    <row r="47" spans="1:15">
      <c r="A47" s="25">
        <v>13990</v>
      </c>
      <c r="B47" s="26" t="s">
        <v>1121</v>
      </c>
      <c r="C47" s="110" t="s">
        <v>1426</v>
      </c>
      <c r="D47" s="26">
        <v>6</v>
      </c>
      <c r="E47" s="56">
        <v>200</v>
      </c>
      <c r="F47" s="28">
        <v>115</v>
      </c>
      <c r="G47" s="29">
        <f t="shared" si="20"/>
        <v>103.5</v>
      </c>
      <c r="H47" s="30">
        <f t="shared" si="21"/>
        <v>97.75</v>
      </c>
      <c r="I47" s="30">
        <f t="shared" si="22"/>
        <v>92</v>
      </c>
      <c r="J47" s="31"/>
      <c r="K47" s="30">
        <f t="shared" si="23"/>
        <v>0</v>
      </c>
      <c r="L47" s="32">
        <f t="shared" si="28"/>
        <v>0</v>
      </c>
      <c r="N47">
        <f t="shared" si="10"/>
        <v>47</v>
      </c>
      <c r="O47" t="s">
        <v>2172</v>
      </c>
    </row>
    <row r="48" spans="1:15">
      <c r="A48" s="16">
        <v>14045</v>
      </c>
      <c r="B48" s="17" t="s">
        <v>1121</v>
      </c>
      <c r="C48" s="112" t="s">
        <v>1427</v>
      </c>
      <c r="D48" s="17">
        <v>6</v>
      </c>
      <c r="E48" s="57"/>
      <c r="F48" s="20"/>
      <c r="G48" s="21">
        <f t="shared" si="20"/>
        <v>0</v>
      </c>
      <c r="H48" s="22">
        <f t="shared" si="21"/>
        <v>0</v>
      </c>
      <c r="I48" s="22">
        <f t="shared" si="22"/>
        <v>0</v>
      </c>
      <c r="J48" s="31"/>
      <c r="K48" s="30">
        <f t="shared" si="23"/>
        <v>0</v>
      </c>
      <c r="L48" s="32">
        <f t="shared" si="28"/>
        <v>0</v>
      </c>
      <c r="N48">
        <f t="shared" si="10"/>
        <v>48</v>
      </c>
      <c r="O48" t="s">
        <v>2172</v>
      </c>
    </row>
    <row r="49" spans="1:15">
      <c r="A49" s="25">
        <v>12658</v>
      </c>
      <c r="B49" s="26" t="s">
        <v>1121</v>
      </c>
      <c r="C49" s="110" t="s">
        <v>1428</v>
      </c>
      <c r="D49" s="26">
        <v>6</v>
      </c>
      <c r="E49" s="56">
        <v>6</v>
      </c>
      <c r="F49" s="28">
        <v>115</v>
      </c>
      <c r="G49" s="29">
        <f t="shared" si="20"/>
        <v>103.5</v>
      </c>
      <c r="H49" s="30">
        <f t="shared" si="21"/>
        <v>97.75</v>
      </c>
      <c r="I49" s="30">
        <f t="shared" si="22"/>
        <v>92</v>
      </c>
      <c r="J49" s="31"/>
      <c r="K49" s="30">
        <f t="shared" si="23"/>
        <v>0</v>
      </c>
      <c r="L49" s="32">
        <f t="shared" si="28"/>
        <v>0</v>
      </c>
      <c r="N49">
        <f t="shared" si="10"/>
        <v>49</v>
      </c>
      <c r="O49" t="s">
        <v>2172</v>
      </c>
    </row>
    <row r="50" spans="1:15">
      <c r="A50" s="16">
        <v>14046</v>
      </c>
      <c r="B50" s="17" t="s">
        <v>1121</v>
      </c>
      <c r="C50" s="112" t="s">
        <v>1429</v>
      </c>
      <c r="D50" s="17">
        <v>6</v>
      </c>
      <c r="E50" s="57"/>
      <c r="F50" s="20"/>
      <c r="G50" s="21">
        <f t="shared" si="20"/>
        <v>0</v>
      </c>
      <c r="H50" s="22">
        <f t="shared" si="21"/>
        <v>0</v>
      </c>
      <c r="I50" s="22">
        <f t="shared" si="22"/>
        <v>0</v>
      </c>
      <c r="J50" s="31"/>
      <c r="K50" s="30">
        <f t="shared" si="23"/>
        <v>0</v>
      </c>
      <c r="L50" s="32">
        <f t="shared" si="28"/>
        <v>0</v>
      </c>
      <c r="N50">
        <f t="shared" si="10"/>
        <v>50</v>
      </c>
      <c r="O50" t="s">
        <v>2172</v>
      </c>
    </row>
    <row r="51" spans="1:15">
      <c r="A51" s="25">
        <v>14047</v>
      </c>
      <c r="B51" s="26" t="s">
        <v>1121</v>
      </c>
      <c r="C51" s="110" t="s">
        <v>1430</v>
      </c>
      <c r="D51" s="26">
        <v>6</v>
      </c>
      <c r="E51" s="56"/>
      <c r="F51" s="28"/>
      <c r="G51" s="29">
        <f t="shared" si="20"/>
        <v>0</v>
      </c>
      <c r="H51" s="30">
        <f t="shared" si="21"/>
        <v>0</v>
      </c>
      <c r="I51" s="30">
        <f t="shared" si="22"/>
        <v>0</v>
      </c>
      <c r="J51" s="31"/>
      <c r="K51" s="30">
        <f t="shared" si="23"/>
        <v>0</v>
      </c>
      <c r="L51" s="32">
        <f t="shared" si="28"/>
        <v>0</v>
      </c>
      <c r="N51">
        <f t="shared" si="10"/>
        <v>51</v>
      </c>
      <c r="O51" t="s">
        <v>2172</v>
      </c>
    </row>
    <row r="52" spans="1:15">
      <c r="A52" s="16">
        <v>13991</v>
      </c>
      <c r="B52" s="17" t="s">
        <v>1121</v>
      </c>
      <c r="C52" s="112" t="s">
        <v>1431</v>
      </c>
      <c r="D52" s="17">
        <v>6</v>
      </c>
      <c r="E52" s="57">
        <v>1</v>
      </c>
      <c r="F52" s="20">
        <v>115</v>
      </c>
      <c r="G52" s="21">
        <f t="shared" si="20"/>
        <v>103.5</v>
      </c>
      <c r="H52" s="22">
        <f t="shared" si="21"/>
        <v>97.75</v>
      </c>
      <c r="I52" s="22">
        <f t="shared" si="22"/>
        <v>92</v>
      </c>
      <c r="J52" s="31"/>
      <c r="K52" s="30">
        <f t="shared" si="23"/>
        <v>0</v>
      </c>
      <c r="L52" s="32">
        <f t="shared" si="28"/>
        <v>0</v>
      </c>
      <c r="N52">
        <f t="shared" si="10"/>
        <v>52</v>
      </c>
      <c r="O52" t="s">
        <v>2172</v>
      </c>
    </row>
    <row r="53" spans="1:15">
      <c r="A53" s="25">
        <v>13319</v>
      </c>
      <c r="B53" s="26" t="s">
        <v>1121</v>
      </c>
      <c r="C53" s="110" t="s">
        <v>1432</v>
      </c>
      <c r="D53" s="26">
        <v>6</v>
      </c>
      <c r="E53" s="56"/>
      <c r="F53" s="28"/>
      <c r="G53" s="29">
        <f t="shared" si="20"/>
        <v>0</v>
      </c>
      <c r="H53" s="30">
        <f t="shared" si="21"/>
        <v>0</v>
      </c>
      <c r="I53" s="30">
        <f t="shared" si="22"/>
        <v>0</v>
      </c>
      <c r="J53" s="31"/>
      <c r="K53" s="30">
        <f t="shared" si="23"/>
        <v>0</v>
      </c>
      <c r="L53" s="32">
        <f t="shared" si="28"/>
        <v>0</v>
      </c>
      <c r="N53">
        <f t="shared" si="10"/>
        <v>53</v>
      </c>
      <c r="O53" t="s">
        <v>2172</v>
      </c>
    </row>
    <row r="54" spans="1:15">
      <c r="A54" s="16">
        <v>14048</v>
      </c>
      <c r="B54" s="17" t="s">
        <v>1121</v>
      </c>
      <c r="C54" s="112" t="s">
        <v>1433</v>
      </c>
      <c r="D54" s="17">
        <v>6</v>
      </c>
      <c r="E54" s="57"/>
      <c r="F54" s="20"/>
      <c r="G54" s="21">
        <f t="shared" si="20"/>
        <v>0</v>
      </c>
      <c r="H54" s="22">
        <f t="shared" si="21"/>
        <v>0</v>
      </c>
      <c r="I54" s="22">
        <f t="shared" si="22"/>
        <v>0</v>
      </c>
      <c r="J54" s="31"/>
      <c r="K54" s="30">
        <f t="shared" si="23"/>
        <v>0</v>
      </c>
      <c r="L54" s="32">
        <f t="shared" si="28"/>
        <v>0</v>
      </c>
      <c r="N54">
        <f t="shared" si="10"/>
        <v>54</v>
      </c>
      <c r="O54" t="s">
        <v>2172</v>
      </c>
    </row>
    <row r="55" spans="1:15">
      <c r="A55" s="25">
        <v>14049</v>
      </c>
      <c r="B55" s="26" t="s">
        <v>1121</v>
      </c>
      <c r="C55" s="110" t="s">
        <v>1434</v>
      </c>
      <c r="D55" s="26">
        <v>6</v>
      </c>
      <c r="E55" s="56"/>
      <c r="F55" s="28"/>
      <c r="G55" s="29">
        <f t="shared" si="20"/>
        <v>0</v>
      </c>
      <c r="H55" s="30">
        <f t="shared" si="21"/>
        <v>0</v>
      </c>
      <c r="I55" s="30">
        <f t="shared" si="22"/>
        <v>0</v>
      </c>
      <c r="J55" s="31"/>
      <c r="K55" s="30">
        <f t="shared" si="23"/>
        <v>0</v>
      </c>
      <c r="L55" s="32">
        <f t="shared" si="28"/>
        <v>0</v>
      </c>
      <c r="N55">
        <f t="shared" si="10"/>
        <v>55</v>
      </c>
      <c r="O55" t="s">
        <v>2172</v>
      </c>
    </row>
    <row r="56" spans="1:15">
      <c r="A56" s="16">
        <v>12662</v>
      </c>
      <c r="B56" s="17" t="s">
        <v>1121</v>
      </c>
      <c r="C56" s="112" t="s">
        <v>1435</v>
      </c>
      <c r="D56" s="17">
        <v>6</v>
      </c>
      <c r="E56" s="57">
        <v>10</v>
      </c>
      <c r="F56" s="20">
        <v>115</v>
      </c>
      <c r="G56" s="21">
        <f t="shared" si="20"/>
        <v>103.5</v>
      </c>
      <c r="H56" s="22">
        <f t="shared" si="21"/>
        <v>97.75</v>
      </c>
      <c r="I56" s="22">
        <f t="shared" si="22"/>
        <v>92</v>
      </c>
      <c r="J56" s="31"/>
      <c r="K56" s="30">
        <f t="shared" si="23"/>
        <v>0</v>
      </c>
      <c r="L56" s="32">
        <f t="shared" si="28"/>
        <v>0</v>
      </c>
      <c r="N56">
        <f t="shared" si="10"/>
        <v>56</v>
      </c>
      <c r="O56" t="s">
        <v>2172</v>
      </c>
    </row>
    <row r="57" spans="1:15">
      <c r="A57" s="25">
        <v>13994</v>
      </c>
      <c r="B57" s="26" t="s">
        <v>1121</v>
      </c>
      <c r="C57" s="110" t="s">
        <v>1436</v>
      </c>
      <c r="D57" s="26">
        <v>6</v>
      </c>
      <c r="E57" s="56">
        <v>22</v>
      </c>
      <c r="F57" s="28">
        <v>115</v>
      </c>
      <c r="G57" s="29">
        <f t="shared" si="20"/>
        <v>103.5</v>
      </c>
      <c r="H57" s="30">
        <f t="shared" si="21"/>
        <v>97.75</v>
      </c>
      <c r="I57" s="30">
        <f t="shared" si="22"/>
        <v>92</v>
      </c>
      <c r="J57" s="31"/>
      <c r="K57" s="30">
        <f t="shared" si="23"/>
        <v>0</v>
      </c>
      <c r="L57" s="32">
        <f t="shared" si="28"/>
        <v>0</v>
      </c>
      <c r="N57">
        <f t="shared" si="10"/>
        <v>57</v>
      </c>
      <c r="O57" t="s">
        <v>2172</v>
      </c>
    </row>
    <row r="58" spans="1:15">
      <c r="A58" s="16">
        <v>14050</v>
      </c>
      <c r="B58" s="17" t="s">
        <v>1121</v>
      </c>
      <c r="C58" s="112" t="s">
        <v>1437</v>
      </c>
      <c r="D58" s="17">
        <v>6</v>
      </c>
      <c r="E58" s="57"/>
      <c r="F58" s="20"/>
      <c r="G58" s="21">
        <f t="shared" si="20"/>
        <v>0</v>
      </c>
      <c r="H58" s="22">
        <f t="shared" si="21"/>
        <v>0</v>
      </c>
      <c r="I58" s="22">
        <f t="shared" si="22"/>
        <v>0</v>
      </c>
      <c r="J58" s="31"/>
      <c r="K58" s="30">
        <f t="shared" si="23"/>
        <v>0</v>
      </c>
      <c r="L58" s="32">
        <f t="shared" si="28"/>
        <v>0</v>
      </c>
      <c r="N58">
        <f t="shared" si="10"/>
        <v>58</v>
      </c>
      <c r="O58" t="s">
        <v>2172</v>
      </c>
    </row>
    <row r="59" spans="1:15">
      <c r="A59" s="25">
        <v>14699</v>
      </c>
      <c r="B59" s="26" t="s">
        <v>1121</v>
      </c>
      <c r="C59" s="110" t="s">
        <v>2786</v>
      </c>
      <c r="D59" s="26">
        <v>6</v>
      </c>
      <c r="E59" s="56"/>
      <c r="F59" s="28"/>
      <c r="G59" s="29">
        <f t="shared" ref="G59" si="35">F59*0.9</f>
        <v>0</v>
      </c>
      <c r="H59" s="30">
        <f t="shared" ref="H59" si="36">F59*0.85</f>
        <v>0</v>
      </c>
      <c r="I59" s="30">
        <f t="shared" ref="I59" si="37">F59*0.8</f>
        <v>0</v>
      </c>
      <c r="J59" s="31"/>
      <c r="K59" s="30">
        <f t="shared" ref="K59" si="38">J59*F59</f>
        <v>0</v>
      </c>
      <c r="L59" s="32">
        <f t="shared" si="28"/>
        <v>0</v>
      </c>
      <c r="N59">
        <f t="shared" ref="N59" si="39">ROW(J59)</f>
        <v>59</v>
      </c>
      <c r="O59" t="s">
        <v>2172</v>
      </c>
    </row>
    <row r="60" spans="1:15">
      <c r="A60" s="16">
        <v>14051</v>
      </c>
      <c r="B60" s="17" t="s">
        <v>1121</v>
      </c>
      <c r="C60" s="112" t="s">
        <v>1438</v>
      </c>
      <c r="D60" s="17">
        <v>6</v>
      </c>
      <c r="E60" s="57"/>
      <c r="F60" s="20"/>
      <c r="G60" s="21">
        <f t="shared" si="20"/>
        <v>0</v>
      </c>
      <c r="H60" s="22">
        <f t="shared" si="21"/>
        <v>0</v>
      </c>
      <c r="I60" s="22">
        <f t="shared" si="22"/>
        <v>0</v>
      </c>
      <c r="J60" s="31"/>
      <c r="K60" s="30">
        <f t="shared" si="23"/>
        <v>0</v>
      </c>
      <c r="L60" s="32">
        <f t="shared" si="28"/>
        <v>0</v>
      </c>
      <c r="N60">
        <f t="shared" si="10"/>
        <v>60</v>
      </c>
      <c r="O60" t="s">
        <v>2172</v>
      </c>
    </row>
    <row r="61" spans="1:15">
      <c r="A61" s="25">
        <v>12660</v>
      </c>
      <c r="B61" s="26" t="s">
        <v>1121</v>
      </c>
      <c r="C61" s="110" t="s">
        <v>1439</v>
      </c>
      <c r="D61" s="26">
        <v>6</v>
      </c>
      <c r="E61" s="56">
        <v>36</v>
      </c>
      <c r="F61" s="28">
        <v>115</v>
      </c>
      <c r="G61" s="29">
        <f t="shared" si="20"/>
        <v>103.5</v>
      </c>
      <c r="H61" s="30">
        <f t="shared" si="21"/>
        <v>97.75</v>
      </c>
      <c r="I61" s="30">
        <f t="shared" si="22"/>
        <v>92</v>
      </c>
      <c r="J61" s="31"/>
      <c r="K61" s="30">
        <f t="shared" si="23"/>
        <v>0</v>
      </c>
      <c r="L61" s="32">
        <f t="shared" si="28"/>
        <v>0</v>
      </c>
      <c r="N61">
        <f t="shared" si="10"/>
        <v>61</v>
      </c>
      <c r="O61" t="s">
        <v>2172</v>
      </c>
    </row>
    <row r="62" spans="1:15">
      <c r="A62" s="16">
        <v>14375</v>
      </c>
      <c r="B62" s="17" t="s">
        <v>1121</v>
      </c>
      <c r="C62" s="112" t="s">
        <v>2350</v>
      </c>
      <c r="D62" s="17">
        <v>6</v>
      </c>
      <c r="E62" s="57">
        <v>195</v>
      </c>
      <c r="F62" s="20">
        <v>115</v>
      </c>
      <c r="G62" s="21">
        <f t="shared" ref="G62:G63" si="40">F62*0.9</f>
        <v>103.5</v>
      </c>
      <c r="H62" s="22">
        <f t="shared" ref="H62:H63" si="41">F62*0.85</f>
        <v>97.75</v>
      </c>
      <c r="I62" s="22">
        <f t="shared" ref="I62:I63" si="42">F62*0.8</f>
        <v>92</v>
      </c>
      <c r="J62" s="31"/>
      <c r="K62" s="30">
        <f t="shared" ref="K62:K63" si="43">J62*F62</f>
        <v>0</v>
      </c>
      <c r="L62" s="32">
        <f t="shared" si="28"/>
        <v>0</v>
      </c>
      <c r="N62">
        <f t="shared" si="10"/>
        <v>62</v>
      </c>
      <c r="O62" t="s">
        <v>2172</v>
      </c>
    </row>
    <row r="63" spans="1:15">
      <c r="A63" s="25">
        <v>14374</v>
      </c>
      <c r="B63" s="26" t="s">
        <v>1121</v>
      </c>
      <c r="C63" s="110" t="s">
        <v>2351</v>
      </c>
      <c r="D63" s="26">
        <v>6</v>
      </c>
      <c r="E63" s="56">
        <v>29</v>
      </c>
      <c r="F63" s="28">
        <v>115</v>
      </c>
      <c r="G63" s="29">
        <f t="shared" si="40"/>
        <v>103.5</v>
      </c>
      <c r="H63" s="30">
        <f t="shared" si="41"/>
        <v>97.75</v>
      </c>
      <c r="I63" s="30">
        <f t="shared" si="42"/>
        <v>92</v>
      </c>
      <c r="J63" s="31"/>
      <c r="K63" s="30">
        <f t="shared" si="43"/>
        <v>0</v>
      </c>
      <c r="L63" s="32">
        <f t="shared" si="28"/>
        <v>0</v>
      </c>
      <c r="N63">
        <f t="shared" si="10"/>
        <v>63</v>
      </c>
      <c r="O63" t="s">
        <v>2172</v>
      </c>
    </row>
    <row r="64" spans="1:15">
      <c r="A64" s="16">
        <v>14052</v>
      </c>
      <c r="B64" s="17" t="s">
        <v>1121</v>
      </c>
      <c r="C64" s="112" t="s">
        <v>1440</v>
      </c>
      <c r="D64" s="17">
        <v>6</v>
      </c>
      <c r="E64" s="57"/>
      <c r="F64" s="20"/>
      <c r="G64" s="21">
        <f t="shared" si="20"/>
        <v>0</v>
      </c>
      <c r="H64" s="22">
        <f t="shared" si="21"/>
        <v>0</v>
      </c>
      <c r="I64" s="22">
        <f t="shared" si="22"/>
        <v>0</v>
      </c>
      <c r="J64" s="31"/>
      <c r="K64" s="30">
        <f t="shared" si="23"/>
        <v>0</v>
      </c>
      <c r="L64" s="32">
        <f t="shared" si="28"/>
        <v>0</v>
      </c>
      <c r="N64">
        <f t="shared" si="10"/>
        <v>64</v>
      </c>
      <c r="O64" t="s">
        <v>2172</v>
      </c>
    </row>
    <row r="65" spans="1:15">
      <c r="A65" s="25">
        <v>14012</v>
      </c>
      <c r="B65" s="26" t="s">
        <v>1121</v>
      </c>
      <c r="C65" s="110" t="s">
        <v>1441</v>
      </c>
      <c r="D65" s="26">
        <v>6</v>
      </c>
      <c r="E65" s="56"/>
      <c r="F65" s="28"/>
      <c r="G65" s="29">
        <f t="shared" si="20"/>
        <v>0</v>
      </c>
      <c r="H65" s="30">
        <f t="shared" si="21"/>
        <v>0</v>
      </c>
      <c r="I65" s="30">
        <f t="shared" si="22"/>
        <v>0</v>
      </c>
      <c r="J65" s="31"/>
      <c r="K65" s="30">
        <f t="shared" si="23"/>
        <v>0</v>
      </c>
      <c r="L65" s="32">
        <f t="shared" si="28"/>
        <v>0</v>
      </c>
      <c r="N65">
        <f t="shared" si="10"/>
        <v>65</v>
      </c>
      <c r="O65" t="s">
        <v>2172</v>
      </c>
    </row>
    <row r="66" spans="1:15">
      <c r="A66" s="16">
        <v>14053</v>
      </c>
      <c r="B66" s="17" t="s">
        <v>1121</v>
      </c>
      <c r="C66" s="112" t="s">
        <v>1442</v>
      </c>
      <c r="D66" s="17">
        <v>6</v>
      </c>
      <c r="E66" s="57"/>
      <c r="F66" s="20"/>
      <c r="G66" s="21">
        <f t="shared" si="20"/>
        <v>0</v>
      </c>
      <c r="H66" s="22">
        <f t="shared" si="21"/>
        <v>0</v>
      </c>
      <c r="I66" s="22">
        <f t="shared" si="22"/>
        <v>0</v>
      </c>
      <c r="J66" s="31"/>
      <c r="K66" s="30">
        <f t="shared" si="23"/>
        <v>0</v>
      </c>
      <c r="L66" s="32">
        <f t="shared" si="28"/>
        <v>0</v>
      </c>
      <c r="N66">
        <f t="shared" si="10"/>
        <v>66</v>
      </c>
      <c r="O66" t="s">
        <v>2172</v>
      </c>
    </row>
    <row r="67" spans="1:15">
      <c r="A67" s="25">
        <v>13373</v>
      </c>
      <c r="B67" s="26" t="s">
        <v>1121</v>
      </c>
      <c r="C67" s="110" t="s">
        <v>1443</v>
      </c>
      <c r="D67" s="26">
        <v>6</v>
      </c>
      <c r="E67" s="56">
        <v>9</v>
      </c>
      <c r="F67" s="28">
        <v>115</v>
      </c>
      <c r="G67" s="29">
        <f t="shared" si="20"/>
        <v>103.5</v>
      </c>
      <c r="H67" s="30">
        <f t="shared" si="21"/>
        <v>97.75</v>
      </c>
      <c r="I67" s="30">
        <f t="shared" si="22"/>
        <v>92</v>
      </c>
      <c r="J67" s="31"/>
      <c r="K67" s="30">
        <f t="shared" si="23"/>
        <v>0</v>
      </c>
      <c r="L67" s="32">
        <f t="shared" ref="L67:L95" si="44">IF($K$116&gt;125000,J67*I67,IF(MOD(J67,6)=0,J67*I67,IF($K$116&gt;58500,J67*H67,IF($K$116&gt;27500,J67*G67,IF($K$116&gt;=0,J67*F67,0)))))</f>
        <v>0</v>
      </c>
      <c r="N67">
        <f t="shared" si="10"/>
        <v>67</v>
      </c>
      <c r="O67" t="s">
        <v>2172</v>
      </c>
    </row>
    <row r="68" spans="1:15">
      <c r="A68" s="16">
        <v>14054</v>
      </c>
      <c r="B68" s="17" t="s">
        <v>1121</v>
      </c>
      <c r="C68" s="112" t="s">
        <v>1444</v>
      </c>
      <c r="D68" s="17">
        <v>6</v>
      </c>
      <c r="E68" s="57"/>
      <c r="F68" s="20"/>
      <c r="G68" s="21">
        <f t="shared" si="20"/>
        <v>0</v>
      </c>
      <c r="H68" s="22">
        <f t="shared" si="21"/>
        <v>0</v>
      </c>
      <c r="I68" s="22">
        <f t="shared" si="22"/>
        <v>0</v>
      </c>
      <c r="J68" s="31"/>
      <c r="K68" s="30">
        <f t="shared" si="23"/>
        <v>0</v>
      </c>
      <c r="L68" s="32">
        <f t="shared" si="44"/>
        <v>0</v>
      </c>
      <c r="N68">
        <f t="shared" si="10"/>
        <v>68</v>
      </c>
      <c r="O68" t="s">
        <v>2172</v>
      </c>
    </row>
    <row r="69" spans="1:15">
      <c r="A69" s="25">
        <v>14055</v>
      </c>
      <c r="B69" s="26" t="s">
        <v>1121</v>
      </c>
      <c r="C69" s="110" t="s">
        <v>1445</v>
      </c>
      <c r="D69" s="26">
        <v>6</v>
      </c>
      <c r="E69" s="56"/>
      <c r="F69" s="28"/>
      <c r="G69" s="29">
        <f t="shared" si="20"/>
        <v>0</v>
      </c>
      <c r="H69" s="30">
        <f t="shared" si="21"/>
        <v>0</v>
      </c>
      <c r="I69" s="30">
        <f t="shared" si="22"/>
        <v>0</v>
      </c>
      <c r="J69" s="31"/>
      <c r="K69" s="30">
        <f t="shared" si="23"/>
        <v>0</v>
      </c>
      <c r="L69" s="32">
        <f t="shared" si="44"/>
        <v>0</v>
      </c>
      <c r="N69">
        <f t="shared" si="10"/>
        <v>69</v>
      </c>
      <c r="O69" t="s">
        <v>2172</v>
      </c>
    </row>
    <row r="70" spans="1:15">
      <c r="A70" s="16">
        <v>14056</v>
      </c>
      <c r="B70" s="17" t="s">
        <v>1121</v>
      </c>
      <c r="C70" s="112" t="s">
        <v>1446</v>
      </c>
      <c r="D70" s="17">
        <v>6</v>
      </c>
      <c r="E70" s="57"/>
      <c r="F70" s="20"/>
      <c r="G70" s="21">
        <f t="shared" si="20"/>
        <v>0</v>
      </c>
      <c r="H70" s="22">
        <f t="shared" si="21"/>
        <v>0</v>
      </c>
      <c r="I70" s="22">
        <f t="shared" si="22"/>
        <v>0</v>
      </c>
      <c r="J70" s="31"/>
      <c r="K70" s="30">
        <f t="shared" si="23"/>
        <v>0</v>
      </c>
      <c r="L70" s="32">
        <f t="shared" si="44"/>
        <v>0</v>
      </c>
      <c r="N70">
        <f t="shared" si="10"/>
        <v>70</v>
      </c>
      <c r="O70" t="s">
        <v>2172</v>
      </c>
    </row>
    <row r="71" spans="1:15">
      <c r="A71" s="25">
        <v>14013</v>
      </c>
      <c r="B71" s="26" t="s">
        <v>1121</v>
      </c>
      <c r="C71" s="110" t="s">
        <v>1447</v>
      </c>
      <c r="D71" s="26">
        <v>6</v>
      </c>
      <c r="E71" s="56">
        <v>50</v>
      </c>
      <c r="F71" s="28">
        <v>115</v>
      </c>
      <c r="G71" s="29">
        <f t="shared" si="20"/>
        <v>103.5</v>
      </c>
      <c r="H71" s="30">
        <f t="shared" si="21"/>
        <v>97.75</v>
      </c>
      <c r="I71" s="30">
        <f t="shared" si="22"/>
        <v>92</v>
      </c>
      <c r="J71" s="31"/>
      <c r="K71" s="30">
        <f t="shared" si="23"/>
        <v>0</v>
      </c>
      <c r="L71" s="32">
        <f t="shared" si="44"/>
        <v>0</v>
      </c>
      <c r="N71">
        <f t="shared" ref="N71:N108" si="45">ROW(J71)</f>
        <v>71</v>
      </c>
      <c r="O71" t="s">
        <v>2172</v>
      </c>
    </row>
    <row r="72" spans="1:15">
      <c r="A72" s="16">
        <v>12664</v>
      </c>
      <c r="B72" s="17" t="s">
        <v>1121</v>
      </c>
      <c r="C72" s="112" t="s">
        <v>1448</v>
      </c>
      <c r="D72" s="17">
        <v>6</v>
      </c>
      <c r="E72" s="57"/>
      <c r="F72" s="20"/>
      <c r="G72" s="21">
        <f t="shared" si="20"/>
        <v>0</v>
      </c>
      <c r="H72" s="22">
        <f t="shared" si="21"/>
        <v>0</v>
      </c>
      <c r="I72" s="22">
        <f t="shared" si="22"/>
        <v>0</v>
      </c>
      <c r="J72" s="31"/>
      <c r="K72" s="30">
        <f t="shared" si="23"/>
        <v>0</v>
      </c>
      <c r="L72" s="32">
        <f t="shared" si="44"/>
        <v>0</v>
      </c>
      <c r="N72">
        <f t="shared" si="45"/>
        <v>72</v>
      </c>
      <c r="O72" t="s">
        <v>2172</v>
      </c>
    </row>
    <row r="73" spans="1:15">
      <c r="A73" s="25">
        <v>14057</v>
      </c>
      <c r="B73" s="26" t="s">
        <v>1121</v>
      </c>
      <c r="C73" s="110" t="s">
        <v>1449</v>
      </c>
      <c r="D73" s="26">
        <v>6</v>
      </c>
      <c r="E73" s="56">
        <v>135</v>
      </c>
      <c r="F73" s="28">
        <v>115</v>
      </c>
      <c r="G73" s="29">
        <f t="shared" si="20"/>
        <v>103.5</v>
      </c>
      <c r="H73" s="30">
        <f t="shared" si="21"/>
        <v>97.75</v>
      </c>
      <c r="I73" s="30">
        <f t="shared" si="22"/>
        <v>92</v>
      </c>
      <c r="J73" s="31"/>
      <c r="K73" s="30">
        <f t="shared" si="23"/>
        <v>0</v>
      </c>
      <c r="L73" s="32">
        <f t="shared" si="44"/>
        <v>0</v>
      </c>
      <c r="N73">
        <f t="shared" si="45"/>
        <v>73</v>
      </c>
      <c r="O73" t="s">
        <v>2172</v>
      </c>
    </row>
    <row r="74" spans="1:15">
      <c r="A74" s="16">
        <v>14058</v>
      </c>
      <c r="B74" s="17" t="s">
        <v>1121</v>
      </c>
      <c r="C74" s="112" t="s">
        <v>1450</v>
      </c>
      <c r="D74" s="17">
        <v>6</v>
      </c>
      <c r="E74" s="57">
        <v>12</v>
      </c>
      <c r="F74" s="20">
        <v>115</v>
      </c>
      <c r="G74" s="21">
        <f t="shared" si="20"/>
        <v>103.5</v>
      </c>
      <c r="H74" s="22">
        <f t="shared" si="21"/>
        <v>97.75</v>
      </c>
      <c r="I74" s="22">
        <f t="shared" si="22"/>
        <v>92</v>
      </c>
      <c r="J74" s="31"/>
      <c r="K74" s="30">
        <f t="shared" si="23"/>
        <v>0</v>
      </c>
      <c r="L74" s="32">
        <f t="shared" si="44"/>
        <v>0</v>
      </c>
      <c r="N74">
        <f t="shared" si="45"/>
        <v>74</v>
      </c>
      <c r="O74" t="s">
        <v>2172</v>
      </c>
    </row>
    <row r="75" spans="1:15">
      <c r="A75" s="25">
        <v>14059</v>
      </c>
      <c r="B75" s="26" t="s">
        <v>1121</v>
      </c>
      <c r="C75" s="110" t="s">
        <v>1451</v>
      </c>
      <c r="D75" s="26">
        <v>6</v>
      </c>
      <c r="E75" s="56"/>
      <c r="F75" s="28"/>
      <c r="G75" s="29">
        <f t="shared" si="20"/>
        <v>0</v>
      </c>
      <c r="H75" s="30">
        <f t="shared" si="21"/>
        <v>0</v>
      </c>
      <c r="I75" s="30">
        <f t="shared" si="22"/>
        <v>0</v>
      </c>
      <c r="J75" s="31"/>
      <c r="K75" s="30">
        <f t="shared" si="23"/>
        <v>0</v>
      </c>
      <c r="L75" s="32">
        <f t="shared" si="44"/>
        <v>0</v>
      </c>
      <c r="N75">
        <f t="shared" si="45"/>
        <v>75</v>
      </c>
      <c r="O75" t="s">
        <v>2172</v>
      </c>
    </row>
    <row r="76" spans="1:15">
      <c r="A76" s="16">
        <v>12622</v>
      </c>
      <c r="B76" s="17" t="s">
        <v>1121</v>
      </c>
      <c r="C76" s="112" t="s">
        <v>1452</v>
      </c>
      <c r="D76" s="17">
        <v>6</v>
      </c>
      <c r="E76" s="57">
        <v>75</v>
      </c>
      <c r="F76" s="20">
        <v>115</v>
      </c>
      <c r="G76" s="21">
        <f t="shared" si="20"/>
        <v>103.5</v>
      </c>
      <c r="H76" s="22">
        <f t="shared" si="21"/>
        <v>97.75</v>
      </c>
      <c r="I76" s="22">
        <f t="shared" si="22"/>
        <v>92</v>
      </c>
      <c r="J76" s="31"/>
      <c r="K76" s="30">
        <f t="shared" si="23"/>
        <v>0</v>
      </c>
      <c r="L76" s="32">
        <f t="shared" si="44"/>
        <v>0</v>
      </c>
      <c r="N76">
        <f t="shared" si="45"/>
        <v>76</v>
      </c>
      <c r="O76" t="s">
        <v>2172</v>
      </c>
    </row>
    <row r="77" spans="1:15">
      <c r="A77" s="25">
        <v>12659</v>
      </c>
      <c r="B77" s="26" t="s">
        <v>1121</v>
      </c>
      <c r="C77" s="110" t="s">
        <v>1453</v>
      </c>
      <c r="D77" s="26">
        <v>6</v>
      </c>
      <c r="E77" s="56">
        <v>87</v>
      </c>
      <c r="F77" s="28">
        <v>115</v>
      </c>
      <c r="G77" s="29">
        <f t="shared" si="20"/>
        <v>103.5</v>
      </c>
      <c r="H77" s="30">
        <f t="shared" si="21"/>
        <v>97.75</v>
      </c>
      <c r="I77" s="30">
        <f t="shared" si="22"/>
        <v>92</v>
      </c>
      <c r="J77" s="31"/>
      <c r="K77" s="30">
        <f t="shared" si="23"/>
        <v>0</v>
      </c>
      <c r="L77" s="32">
        <f t="shared" si="44"/>
        <v>0</v>
      </c>
      <c r="N77">
        <f t="shared" si="45"/>
        <v>77</v>
      </c>
      <c r="O77" t="s">
        <v>2172</v>
      </c>
    </row>
    <row r="78" spans="1:15">
      <c r="A78" s="16">
        <v>14014</v>
      </c>
      <c r="B78" s="17" t="s">
        <v>1121</v>
      </c>
      <c r="C78" s="112" t="s">
        <v>1454</v>
      </c>
      <c r="D78" s="17">
        <v>6</v>
      </c>
      <c r="E78" s="57">
        <v>414</v>
      </c>
      <c r="F78" s="20">
        <v>115</v>
      </c>
      <c r="G78" s="21">
        <f t="shared" si="20"/>
        <v>103.5</v>
      </c>
      <c r="H78" s="22">
        <f t="shared" si="21"/>
        <v>97.75</v>
      </c>
      <c r="I78" s="22">
        <f t="shared" si="22"/>
        <v>92</v>
      </c>
      <c r="J78" s="31"/>
      <c r="K78" s="30">
        <f t="shared" si="23"/>
        <v>0</v>
      </c>
      <c r="L78" s="32">
        <f t="shared" si="44"/>
        <v>0</v>
      </c>
      <c r="N78">
        <f t="shared" si="45"/>
        <v>78</v>
      </c>
      <c r="O78" t="s">
        <v>2172</v>
      </c>
    </row>
    <row r="79" spans="1:15">
      <c r="A79" s="25">
        <v>12356</v>
      </c>
      <c r="B79" s="26" t="s">
        <v>1121</v>
      </c>
      <c r="C79" s="110" t="s">
        <v>1455</v>
      </c>
      <c r="D79" s="26">
        <v>6</v>
      </c>
      <c r="E79" s="56"/>
      <c r="F79" s="28"/>
      <c r="G79" s="29">
        <f t="shared" si="20"/>
        <v>0</v>
      </c>
      <c r="H79" s="30">
        <f t="shared" si="21"/>
        <v>0</v>
      </c>
      <c r="I79" s="30">
        <f t="shared" si="22"/>
        <v>0</v>
      </c>
      <c r="J79" s="31"/>
      <c r="K79" s="30">
        <f t="shared" si="23"/>
        <v>0</v>
      </c>
      <c r="L79" s="32">
        <f t="shared" si="44"/>
        <v>0</v>
      </c>
      <c r="N79">
        <f t="shared" si="45"/>
        <v>79</v>
      </c>
      <c r="O79" t="s">
        <v>2172</v>
      </c>
    </row>
    <row r="80" spans="1:15">
      <c r="A80" s="16">
        <v>14060</v>
      </c>
      <c r="B80" s="17" t="s">
        <v>1121</v>
      </c>
      <c r="C80" s="112" t="s">
        <v>1456</v>
      </c>
      <c r="D80" s="17">
        <v>6</v>
      </c>
      <c r="E80" s="57"/>
      <c r="F80" s="20"/>
      <c r="G80" s="21">
        <f t="shared" si="20"/>
        <v>0</v>
      </c>
      <c r="H80" s="22">
        <f t="shared" si="21"/>
        <v>0</v>
      </c>
      <c r="I80" s="22">
        <f t="shared" si="22"/>
        <v>0</v>
      </c>
      <c r="J80" s="31"/>
      <c r="K80" s="30">
        <f t="shared" si="23"/>
        <v>0</v>
      </c>
      <c r="L80" s="32">
        <f t="shared" si="44"/>
        <v>0</v>
      </c>
      <c r="N80">
        <f t="shared" si="45"/>
        <v>80</v>
      </c>
      <c r="O80" t="s">
        <v>2172</v>
      </c>
    </row>
    <row r="81" spans="1:15">
      <c r="A81" s="25">
        <v>13970</v>
      </c>
      <c r="B81" s="26" t="s">
        <v>1121</v>
      </c>
      <c r="C81" s="110" t="s">
        <v>1457</v>
      </c>
      <c r="D81" s="26">
        <v>6</v>
      </c>
      <c r="E81" s="56"/>
      <c r="F81" s="28"/>
      <c r="G81" s="29">
        <f t="shared" si="20"/>
        <v>0</v>
      </c>
      <c r="H81" s="30">
        <f t="shared" si="21"/>
        <v>0</v>
      </c>
      <c r="I81" s="30">
        <f t="shared" si="22"/>
        <v>0</v>
      </c>
      <c r="J81" s="31"/>
      <c r="K81" s="30">
        <f t="shared" si="23"/>
        <v>0</v>
      </c>
      <c r="L81" s="32">
        <f t="shared" si="44"/>
        <v>0</v>
      </c>
      <c r="N81">
        <f t="shared" si="45"/>
        <v>81</v>
      </c>
      <c r="O81" t="s">
        <v>2172</v>
      </c>
    </row>
    <row r="82" spans="1:15">
      <c r="A82" s="16">
        <v>14061</v>
      </c>
      <c r="B82" s="17" t="s">
        <v>1121</v>
      </c>
      <c r="C82" s="112" t="s">
        <v>1458</v>
      </c>
      <c r="D82" s="17">
        <v>6</v>
      </c>
      <c r="E82" s="57">
        <v>242</v>
      </c>
      <c r="F82" s="20">
        <v>115</v>
      </c>
      <c r="G82" s="21">
        <f t="shared" si="20"/>
        <v>103.5</v>
      </c>
      <c r="H82" s="22">
        <f t="shared" si="21"/>
        <v>97.75</v>
      </c>
      <c r="I82" s="22">
        <f t="shared" si="22"/>
        <v>92</v>
      </c>
      <c r="J82" s="31"/>
      <c r="K82" s="30">
        <f t="shared" si="23"/>
        <v>0</v>
      </c>
      <c r="L82" s="32">
        <f t="shared" si="44"/>
        <v>0</v>
      </c>
      <c r="N82">
        <f t="shared" si="45"/>
        <v>82</v>
      </c>
      <c r="O82" t="s">
        <v>2172</v>
      </c>
    </row>
    <row r="83" spans="1:15">
      <c r="A83" s="25">
        <v>12661</v>
      </c>
      <c r="B83" s="26" t="s">
        <v>1121</v>
      </c>
      <c r="C83" s="110" t="s">
        <v>1459</v>
      </c>
      <c r="D83" s="26">
        <v>6</v>
      </c>
      <c r="E83" s="56">
        <v>178</v>
      </c>
      <c r="F83" s="28">
        <v>115</v>
      </c>
      <c r="G83" s="29">
        <f t="shared" si="20"/>
        <v>103.5</v>
      </c>
      <c r="H83" s="30">
        <f t="shared" si="21"/>
        <v>97.75</v>
      </c>
      <c r="I83" s="30">
        <f t="shared" si="22"/>
        <v>92</v>
      </c>
      <c r="J83" s="31"/>
      <c r="K83" s="30">
        <f t="shared" si="23"/>
        <v>0</v>
      </c>
      <c r="L83" s="32">
        <f t="shared" si="44"/>
        <v>0</v>
      </c>
      <c r="N83">
        <f t="shared" si="45"/>
        <v>83</v>
      </c>
      <c r="O83" t="s">
        <v>2172</v>
      </c>
    </row>
    <row r="84" spans="1:15">
      <c r="A84" s="16">
        <v>13324</v>
      </c>
      <c r="B84" s="17" t="s">
        <v>1121</v>
      </c>
      <c r="C84" s="112" t="s">
        <v>1460</v>
      </c>
      <c r="D84" s="17">
        <v>6</v>
      </c>
      <c r="E84" s="57">
        <v>6</v>
      </c>
      <c r="F84" s="20">
        <v>115</v>
      </c>
      <c r="G84" s="21">
        <f t="shared" si="20"/>
        <v>103.5</v>
      </c>
      <c r="H84" s="22">
        <f t="shared" si="21"/>
        <v>97.75</v>
      </c>
      <c r="I84" s="22">
        <f t="shared" si="22"/>
        <v>92</v>
      </c>
      <c r="J84" s="31"/>
      <c r="K84" s="30">
        <f t="shared" si="23"/>
        <v>0</v>
      </c>
      <c r="L84" s="32">
        <f t="shared" si="44"/>
        <v>0</v>
      </c>
      <c r="N84">
        <f t="shared" si="45"/>
        <v>84</v>
      </c>
      <c r="O84" t="s">
        <v>2172</v>
      </c>
    </row>
    <row r="85" spans="1:15">
      <c r="A85" s="25">
        <v>14062</v>
      </c>
      <c r="B85" s="26" t="s">
        <v>1121</v>
      </c>
      <c r="C85" s="110" t="s">
        <v>1461</v>
      </c>
      <c r="D85" s="26">
        <v>6</v>
      </c>
      <c r="E85" s="56"/>
      <c r="F85" s="28"/>
      <c r="G85" s="29">
        <f t="shared" si="20"/>
        <v>0</v>
      </c>
      <c r="H85" s="30">
        <f t="shared" si="21"/>
        <v>0</v>
      </c>
      <c r="I85" s="30">
        <f t="shared" si="22"/>
        <v>0</v>
      </c>
      <c r="J85" s="31"/>
      <c r="K85" s="30">
        <f t="shared" si="23"/>
        <v>0</v>
      </c>
      <c r="L85" s="32">
        <f t="shared" si="44"/>
        <v>0</v>
      </c>
      <c r="N85">
        <f t="shared" si="45"/>
        <v>85</v>
      </c>
      <c r="O85" t="s">
        <v>2172</v>
      </c>
    </row>
    <row r="86" spans="1:15" ht="16.149999999999999" customHeight="1">
      <c r="A86" s="16">
        <v>12657</v>
      </c>
      <c r="B86" s="17" t="s">
        <v>1121</v>
      </c>
      <c r="C86" s="112" t="s">
        <v>1462</v>
      </c>
      <c r="D86" s="17">
        <v>6</v>
      </c>
      <c r="E86" s="57">
        <v>24</v>
      </c>
      <c r="F86" s="20">
        <v>115</v>
      </c>
      <c r="G86" s="21">
        <f t="shared" si="20"/>
        <v>103.5</v>
      </c>
      <c r="H86" s="22">
        <f t="shared" si="21"/>
        <v>97.75</v>
      </c>
      <c r="I86" s="22">
        <f t="shared" si="22"/>
        <v>92</v>
      </c>
      <c r="J86" s="31"/>
      <c r="K86" s="30">
        <f t="shared" si="23"/>
        <v>0</v>
      </c>
      <c r="L86" s="32">
        <f t="shared" si="44"/>
        <v>0</v>
      </c>
      <c r="N86">
        <f t="shared" si="45"/>
        <v>86</v>
      </c>
      <c r="O86" t="s">
        <v>2172</v>
      </c>
    </row>
    <row r="87" spans="1:15">
      <c r="A87" s="25">
        <v>14965</v>
      </c>
      <c r="B87" s="26" t="s">
        <v>1121</v>
      </c>
      <c r="C87" s="110" t="s">
        <v>3853</v>
      </c>
      <c r="D87" s="26">
        <v>6</v>
      </c>
      <c r="E87" s="56">
        <v>23</v>
      </c>
      <c r="F87" s="28">
        <v>115</v>
      </c>
      <c r="G87" s="29">
        <f t="shared" ref="G87" si="46">F87*0.9</f>
        <v>103.5</v>
      </c>
      <c r="H87" s="30">
        <f t="shared" ref="H87" si="47">F87*0.85</f>
        <v>97.75</v>
      </c>
      <c r="I87" s="30">
        <f t="shared" ref="I87" si="48">F87*0.8</f>
        <v>92</v>
      </c>
      <c r="J87" s="31"/>
      <c r="K87" s="30">
        <f t="shared" ref="K87" si="49">J87*F87</f>
        <v>0</v>
      </c>
      <c r="L87" s="32">
        <f t="shared" ref="L87" si="50">IF($K$116&gt;125000,J87*I87,IF(MOD(J87,6)=0,J87*I87,IF($K$116&gt;58500,J87*H87,IF($K$116&gt;27500,J87*G87,IF($K$116&gt;=0,J87*F87,0)))))</f>
        <v>0</v>
      </c>
      <c r="N87">
        <f t="shared" ref="N87" si="51">ROW(J87)</f>
        <v>87</v>
      </c>
      <c r="O87" t="s">
        <v>2172</v>
      </c>
    </row>
    <row r="88" spans="1:15">
      <c r="A88" s="25">
        <v>14063</v>
      </c>
      <c r="B88" s="26" t="s">
        <v>1121</v>
      </c>
      <c r="C88" s="110" t="s">
        <v>1463</v>
      </c>
      <c r="D88" s="26">
        <v>6</v>
      </c>
      <c r="E88" s="56"/>
      <c r="F88" s="28"/>
      <c r="G88" s="29">
        <f t="shared" si="20"/>
        <v>0</v>
      </c>
      <c r="H88" s="30">
        <f t="shared" si="21"/>
        <v>0</v>
      </c>
      <c r="I88" s="30">
        <f t="shared" si="22"/>
        <v>0</v>
      </c>
      <c r="J88" s="31"/>
      <c r="K88" s="30">
        <f t="shared" si="23"/>
        <v>0</v>
      </c>
      <c r="L88" s="32">
        <f t="shared" si="44"/>
        <v>0</v>
      </c>
      <c r="N88">
        <f t="shared" si="45"/>
        <v>88</v>
      </c>
      <c r="O88" t="s">
        <v>2172</v>
      </c>
    </row>
    <row r="89" spans="1:15">
      <c r="A89" s="16">
        <v>14064</v>
      </c>
      <c r="B89" s="17" t="s">
        <v>1121</v>
      </c>
      <c r="C89" s="112" t="s">
        <v>1464</v>
      </c>
      <c r="D89" s="17">
        <v>6</v>
      </c>
      <c r="E89" s="57"/>
      <c r="F89" s="20"/>
      <c r="G89" s="21">
        <f t="shared" si="20"/>
        <v>0</v>
      </c>
      <c r="H89" s="22">
        <f t="shared" si="21"/>
        <v>0</v>
      </c>
      <c r="I89" s="22">
        <f t="shared" si="22"/>
        <v>0</v>
      </c>
      <c r="J89" s="31"/>
      <c r="K89" s="30">
        <f t="shared" si="23"/>
        <v>0</v>
      </c>
      <c r="L89" s="32">
        <f t="shared" si="44"/>
        <v>0</v>
      </c>
      <c r="N89">
        <f t="shared" si="45"/>
        <v>89</v>
      </c>
      <c r="O89" t="s">
        <v>2172</v>
      </c>
    </row>
    <row r="90" spans="1:15">
      <c r="A90" s="25">
        <v>12354</v>
      </c>
      <c r="B90" s="26" t="s">
        <v>1121</v>
      </c>
      <c r="C90" s="110" t="s">
        <v>1465</v>
      </c>
      <c r="D90" s="26">
        <v>6</v>
      </c>
      <c r="E90" s="56">
        <v>297</v>
      </c>
      <c r="F90" s="28">
        <v>115</v>
      </c>
      <c r="G90" s="29">
        <f t="shared" si="20"/>
        <v>103.5</v>
      </c>
      <c r="H90" s="30">
        <f t="shared" si="21"/>
        <v>97.75</v>
      </c>
      <c r="I90" s="30">
        <f t="shared" si="22"/>
        <v>92</v>
      </c>
      <c r="J90" s="31"/>
      <c r="K90" s="30">
        <f t="shared" si="23"/>
        <v>0</v>
      </c>
      <c r="L90" s="32">
        <f t="shared" si="44"/>
        <v>0</v>
      </c>
      <c r="N90">
        <f t="shared" si="45"/>
        <v>90</v>
      </c>
      <c r="O90" t="s">
        <v>2172</v>
      </c>
    </row>
    <row r="91" spans="1:15">
      <c r="A91" s="16">
        <v>14065</v>
      </c>
      <c r="B91" s="17" t="s">
        <v>1121</v>
      </c>
      <c r="C91" s="112" t="s">
        <v>1466</v>
      </c>
      <c r="D91" s="17">
        <v>6</v>
      </c>
      <c r="E91" s="57">
        <v>174</v>
      </c>
      <c r="F91" s="20">
        <v>115</v>
      </c>
      <c r="G91" s="21">
        <f t="shared" si="20"/>
        <v>103.5</v>
      </c>
      <c r="H91" s="22">
        <f t="shared" si="21"/>
        <v>97.75</v>
      </c>
      <c r="I91" s="22">
        <f t="shared" si="22"/>
        <v>92</v>
      </c>
      <c r="J91" s="31"/>
      <c r="K91" s="30">
        <f t="shared" si="23"/>
        <v>0</v>
      </c>
      <c r="L91" s="32">
        <f t="shared" si="44"/>
        <v>0</v>
      </c>
      <c r="N91">
        <f t="shared" si="45"/>
        <v>91</v>
      </c>
      <c r="O91" t="s">
        <v>2172</v>
      </c>
    </row>
    <row r="92" spans="1:15">
      <c r="A92" s="25">
        <v>14066</v>
      </c>
      <c r="B92" s="26" t="s">
        <v>1121</v>
      </c>
      <c r="C92" s="110" t="s">
        <v>1467</v>
      </c>
      <c r="D92" s="26">
        <v>6</v>
      </c>
      <c r="E92" s="56">
        <v>35</v>
      </c>
      <c r="F92" s="28">
        <v>115</v>
      </c>
      <c r="G92" s="29">
        <f t="shared" si="20"/>
        <v>103.5</v>
      </c>
      <c r="H92" s="30">
        <f t="shared" si="21"/>
        <v>97.75</v>
      </c>
      <c r="I92" s="30">
        <f t="shared" si="22"/>
        <v>92</v>
      </c>
      <c r="J92" s="31"/>
      <c r="K92" s="30">
        <f t="shared" si="23"/>
        <v>0</v>
      </c>
      <c r="L92" s="32">
        <f t="shared" si="44"/>
        <v>0</v>
      </c>
      <c r="N92">
        <f t="shared" si="45"/>
        <v>92</v>
      </c>
      <c r="O92" t="s">
        <v>2172</v>
      </c>
    </row>
    <row r="93" spans="1:15">
      <c r="A93" s="25">
        <v>13321</v>
      </c>
      <c r="B93" s="26" t="s">
        <v>1121</v>
      </c>
      <c r="C93" s="110" t="s">
        <v>2386</v>
      </c>
      <c r="D93" s="26">
        <v>6</v>
      </c>
      <c r="E93" s="56">
        <v>440</v>
      </c>
      <c r="F93" s="28">
        <v>115</v>
      </c>
      <c r="G93" s="29">
        <f t="shared" ref="G93:G95" si="52">F93*0.9</f>
        <v>103.5</v>
      </c>
      <c r="H93" s="30">
        <f t="shared" ref="H93:H95" si="53">F93*0.85</f>
        <v>97.75</v>
      </c>
      <c r="I93" s="30">
        <f t="shared" ref="I93:I95" si="54">F93*0.8</f>
        <v>92</v>
      </c>
      <c r="J93" s="31"/>
      <c r="K93" s="30">
        <f t="shared" ref="K93:K95" si="55">J93*F93</f>
        <v>0</v>
      </c>
      <c r="L93" s="32">
        <f t="shared" si="44"/>
        <v>0</v>
      </c>
      <c r="N93">
        <f t="shared" si="45"/>
        <v>93</v>
      </c>
      <c r="O93" t="s">
        <v>2172</v>
      </c>
    </row>
    <row r="94" spans="1:15">
      <c r="A94" s="16">
        <v>13254</v>
      </c>
      <c r="B94" s="17" t="s">
        <v>1121</v>
      </c>
      <c r="C94" s="112" t="s">
        <v>2385</v>
      </c>
      <c r="D94" s="17">
        <v>6</v>
      </c>
      <c r="E94" s="57">
        <v>24</v>
      </c>
      <c r="F94" s="20">
        <v>115</v>
      </c>
      <c r="G94" s="21">
        <f t="shared" si="52"/>
        <v>103.5</v>
      </c>
      <c r="H94" s="22">
        <f t="shared" si="53"/>
        <v>97.75</v>
      </c>
      <c r="I94" s="22">
        <f t="shared" si="54"/>
        <v>92</v>
      </c>
      <c r="J94" s="31"/>
      <c r="K94" s="30">
        <f t="shared" si="55"/>
        <v>0</v>
      </c>
      <c r="L94" s="32">
        <f t="shared" si="44"/>
        <v>0</v>
      </c>
      <c r="N94">
        <f t="shared" si="45"/>
        <v>94</v>
      </c>
      <c r="O94" t="s">
        <v>2172</v>
      </c>
    </row>
    <row r="95" spans="1:15">
      <c r="A95" s="25">
        <v>12352</v>
      </c>
      <c r="B95" s="26" t="s">
        <v>1121</v>
      </c>
      <c r="C95" s="110" t="s">
        <v>2384</v>
      </c>
      <c r="D95" s="26">
        <v>6</v>
      </c>
      <c r="E95" s="56">
        <v>10</v>
      </c>
      <c r="F95" s="28">
        <v>115</v>
      </c>
      <c r="G95" s="29">
        <f t="shared" si="52"/>
        <v>103.5</v>
      </c>
      <c r="H95" s="30">
        <f t="shared" si="53"/>
        <v>97.75</v>
      </c>
      <c r="I95" s="30">
        <f t="shared" si="54"/>
        <v>92</v>
      </c>
      <c r="J95" s="31"/>
      <c r="K95" s="30">
        <f t="shared" si="55"/>
        <v>0</v>
      </c>
      <c r="L95" s="32">
        <f t="shared" si="44"/>
        <v>0</v>
      </c>
      <c r="N95">
        <f t="shared" si="45"/>
        <v>95</v>
      </c>
      <c r="O95" t="s">
        <v>2172</v>
      </c>
    </row>
    <row r="96" spans="1:15">
      <c r="A96" s="16">
        <v>12621</v>
      </c>
      <c r="B96" s="17" t="s">
        <v>1121</v>
      </c>
      <c r="C96" s="112" t="s">
        <v>2383</v>
      </c>
      <c r="D96" s="17">
        <v>6</v>
      </c>
      <c r="E96" s="57"/>
      <c r="F96" s="20"/>
      <c r="G96" s="21">
        <f t="shared" ref="G96" si="56">F96*0.9</f>
        <v>0</v>
      </c>
      <c r="H96" s="22">
        <f t="shared" ref="H96" si="57">F96*0.85</f>
        <v>0</v>
      </c>
      <c r="I96" s="22">
        <f t="shared" ref="I96" si="58">F96*0.8</f>
        <v>0</v>
      </c>
      <c r="J96" s="31"/>
      <c r="K96" s="30">
        <f t="shared" ref="K96" si="59">J96*F96</f>
        <v>0</v>
      </c>
      <c r="L96" s="32">
        <f t="shared" ref="L96" si="60">IF($K$116&gt;125000,J96*I96,IF(MOD(J96,6)=0,J96*I96,IF($K$116&gt;58500,J96*H96,IF($K$116&gt;27500,J96*G96,IF($K$116&gt;=0,J96*F96,0)))))</f>
        <v>0</v>
      </c>
      <c r="N96">
        <f t="shared" si="45"/>
        <v>96</v>
      </c>
      <c r="O96" t="s">
        <v>2172</v>
      </c>
    </row>
    <row r="97" spans="1:15">
      <c r="A97" s="16"/>
      <c r="B97" s="17"/>
      <c r="C97" s="34" t="s">
        <v>410</v>
      </c>
      <c r="D97" s="17"/>
      <c r="E97" s="57"/>
      <c r="F97" s="20"/>
      <c r="G97" s="21"/>
      <c r="H97" s="22"/>
      <c r="I97" s="22"/>
      <c r="J97" s="31"/>
      <c r="K97" s="30">
        <f t="shared" si="23"/>
        <v>0</v>
      </c>
      <c r="L97" s="32">
        <f t="shared" ref="L97:L109" si="61">IF($K$116&gt;125000,J97*I97,IF($K$116&gt;55000,J97*H97,IF($K$116&gt;27500,J97*G97,IF($K$116&gt;=0,J97*F97,0))))</f>
        <v>0</v>
      </c>
      <c r="N97">
        <f t="shared" si="45"/>
        <v>97</v>
      </c>
      <c r="O97" t="s">
        <v>2172</v>
      </c>
    </row>
    <row r="98" spans="1:15" hidden="1">
      <c r="A98" s="25">
        <v>13381</v>
      </c>
      <c r="B98" s="26" t="s">
        <v>958</v>
      </c>
      <c r="C98" s="27" t="s">
        <v>1468</v>
      </c>
      <c r="D98" s="26">
        <v>1</v>
      </c>
      <c r="E98" s="56"/>
      <c r="F98" s="28"/>
      <c r="G98" s="29">
        <f t="shared" ref="G98:G108" si="62">F98*0.9</f>
        <v>0</v>
      </c>
      <c r="H98" s="30">
        <f t="shared" ref="H98:H108" si="63">F98*0.85</f>
        <v>0</v>
      </c>
      <c r="I98" s="30">
        <f t="shared" ref="I98:I108" si="64">F98*0.8</f>
        <v>0</v>
      </c>
      <c r="J98" s="31"/>
      <c r="K98" s="30">
        <f t="shared" si="23"/>
        <v>0</v>
      </c>
      <c r="L98" s="32">
        <f t="shared" si="61"/>
        <v>0</v>
      </c>
      <c r="N98">
        <f t="shared" si="45"/>
        <v>98</v>
      </c>
      <c r="O98" t="s">
        <v>2172</v>
      </c>
    </row>
    <row r="99" spans="1:15" hidden="1">
      <c r="A99" s="16">
        <v>13468</v>
      </c>
      <c r="B99" s="17" t="s">
        <v>138</v>
      </c>
      <c r="C99" s="18" t="s">
        <v>1469</v>
      </c>
      <c r="D99" s="17">
        <v>12</v>
      </c>
      <c r="E99" s="55"/>
      <c r="F99" s="20"/>
      <c r="G99" s="21">
        <f t="shared" si="62"/>
        <v>0</v>
      </c>
      <c r="H99" s="22">
        <f t="shared" si="63"/>
        <v>0</v>
      </c>
      <c r="I99" s="22">
        <f t="shared" si="64"/>
        <v>0</v>
      </c>
      <c r="J99" s="31"/>
      <c r="K99" s="30">
        <f t="shared" ref="K99:K108" si="65">J99*F99</f>
        <v>0</v>
      </c>
      <c r="L99" s="32">
        <f t="shared" si="61"/>
        <v>0</v>
      </c>
      <c r="N99">
        <f t="shared" si="45"/>
        <v>99</v>
      </c>
      <c r="O99" t="s">
        <v>2172</v>
      </c>
    </row>
    <row r="100" spans="1:15" hidden="1">
      <c r="A100" s="25">
        <v>13459</v>
      </c>
      <c r="B100" s="26" t="s">
        <v>138</v>
      </c>
      <c r="C100" s="27" t="s">
        <v>1470</v>
      </c>
      <c r="D100" s="26">
        <v>12</v>
      </c>
      <c r="E100" s="56">
        <v>6</v>
      </c>
      <c r="F100" s="28">
        <v>245</v>
      </c>
      <c r="G100" s="29">
        <f t="shared" si="62"/>
        <v>220.5</v>
      </c>
      <c r="H100" s="30">
        <f t="shared" si="63"/>
        <v>208.25</v>
      </c>
      <c r="I100" s="30">
        <f t="shared" si="64"/>
        <v>196</v>
      </c>
      <c r="J100" s="31"/>
      <c r="K100" s="30">
        <f t="shared" si="65"/>
        <v>0</v>
      </c>
      <c r="L100" s="32">
        <f t="shared" si="61"/>
        <v>0</v>
      </c>
      <c r="N100">
        <f t="shared" si="45"/>
        <v>100</v>
      </c>
      <c r="O100" t="s">
        <v>2172</v>
      </c>
    </row>
    <row r="101" spans="1:15">
      <c r="A101" s="16">
        <v>14135</v>
      </c>
      <c r="B101" s="17" t="s">
        <v>138</v>
      </c>
      <c r="C101" s="18" t="s">
        <v>1476</v>
      </c>
      <c r="D101" s="17">
        <v>12</v>
      </c>
      <c r="E101" s="55">
        <v>38</v>
      </c>
      <c r="F101" s="20">
        <v>170</v>
      </c>
      <c r="G101" s="21">
        <f t="shared" si="62"/>
        <v>153</v>
      </c>
      <c r="H101" s="22">
        <f t="shared" si="63"/>
        <v>144.5</v>
      </c>
      <c r="I101" s="22">
        <f t="shared" si="64"/>
        <v>136</v>
      </c>
      <c r="J101" s="31"/>
      <c r="K101" s="30">
        <f t="shared" si="65"/>
        <v>0</v>
      </c>
      <c r="L101" s="32">
        <f t="shared" si="61"/>
        <v>0</v>
      </c>
      <c r="N101">
        <f t="shared" si="45"/>
        <v>101</v>
      </c>
      <c r="O101" t="s">
        <v>2172</v>
      </c>
    </row>
    <row r="102" spans="1:15">
      <c r="A102" s="25">
        <v>13467</v>
      </c>
      <c r="B102" s="26" t="s">
        <v>1385</v>
      </c>
      <c r="C102" s="27" t="s">
        <v>1477</v>
      </c>
      <c r="D102" s="26">
        <v>12</v>
      </c>
      <c r="E102" s="56"/>
      <c r="F102" s="28"/>
      <c r="G102" s="29">
        <f t="shared" si="62"/>
        <v>0</v>
      </c>
      <c r="H102" s="30">
        <f t="shared" si="63"/>
        <v>0</v>
      </c>
      <c r="I102" s="30">
        <f t="shared" si="64"/>
        <v>0</v>
      </c>
      <c r="J102" s="31"/>
      <c r="K102" s="30">
        <f t="shared" si="65"/>
        <v>0</v>
      </c>
      <c r="L102" s="32">
        <f t="shared" si="61"/>
        <v>0</v>
      </c>
      <c r="N102">
        <f t="shared" si="45"/>
        <v>102</v>
      </c>
      <c r="O102" t="s">
        <v>2172</v>
      </c>
    </row>
    <row r="103" spans="1:15">
      <c r="A103" s="16">
        <v>13466</v>
      </c>
      <c r="B103" s="17" t="s">
        <v>138</v>
      </c>
      <c r="C103" s="33" t="s">
        <v>1471</v>
      </c>
      <c r="D103" s="17">
        <v>12</v>
      </c>
      <c r="E103" s="57"/>
      <c r="F103" s="20"/>
      <c r="G103" s="21">
        <f t="shared" si="62"/>
        <v>0</v>
      </c>
      <c r="H103" s="22">
        <f t="shared" si="63"/>
        <v>0</v>
      </c>
      <c r="I103" s="22">
        <f t="shared" si="64"/>
        <v>0</v>
      </c>
      <c r="J103" s="31"/>
      <c r="K103" s="30">
        <f t="shared" si="65"/>
        <v>0</v>
      </c>
      <c r="L103" s="32">
        <f t="shared" si="61"/>
        <v>0</v>
      </c>
      <c r="N103">
        <f t="shared" si="45"/>
        <v>103</v>
      </c>
      <c r="O103" t="s">
        <v>2172</v>
      </c>
    </row>
    <row r="104" spans="1:15">
      <c r="A104" s="25">
        <v>13455</v>
      </c>
      <c r="B104" s="26" t="s">
        <v>1385</v>
      </c>
      <c r="C104" s="27" t="s">
        <v>1472</v>
      </c>
      <c r="D104" s="26">
        <v>12</v>
      </c>
      <c r="E104" s="56">
        <v>6</v>
      </c>
      <c r="F104" s="28">
        <v>170</v>
      </c>
      <c r="G104" s="29">
        <f t="shared" si="62"/>
        <v>153</v>
      </c>
      <c r="H104" s="30">
        <f t="shared" si="63"/>
        <v>144.5</v>
      </c>
      <c r="I104" s="30">
        <f t="shared" si="64"/>
        <v>136</v>
      </c>
      <c r="J104" s="31"/>
      <c r="K104" s="30">
        <f t="shared" si="65"/>
        <v>0</v>
      </c>
      <c r="L104" s="32">
        <f t="shared" si="61"/>
        <v>0</v>
      </c>
      <c r="N104">
        <f t="shared" si="45"/>
        <v>104</v>
      </c>
      <c r="O104" t="s">
        <v>2172</v>
      </c>
    </row>
    <row r="105" spans="1:15">
      <c r="A105" s="16">
        <v>13464</v>
      </c>
      <c r="B105" s="17" t="s">
        <v>1385</v>
      </c>
      <c r="C105" s="18" t="s">
        <v>2875</v>
      </c>
      <c r="D105" s="17">
        <v>12</v>
      </c>
      <c r="E105" s="55">
        <v>4</v>
      </c>
      <c r="F105" s="20">
        <v>250</v>
      </c>
      <c r="G105" s="21">
        <f t="shared" ref="G105" si="66">F105*0.9</f>
        <v>225</v>
      </c>
      <c r="H105" s="22">
        <f t="shared" ref="H105" si="67">F105*0.85</f>
        <v>212.5</v>
      </c>
      <c r="I105" s="22">
        <f t="shared" ref="I105" si="68">F105*0.8</f>
        <v>200</v>
      </c>
      <c r="J105" s="31"/>
      <c r="K105" s="30">
        <f t="shared" ref="K105" si="69">J105*F105</f>
        <v>0</v>
      </c>
      <c r="L105" s="32">
        <f t="shared" ref="L105" si="70">IF($K$116&gt;125000,J105*I105,IF($K$116&gt;55000,J105*H105,IF($K$116&gt;27500,J105*G105,IF($K$116&gt;=0,J105*F105,0))))</f>
        <v>0</v>
      </c>
      <c r="N105">
        <f t="shared" ref="N105" si="71">ROW(J105)</f>
        <v>105</v>
      </c>
      <c r="O105" t="s">
        <v>2172</v>
      </c>
    </row>
    <row r="106" spans="1:15">
      <c r="A106" s="16">
        <v>13469</v>
      </c>
      <c r="B106" s="17" t="s">
        <v>138</v>
      </c>
      <c r="C106" s="18" t="s">
        <v>1473</v>
      </c>
      <c r="D106" s="17">
        <v>12</v>
      </c>
      <c r="E106" s="55"/>
      <c r="F106" s="20"/>
      <c r="G106" s="21">
        <f t="shared" si="62"/>
        <v>0</v>
      </c>
      <c r="H106" s="22">
        <f t="shared" si="63"/>
        <v>0</v>
      </c>
      <c r="I106" s="22">
        <f t="shared" si="64"/>
        <v>0</v>
      </c>
      <c r="J106" s="31"/>
      <c r="K106" s="30">
        <f t="shared" si="65"/>
        <v>0</v>
      </c>
      <c r="L106" s="32">
        <f t="shared" si="61"/>
        <v>0</v>
      </c>
      <c r="N106">
        <f t="shared" si="45"/>
        <v>106</v>
      </c>
      <c r="O106" t="s">
        <v>2172</v>
      </c>
    </row>
    <row r="107" spans="1:15">
      <c r="A107" s="25">
        <v>13456</v>
      </c>
      <c r="B107" s="26" t="s">
        <v>1385</v>
      </c>
      <c r="C107" s="27" t="s">
        <v>1474</v>
      </c>
      <c r="D107" s="26">
        <v>12</v>
      </c>
      <c r="E107" s="56">
        <v>6</v>
      </c>
      <c r="F107" s="28">
        <v>170</v>
      </c>
      <c r="G107" s="29">
        <f t="shared" si="62"/>
        <v>153</v>
      </c>
      <c r="H107" s="30">
        <f t="shared" si="63"/>
        <v>144.5</v>
      </c>
      <c r="I107" s="30">
        <f t="shared" si="64"/>
        <v>136</v>
      </c>
      <c r="J107" s="31"/>
      <c r="K107" s="30">
        <f t="shared" si="65"/>
        <v>0</v>
      </c>
      <c r="L107" s="32">
        <f t="shared" si="61"/>
        <v>0</v>
      </c>
      <c r="N107">
        <f t="shared" si="45"/>
        <v>107</v>
      </c>
      <c r="O107" t="s">
        <v>2172</v>
      </c>
    </row>
    <row r="108" spans="1:15">
      <c r="A108" s="16">
        <v>13454</v>
      </c>
      <c r="B108" s="17" t="s">
        <v>1385</v>
      </c>
      <c r="C108" s="18" t="s">
        <v>1475</v>
      </c>
      <c r="D108" s="17">
        <v>12</v>
      </c>
      <c r="E108" s="55"/>
      <c r="F108" s="20"/>
      <c r="G108" s="21">
        <f t="shared" si="62"/>
        <v>0</v>
      </c>
      <c r="H108" s="22">
        <f t="shared" si="63"/>
        <v>0</v>
      </c>
      <c r="I108" s="22">
        <f t="shared" si="64"/>
        <v>0</v>
      </c>
      <c r="J108" s="31"/>
      <c r="K108" s="30">
        <f t="shared" si="65"/>
        <v>0</v>
      </c>
      <c r="L108" s="32">
        <f t="shared" si="61"/>
        <v>0</v>
      </c>
      <c r="N108">
        <f t="shared" si="45"/>
        <v>108</v>
      </c>
      <c r="O108" t="s">
        <v>2172</v>
      </c>
    </row>
    <row r="109" spans="1:15">
      <c r="A109" s="25">
        <v>14134</v>
      </c>
      <c r="B109" s="26" t="s">
        <v>138</v>
      </c>
      <c r="C109" s="27" t="s">
        <v>1478</v>
      </c>
      <c r="D109" s="26">
        <v>12</v>
      </c>
      <c r="E109" s="56">
        <v>16</v>
      </c>
      <c r="F109" s="28">
        <v>170</v>
      </c>
      <c r="G109" s="29">
        <f>F109*0.9</f>
        <v>153</v>
      </c>
      <c r="H109" s="30">
        <f>F109*0.85</f>
        <v>144.5</v>
      </c>
      <c r="I109" s="30">
        <f>F109*0.8</f>
        <v>136</v>
      </c>
      <c r="J109" s="31"/>
      <c r="K109" s="30">
        <f>J109*F109</f>
        <v>0</v>
      </c>
      <c r="L109" s="32">
        <f t="shared" si="61"/>
        <v>0</v>
      </c>
      <c r="N109">
        <f>ROW(J109)</f>
        <v>109</v>
      </c>
      <c r="O109" t="s">
        <v>2172</v>
      </c>
    </row>
    <row r="110" spans="1:15">
      <c r="A110" s="16">
        <v>13459</v>
      </c>
      <c r="B110" s="17" t="s">
        <v>138</v>
      </c>
      <c r="C110" s="18" t="s">
        <v>3745</v>
      </c>
      <c r="D110" s="17">
        <v>12</v>
      </c>
      <c r="E110" s="55">
        <v>6</v>
      </c>
      <c r="F110" s="20">
        <v>245</v>
      </c>
      <c r="G110" s="21">
        <f t="shared" ref="G110:G111" si="72">F110*0.9</f>
        <v>220.5</v>
      </c>
      <c r="H110" s="22">
        <f t="shared" ref="H110:H111" si="73">F110*0.85</f>
        <v>208.25</v>
      </c>
      <c r="I110" s="22">
        <f t="shared" ref="I110:I111" si="74">F110*0.8</f>
        <v>196</v>
      </c>
      <c r="J110" s="31"/>
      <c r="K110" s="30">
        <f t="shared" ref="K110:K111" si="75">J110*F110</f>
        <v>0</v>
      </c>
      <c r="L110" s="32">
        <f t="shared" ref="L110:L111" si="76">IF($K$116&gt;125000,J110*I110,IF($K$116&gt;55000,J110*H110,IF($K$116&gt;27500,J110*G110,IF($K$116&gt;=0,J110*F110,0))))</f>
        <v>0</v>
      </c>
      <c r="N110">
        <f t="shared" ref="N110:N111" si="77">ROW(J110)</f>
        <v>110</v>
      </c>
      <c r="O110" t="s">
        <v>2172</v>
      </c>
    </row>
    <row r="111" spans="1:15">
      <c r="A111" s="25">
        <v>15244</v>
      </c>
      <c r="B111" s="26" t="s">
        <v>138</v>
      </c>
      <c r="C111" s="27" t="s">
        <v>3744</v>
      </c>
      <c r="D111" s="26">
        <v>12</v>
      </c>
      <c r="E111" s="56">
        <v>5</v>
      </c>
      <c r="F111" s="28">
        <v>250</v>
      </c>
      <c r="G111" s="29">
        <f t="shared" si="72"/>
        <v>225</v>
      </c>
      <c r="H111" s="30">
        <f t="shared" si="73"/>
        <v>212.5</v>
      </c>
      <c r="I111" s="30">
        <f t="shared" si="74"/>
        <v>200</v>
      </c>
      <c r="J111" s="31"/>
      <c r="K111" s="30">
        <f t="shared" si="75"/>
        <v>0</v>
      </c>
      <c r="L111" s="32">
        <f t="shared" si="76"/>
        <v>0</v>
      </c>
      <c r="N111">
        <f t="shared" si="77"/>
        <v>111</v>
      </c>
      <c r="O111" t="s">
        <v>2172</v>
      </c>
    </row>
    <row r="112" spans="1:15">
      <c r="A112" s="16">
        <v>15245</v>
      </c>
      <c r="B112" s="17" t="s">
        <v>1385</v>
      </c>
      <c r="C112" s="18" t="s">
        <v>3746</v>
      </c>
      <c r="D112" s="17">
        <v>12</v>
      </c>
      <c r="E112" s="55">
        <v>6</v>
      </c>
      <c r="F112" s="20">
        <v>250</v>
      </c>
      <c r="G112" s="21">
        <f t="shared" ref="G112:G113" si="78">F112*0.9</f>
        <v>225</v>
      </c>
      <c r="H112" s="22">
        <f t="shared" ref="H112:H113" si="79">F112*0.85</f>
        <v>212.5</v>
      </c>
      <c r="I112" s="22">
        <f t="shared" ref="I112:I113" si="80">F112*0.8</f>
        <v>200</v>
      </c>
      <c r="J112" s="31"/>
      <c r="K112" s="30">
        <f t="shared" ref="K112:K113" si="81">J112*F112</f>
        <v>0</v>
      </c>
      <c r="L112" s="32">
        <f t="shared" ref="L112:L113" si="82">IF($K$116&gt;125000,J112*I112,IF($K$116&gt;55000,J112*H112,IF($K$116&gt;27500,J112*G112,IF($K$116&gt;=0,J112*F112,0))))</f>
        <v>0</v>
      </c>
      <c r="N112">
        <f t="shared" ref="N112:N113" si="83">ROW(J112)</f>
        <v>112</v>
      </c>
      <c r="O112" t="s">
        <v>2172</v>
      </c>
    </row>
    <row r="113" spans="1:15">
      <c r="A113" s="25">
        <v>15244</v>
      </c>
      <c r="B113" s="26" t="s">
        <v>138</v>
      </c>
      <c r="C113" s="27" t="s">
        <v>3747</v>
      </c>
      <c r="D113" s="26">
        <v>12</v>
      </c>
      <c r="E113" s="56">
        <v>5</v>
      </c>
      <c r="F113" s="28">
        <v>250</v>
      </c>
      <c r="G113" s="29">
        <f t="shared" si="78"/>
        <v>225</v>
      </c>
      <c r="H113" s="30">
        <f t="shared" si="79"/>
        <v>212.5</v>
      </c>
      <c r="I113" s="30">
        <f t="shared" si="80"/>
        <v>200</v>
      </c>
      <c r="J113" s="31"/>
      <c r="K113" s="30">
        <f t="shared" si="81"/>
        <v>0</v>
      </c>
      <c r="L113" s="32">
        <f t="shared" si="82"/>
        <v>0</v>
      </c>
      <c r="N113">
        <f t="shared" si="83"/>
        <v>113</v>
      </c>
      <c r="O113" t="s">
        <v>2172</v>
      </c>
    </row>
    <row r="114" spans="1:15">
      <c r="A114" s="16">
        <v>13463</v>
      </c>
      <c r="B114" s="17" t="s">
        <v>138</v>
      </c>
      <c r="C114" s="18" t="s">
        <v>3748</v>
      </c>
      <c r="D114" s="17">
        <v>12</v>
      </c>
      <c r="E114" s="55">
        <v>1</v>
      </c>
      <c r="F114" s="20">
        <v>200</v>
      </c>
      <c r="G114" s="21">
        <f t="shared" ref="G114" si="84">F114*0.9</f>
        <v>180</v>
      </c>
      <c r="H114" s="22">
        <f t="shared" ref="H114" si="85">F114*0.85</f>
        <v>170</v>
      </c>
      <c r="I114" s="22">
        <f t="shared" ref="I114" si="86">F114*0.8</f>
        <v>160</v>
      </c>
      <c r="J114" s="31"/>
      <c r="K114" s="30">
        <f t="shared" ref="K114" si="87">J114*F114</f>
        <v>0</v>
      </c>
      <c r="L114" s="32">
        <f t="shared" ref="L114" si="88">IF($K$116&gt;125000,J114*I114,IF($K$116&gt;55000,J114*H114,IF($K$116&gt;27500,J114*G114,IF($K$116&gt;=0,J114*F114,0))))</f>
        <v>0</v>
      </c>
      <c r="N114">
        <f t="shared" ref="N114" si="89">ROW(J114)</f>
        <v>114</v>
      </c>
      <c r="O114" t="s">
        <v>2172</v>
      </c>
    </row>
    <row r="115" spans="1:15">
      <c r="A115" s="16"/>
      <c r="B115" s="17"/>
      <c r="C115" s="18"/>
      <c r="D115" s="17"/>
      <c r="E115" s="55"/>
      <c r="F115" s="20"/>
      <c r="G115" s="21"/>
      <c r="H115" s="22"/>
      <c r="I115" s="22"/>
      <c r="J115" s="31"/>
      <c r="K115" s="30"/>
      <c r="L115" s="32"/>
    </row>
    <row r="116" spans="1:15" ht="15.75">
      <c r="A116" s="6"/>
      <c r="B116" s="4"/>
      <c r="C116" s="8"/>
      <c r="D116" s="4"/>
      <c r="E116" s="58"/>
      <c r="F116" s="79"/>
      <c r="G116" s="80"/>
      <c r="H116" s="81"/>
      <c r="I116" s="81"/>
      <c r="J116" s="81"/>
      <c r="K116" s="2">
        <f>Hemani!K350</f>
        <v>0</v>
      </c>
      <c r="L116" s="82"/>
    </row>
    <row r="117" spans="1:15">
      <c r="K117" s="12">
        <f>SUM(K4:K109)</f>
        <v>0</v>
      </c>
    </row>
  </sheetData>
  <sheetProtection password="E1DC" sheet="1" objects="1" scenarios="1"/>
  <protectedRanges>
    <protectedRange sqref="J3:J115" name="Диапазон1"/>
    <protectedRange sqref="M3:M115" name="Диапазон2"/>
  </protectedRanges>
  <autoFilter ref="J1:J122"/>
  <hyperlinks>
    <hyperlink ref="C4" r:id="rId1"/>
    <hyperlink ref="C5" r:id="rId2"/>
    <hyperlink ref="C7" r:id="rId3"/>
    <hyperlink ref="C9" r:id="rId4"/>
    <hyperlink ref="C8"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display="Rehab Classik (6мл)"/>
    <hyperlink ref="C24" r:id="rId18"/>
    <hyperlink ref="C25" r:id="rId19"/>
    <hyperlink ref="C26" r:id="rId20"/>
    <hyperlink ref="C27" r:id="rId21"/>
    <hyperlink ref="C28" r:id="rId22"/>
    <hyperlink ref="C29" r:id="rId23"/>
    <hyperlink ref="C30" r:id="rId24"/>
    <hyperlink ref="C31" r:id="rId25"/>
    <hyperlink ref="C32" r:id="rId26"/>
    <hyperlink ref="C33" r:id="rId27"/>
    <hyperlink ref="C34" r:id="rId28"/>
    <hyperlink ref="C37" r:id="rId29"/>
    <hyperlink ref="C38" r:id="rId30"/>
    <hyperlink ref="C39" r:id="rId31"/>
    <hyperlink ref="C40" r:id="rId32"/>
    <hyperlink ref="C41" r:id="rId33"/>
    <hyperlink ref="C42" r:id="rId34"/>
    <hyperlink ref="C43" r:id="rId35"/>
    <hyperlink ref="C44" r:id="rId36"/>
    <hyperlink ref="C45" r:id="rId37"/>
    <hyperlink ref="C46" r:id="rId38"/>
    <hyperlink ref="C47" r:id="rId39"/>
    <hyperlink ref="C48" r:id="rId40"/>
    <hyperlink ref="C49" r:id="rId41"/>
    <hyperlink ref="C50" r:id="rId42"/>
    <hyperlink ref="C51" r:id="rId43"/>
    <hyperlink ref="C52" r:id="rId44"/>
    <hyperlink ref="C53" r:id="rId45"/>
    <hyperlink ref="C54" r:id="rId46"/>
    <hyperlink ref="C55" r:id="rId47"/>
    <hyperlink ref="C57" r:id="rId48"/>
    <hyperlink ref="C58" r:id="rId49"/>
    <hyperlink ref="C60" r:id="rId50"/>
    <hyperlink ref="C61" r:id="rId51"/>
    <hyperlink ref="C64" r:id="rId52"/>
    <hyperlink ref="C65" r:id="rId53"/>
    <hyperlink ref="C66" r:id="rId54"/>
    <hyperlink ref="C67" r:id="rId55"/>
    <hyperlink ref="C68" r:id="rId56"/>
    <hyperlink ref="C69" r:id="rId57"/>
    <hyperlink ref="C70" r:id="rId58"/>
    <hyperlink ref="C71" r:id="rId59"/>
    <hyperlink ref="C72" r:id="rId60"/>
    <hyperlink ref="C74" r:id="rId61"/>
    <hyperlink ref="C75" r:id="rId62"/>
    <hyperlink ref="C76" r:id="rId63"/>
    <hyperlink ref="C77" r:id="rId64"/>
    <hyperlink ref="C78" r:id="rId65"/>
    <hyperlink ref="C79" r:id="rId66"/>
    <hyperlink ref="C80" r:id="rId67"/>
    <hyperlink ref="C81" r:id="rId68"/>
    <hyperlink ref="C82" r:id="rId69"/>
    <hyperlink ref="C83" r:id="rId70"/>
    <hyperlink ref="C84" r:id="rId71"/>
    <hyperlink ref="C85" r:id="rId72"/>
    <hyperlink ref="C86" r:id="rId73"/>
    <hyperlink ref="C88" r:id="rId74"/>
    <hyperlink ref="C90" r:id="rId75"/>
    <hyperlink ref="C91" r:id="rId76"/>
    <hyperlink ref="C92" r:id="rId77"/>
    <hyperlink ref="C93" r:id="rId78" display="Rehab White Musk"/>
    <hyperlink ref="C94" r:id="rId79" display="Rehab YES FOR MEN"/>
    <hyperlink ref="C95" r:id="rId80" display="Rehab ZIDAN CLASSIC"/>
    <hyperlink ref="C96" r:id="rId81" display="Rehab YES FOR MEN"/>
    <hyperlink ref="C35" r:id="rId82"/>
    <hyperlink ref="C87" r:id="rId83" display="Rehab SUSAN"/>
  </hyperlinks>
  <pageMargins left="0.7" right="0.7" top="0.75" bottom="0.75" header="0.3" footer="0.3"/>
  <pageSetup paperSize="9" orientation="portrait" r:id="rId8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theme="8" tint="0.39997558519241921"/>
  </sheetPr>
  <dimension ref="A1:O221"/>
  <sheetViews>
    <sheetView workbookViewId="0">
      <pane ySplit="1" topLeftCell="A187" activePane="bottomLeft" state="frozen"/>
      <selection activeCell="F113" sqref="F113"/>
      <selection pane="bottomLeft" activeCell="E35" sqref="E35:F219"/>
    </sheetView>
  </sheetViews>
  <sheetFormatPr defaultColWidth="8.85546875" defaultRowHeight="15"/>
  <cols>
    <col min="1" max="1" width="5.28515625" style="7" bestFit="1" customWidth="1"/>
    <col min="2" max="2" width="7.7109375" style="5" customWidth="1"/>
    <col min="3" max="3" width="70.5703125" style="9"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26.140625" customWidth="1"/>
    <col min="13" max="13" width="22.7109375" hidden="1" customWidth="1"/>
    <col min="14" max="14" width="8.85546875" hidden="1" customWidth="1"/>
    <col min="15" max="15" width="7.7109375" hidden="1" customWidth="1"/>
  </cols>
  <sheetData>
    <row r="1" spans="1:15" s="3" customFormat="1" ht="51" customHeight="1">
      <c r="A1" s="39" t="s">
        <v>128</v>
      </c>
      <c r="B1" s="40" t="s">
        <v>131</v>
      </c>
      <c r="C1" s="41" t="s">
        <v>150</v>
      </c>
      <c r="D1" s="53" t="s">
        <v>129</v>
      </c>
      <c r="E1" s="54" t="s">
        <v>148</v>
      </c>
      <c r="F1" s="42" t="s">
        <v>130</v>
      </c>
      <c r="G1" s="42" t="s">
        <v>839</v>
      </c>
      <c r="H1" s="43" t="s">
        <v>840</v>
      </c>
      <c r="I1" s="43" t="s">
        <v>841</v>
      </c>
      <c r="J1" s="46" t="s">
        <v>811</v>
      </c>
      <c r="K1" s="14" t="s">
        <v>144</v>
      </c>
      <c r="L1" s="38" t="str">
        <f>"Сумма:"&amp;" "&amp;SUM(L30:L619)</f>
        <v>Сумма: 0</v>
      </c>
    </row>
    <row r="2" spans="1:15">
      <c r="A2" s="16"/>
      <c r="B2" s="17"/>
      <c r="C2" s="24" t="s">
        <v>567</v>
      </c>
      <c r="D2" s="17"/>
      <c r="E2" s="55"/>
      <c r="F2" s="20"/>
      <c r="G2" s="21"/>
      <c r="H2" s="22"/>
      <c r="I2" s="22"/>
      <c r="J2" s="15"/>
      <c r="K2" s="22"/>
      <c r="L2" s="23"/>
    </row>
    <row r="3" spans="1:15">
      <c r="A3" s="16"/>
      <c r="B3" s="17"/>
      <c r="C3" s="200" t="s">
        <v>697</v>
      </c>
      <c r="D3" s="17"/>
      <c r="E3" s="57"/>
      <c r="F3" s="20"/>
      <c r="G3" s="21"/>
      <c r="H3" s="22"/>
      <c r="I3" s="22"/>
      <c r="J3" s="31"/>
      <c r="K3" s="30">
        <f t="shared" ref="K3:K27" si="0">IF(J3&lt;50,0,J3*F3)</f>
        <v>0</v>
      </c>
      <c r="L3" s="32"/>
      <c r="N3">
        <f t="shared" ref="N3:N27" si="1">ROW(J3)</f>
        <v>3</v>
      </c>
    </row>
    <row r="4" spans="1:15">
      <c r="A4" s="16">
        <v>15215</v>
      </c>
      <c r="B4" s="17" t="s">
        <v>1479</v>
      </c>
      <c r="C4" s="33" t="s">
        <v>3692</v>
      </c>
      <c r="D4" s="17">
        <v>50</v>
      </c>
      <c r="E4" s="57">
        <v>94</v>
      </c>
      <c r="F4" s="20">
        <v>30</v>
      </c>
      <c r="G4" s="21">
        <f t="shared" ref="G4:G8" si="2">F4*0.9</f>
        <v>27</v>
      </c>
      <c r="H4" s="22">
        <f t="shared" ref="H4:H8" si="3">F4*0.85</f>
        <v>25.5</v>
      </c>
      <c r="I4" s="22">
        <f t="shared" ref="I4:I8" si="4">F4*0.8</f>
        <v>24</v>
      </c>
      <c r="J4" s="31"/>
      <c r="K4" s="30">
        <f t="shared" ref="K4:K8" si="5">IF(J4&lt;50,0,J4*F4)</f>
        <v>0</v>
      </c>
      <c r="L4" s="32" t="str">
        <f>IF(J4&lt;50,"минимальный заказ 50 гр.",IF($K$220&gt;125000,J4*I4,IF($K$220&gt;55000,J4*H4,IF($K$220&gt;27500,J4*G4,IF($K$220&gt;=0,J4*F4,0)))))</f>
        <v>минимальный заказ 50 гр.</v>
      </c>
      <c r="N4">
        <f t="shared" ref="N4:N8" si="6">ROW(J4)</f>
        <v>4</v>
      </c>
      <c r="O4" t="s">
        <v>2173</v>
      </c>
    </row>
    <row r="5" spans="1:15">
      <c r="A5" s="25">
        <v>15214</v>
      </c>
      <c r="B5" s="26" t="s">
        <v>1479</v>
      </c>
      <c r="C5" s="27" t="s">
        <v>3693</v>
      </c>
      <c r="D5" s="26">
        <v>50</v>
      </c>
      <c r="E5" s="56">
        <v>197</v>
      </c>
      <c r="F5" s="28">
        <v>20</v>
      </c>
      <c r="G5" s="29">
        <f t="shared" si="2"/>
        <v>18</v>
      </c>
      <c r="H5" s="30">
        <f t="shared" si="3"/>
        <v>17</v>
      </c>
      <c r="I5" s="30">
        <f t="shared" si="4"/>
        <v>16</v>
      </c>
      <c r="J5" s="31"/>
      <c r="K5" s="30">
        <f t="shared" si="5"/>
        <v>0</v>
      </c>
      <c r="L5" s="32" t="str">
        <f t="shared" ref="L5:L28" si="7">IF(J5&lt;50,"минимальный заказ 50 гр.",IF($K$220&gt;125000,J5*I5,IF($K$220&gt;55000,J5*H5,IF($K$220&gt;27500,J5*G5,IF($K$220&gt;=0,J5*F5,0)))))</f>
        <v>минимальный заказ 50 гр.</v>
      </c>
      <c r="N5">
        <f t="shared" si="6"/>
        <v>5</v>
      </c>
      <c r="O5" t="s">
        <v>2173</v>
      </c>
    </row>
    <row r="6" spans="1:15">
      <c r="A6" s="16">
        <v>15216</v>
      </c>
      <c r="B6" s="17" t="s">
        <v>1479</v>
      </c>
      <c r="C6" s="33" t="s">
        <v>3694</v>
      </c>
      <c r="D6" s="17">
        <v>50</v>
      </c>
      <c r="E6" s="57">
        <v>58</v>
      </c>
      <c r="F6" s="20">
        <v>35</v>
      </c>
      <c r="G6" s="21">
        <f t="shared" si="2"/>
        <v>31.5</v>
      </c>
      <c r="H6" s="22">
        <f t="shared" si="3"/>
        <v>29.75</v>
      </c>
      <c r="I6" s="22">
        <f t="shared" si="4"/>
        <v>28</v>
      </c>
      <c r="J6" s="31"/>
      <c r="K6" s="30">
        <f t="shared" si="5"/>
        <v>0</v>
      </c>
      <c r="L6" s="32" t="str">
        <f t="shared" si="7"/>
        <v>минимальный заказ 50 гр.</v>
      </c>
      <c r="N6">
        <f t="shared" si="6"/>
        <v>6</v>
      </c>
      <c r="O6" t="s">
        <v>2173</v>
      </c>
    </row>
    <row r="7" spans="1:15">
      <c r="A7" s="25">
        <v>15217</v>
      </c>
      <c r="B7" s="26" t="s">
        <v>1479</v>
      </c>
      <c r="C7" s="27" t="s">
        <v>3695</v>
      </c>
      <c r="D7" s="26">
        <v>50</v>
      </c>
      <c r="E7" s="56">
        <v>250</v>
      </c>
      <c r="F7" s="28">
        <v>11</v>
      </c>
      <c r="G7" s="29">
        <f t="shared" si="2"/>
        <v>9.9</v>
      </c>
      <c r="H7" s="30">
        <f t="shared" si="3"/>
        <v>9.35</v>
      </c>
      <c r="I7" s="30">
        <f t="shared" si="4"/>
        <v>8.8000000000000007</v>
      </c>
      <c r="J7" s="31"/>
      <c r="K7" s="30">
        <f t="shared" si="5"/>
        <v>0</v>
      </c>
      <c r="L7" s="32" t="str">
        <f t="shared" si="7"/>
        <v>минимальный заказ 50 гр.</v>
      </c>
      <c r="N7">
        <f t="shared" si="6"/>
        <v>7</v>
      </c>
      <c r="O7" t="s">
        <v>2173</v>
      </c>
    </row>
    <row r="8" spans="1:15">
      <c r="A8" s="16">
        <v>15218</v>
      </c>
      <c r="B8" s="17" t="s">
        <v>1479</v>
      </c>
      <c r="C8" s="33" t="s">
        <v>3696</v>
      </c>
      <c r="D8" s="17">
        <v>50</v>
      </c>
      <c r="E8" s="57">
        <v>200</v>
      </c>
      <c r="F8" s="20">
        <v>10</v>
      </c>
      <c r="G8" s="21">
        <f t="shared" si="2"/>
        <v>9</v>
      </c>
      <c r="H8" s="22">
        <f t="shared" si="3"/>
        <v>8.5</v>
      </c>
      <c r="I8" s="22">
        <f t="shared" si="4"/>
        <v>8</v>
      </c>
      <c r="J8" s="31"/>
      <c r="K8" s="30">
        <f t="shared" si="5"/>
        <v>0</v>
      </c>
      <c r="L8" s="32" t="str">
        <f t="shared" si="7"/>
        <v>минимальный заказ 50 гр.</v>
      </c>
      <c r="N8">
        <f t="shared" si="6"/>
        <v>8</v>
      </c>
      <c r="O8" t="s">
        <v>2173</v>
      </c>
    </row>
    <row r="9" spans="1:15">
      <c r="A9" s="25">
        <v>15177</v>
      </c>
      <c r="B9" s="26" t="s">
        <v>1479</v>
      </c>
      <c r="C9" s="27" t="s">
        <v>3565</v>
      </c>
      <c r="D9" s="26">
        <v>50</v>
      </c>
      <c r="E9" s="56">
        <v>300</v>
      </c>
      <c r="F9" s="28">
        <v>15</v>
      </c>
      <c r="G9" s="29">
        <f t="shared" ref="G9:G27" si="8">F9*0.9</f>
        <v>13.5</v>
      </c>
      <c r="H9" s="30">
        <f t="shared" ref="H9:H27" si="9">F9*0.85</f>
        <v>12.75</v>
      </c>
      <c r="I9" s="30">
        <f t="shared" ref="I9:I27" si="10">F9*0.8</f>
        <v>12</v>
      </c>
      <c r="J9" s="31"/>
      <c r="K9" s="30">
        <f t="shared" si="0"/>
        <v>0</v>
      </c>
      <c r="L9" s="32" t="str">
        <f t="shared" si="7"/>
        <v>минимальный заказ 50 гр.</v>
      </c>
      <c r="N9">
        <f t="shared" si="1"/>
        <v>9</v>
      </c>
      <c r="O9" t="s">
        <v>2173</v>
      </c>
    </row>
    <row r="10" spans="1:15">
      <c r="A10" s="16">
        <v>13073</v>
      </c>
      <c r="B10" s="17" t="s">
        <v>1479</v>
      </c>
      <c r="C10" s="33" t="s">
        <v>3571</v>
      </c>
      <c r="D10" s="17">
        <v>50</v>
      </c>
      <c r="E10" s="57">
        <v>446</v>
      </c>
      <c r="F10" s="20">
        <v>45</v>
      </c>
      <c r="G10" s="21">
        <f t="shared" si="8"/>
        <v>40.5</v>
      </c>
      <c r="H10" s="22">
        <f t="shared" si="9"/>
        <v>38.25</v>
      </c>
      <c r="I10" s="22">
        <f t="shared" si="10"/>
        <v>36</v>
      </c>
      <c r="J10" s="31"/>
      <c r="K10" s="30">
        <f t="shared" si="0"/>
        <v>0</v>
      </c>
      <c r="L10" s="32" t="str">
        <f t="shared" si="7"/>
        <v>минимальный заказ 50 гр.</v>
      </c>
      <c r="N10">
        <f t="shared" si="1"/>
        <v>10</v>
      </c>
      <c r="O10" t="s">
        <v>2173</v>
      </c>
    </row>
    <row r="11" spans="1:15">
      <c r="A11" s="25">
        <v>14951</v>
      </c>
      <c r="B11" s="26" t="s">
        <v>1479</v>
      </c>
      <c r="C11" s="27" t="s">
        <v>3572</v>
      </c>
      <c r="D11" s="26">
        <v>50</v>
      </c>
      <c r="E11" s="56">
        <v>247</v>
      </c>
      <c r="F11" s="28">
        <v>20</v>
      </c>
      <c r="G11" s="29">
        <f t="shared" si="8"/>
        <v>18</v>
      </c>
      <c r="H11" s="30">
        <f t="shared" si="9"/>
        <v>17</v>
      </c>
      <c r="I11" s="30">
        <f t="shared" si="10"/>
        <v>16</v>
      </c>
      <c r="J11" s="31"/>
      <c r="K11" s="30">
        <f t="shared" si="0"/>
        <v>0</v>
      </c>
      <c r="L11" s="32" t="str">
        <f t="shared" si="7"/>
        <v>минимальный заказ 50 гр.</v>
      </c>
      <c r="N11">
        <f t="shared" si="1"/>
        <v>11</v>
      </c>
      <c r="O11" t="s">
        <v>2173</v>
      </c>
    </row>
    <row r="12" spans="1:15">
      <c r="A12" s="16">
        <v>15178</v>
      </c>
      <c r="B12" s="17" t="s">
        <v>1479</v>
      </c>
      <c r="C12" s="33" t="s">
        <v>3570</v>
      </c>
      <c r="D12" s="17">
        <v>50</v>
      </c>
      <c r="E12" s="57">
        <v>68</v>
      </c>
      <c r="F12" s="20">
        <v>15</v>
      </c>
      <c r="G12" s="21">
        <f t="shared" si="8"/>
        <v>13.5</v>
      </c>
      <c r="H12" s="22">
        <f t="shared" si="9"/>
        <v>12.75</v>
      </c>
      <c r="I12" s="22">
        <f t="shared" si="10"/>
        <v>12</v>
      </c>
      <c r="J12" s="31"/>
      <c r="K12" s="30">
        <f t="shared" si="0"/>
        <v>0</v>
      </c>
      <c r="L12" s="32" t="str">
        <f t="shared" si="7"/>
        <v>минимальный заказ 50 гр.</v>
      </c>
      <c r="N12">
        <f t="shared" si="1"/>
        <v>12</v>
      </c>
      <c r="O12" t="s">
        <v>2173</v>
      </c>
    </row>
    <row r="13" spans="1:15">
      <c r="A13" s="25">
        <v>15180</v>
      </c>
      <c r="B13" s="26" t="s">
        <v>1479</v>
      </c>
      <c r="C13" s="27" t="s">
        <v>3573</v>
      </c>
      <c r="D13" s="26">
        <v>50</v>
      </c>
      <c r="E13" s="56">
        <v>424</v>
      </c>
      <c r="F13" s="28">
        <v>20</v>
      </c>
      <c r="G13" s="29">
        <f t="shared" si="8"/>
        <v>18</v>
      </c>
      <c r="H13" s="30">
        <f t="shared" si="9"/>
        <v>17</v>
      </c>
      <c r="I13" s="30">
        <f t="shared" si="10"/>
        <v>16</v>
      </c>
      <c r="J13" s="31"/>
      <c r="K13" s="30">
        <f t="shared" si="0"/>
        <v>0</v>
      </c>
      <c r="L13" s="32" t="str">
        <f t="shared" si="7"/>
        <v>минимальный заказ 50 гр.</v>
      </c>
      <c r="N13">
        <f t="shared" si="1"/>
        <v>13</v>
      </c>
      <c r="O13" t="s">
        <v>2173</v>
      </c>
    </row>
    <row r="14" spans="1:15">
      <c r="A14" s="16">
        <v>15179</v>
      </c>
      <c r="B14" s="17" t="s">
        <v>1479</v>
      </c>
      <c r="C14" s="33" t="s">
        <v>3574</v>
      </c>
      <c r="D14" s="17">
        <v>50</v>
      </c>
      <c r="E14" s="57">
        <v>430</v>
      </c>
      <c r="F14" s="20">
        <v>20</v>
      </c>
      <c r="G14" s="21">
        <f t="shared" si="8"/>
        <v>18</v>
      </c>
      <c r="H14" s="22">
        <f t="shared" si="9"/>
        <v>17</v>
      </c>
      <c r="I14" s="22">
        <f t="shared" si="10"/>
        <v>16</v>
      </c>
      <c r="J14" s="31"/>
      <c r="K14" s="30">
        <f t="shared" si="0"/>
        <v>0</v>
      </c>
      <c r="L14" s="32" t="str">
        <f t="shared" si="7"/>
        <v>минимальный заказ 50 гр.</v>
      </c>
      <c r="N14">
        <f t="shared" si="1"/>
        <v>14</v>
      </c>
      <c r="O14" t="s">
        <v>2173</v>
      </c>
    </row>
    <row r="15" spans="1:15">
      <c r="A15" s="25">
        <v>14953</v>
      </c>
      <c r="B15" s="26" t="s">
        <v>1479</v>
      </c>
      <c r="C15" s="27" t="s">
        <v>3575</v>
      </c>
      <c r="D15" s="26">
        <v>50</v>
      </c>
      <c r="E15" s="56">
        <v>264</v>
      </c>
      <c r="F15" s="28">
        <v>35</v>
      </c>
      <c r="G15" s="29">
        <f t="shared" si="8"/>
        <v>31.5</v>
      </c>
      <c r="H15" s="30">
        <f t="shared" si="9"/>
        <v>29.75</v>
      </c>
      <c r="I15" s="30">
        <f t="shared" si="10"/>
        <v>28</v>
      </c>
      <c r="J15" s="31"/>
      <c r="K15" s="30">
        <f t="shared" si="0"/>
        <v>0</v>
      </c>
      <c r="L15" s="32" t="str">
        <f t="shared" si="7"/>
        <v>минимальный заказ 50 гр.</v>
      </c>
      <c r="N15">
        <f t="shared" si="1"/>
        <v>15</v>
      </c>
      <c r="O15" t="s">
        <v>2173</v>
      </c>
    </row>
    <row r="16" spans="1:15">
      <c r="A16" s="16">
        <v>15181</v>
      </c>
      <c r="B16" s="17" t="s">
        <v>1479</v>
      </c>
      <c r="C16" s="33" t="s">
        <v>3558</v>
      </c>
      <c r="D16" s="17">
        <v>50</v>
      </c>
      <c r="E16" s="57">
        <v>450</v>
      </c>
      <c r="F16" s="20">
        <v>15</v>
      </c>
      <c r="G16" s="21">
        <f t="shared" si="8"/>
        <v>13.5</v>
      </c>
      <c r="H16" s="22">
        <f t="shared" si="9"/>
        <v>12.75</v>
      </c>
      <c r="I16" s="22">
        <f t="shared" si="10"/>
        <v>12</v>
      </c>
      <c r="J16" s="31"/>
      <c r="K16" s="30">
        <f t="shared" si="0"/>
        <v>0</v>
      </c>
      <c r="L16" s="32" t="str">
        <f t="shared" si="7"/>
        <v>минимальный заказ 50 гр.</v>
      </c>
      <c r="N16">
        <f t="shared" si="1"/>
        <v>16</v>
      </c>
      <c r="O16" t="s">
        <v>2173</v>
      </c>
    </row>
    <row r="17" spans="1:15">
      <c r="A17" s="25">
        <v>15182</v>
      </c>
      <c r="B17" s="26" t="s">
        <v>1479</v>
      </c>
      <c r="C17" s="27" t="s">
        <v>3691</v>
      </c>
      <c r="D17" s="26">
        <v>50</v>
      </c>
      <c r="E17" s="56">
        <v>403</v>
      </c>
      <c r="F17" s="28">
        <v>21</v>
      </c>
      <c r="G17" s="29">
        <f t="shared" si="8"/>
        <v>18.900000000000002</v>
      </c>
      <c r="H17" s="30">
        <f t="shared" si="9"/>
        <v>17.849999999999998</v>
      </c>
      <c r="I17" s="30">
        <f t="shared" si="10"/>
        <v>16.8</v>
      </c>
      <c r="J17" s="31"/>
      <c r="K17" s="30">
        <f t="shared" si="0"/>
        <v>0</v>
      </c>
      <c r="L17" s="32" t="str">
        <f t="shared" si="7"/>
        <v>минимальный заказ 50 гр.</v>
      </c>
      <c r="N17">
        <f t="shared" si="1"/>
        <v>17</v>
      </c>
      <c r="O17" t="s">
        <v>2173</v>
      </c>
    </row>
    <row r="18" spans="1:15">
      <c r="A18" s="16">
        <v>15183</v>
      </c>
      <c r="B18" s="17" t="s">
        <v>1479</v>
      </c>
      <c r="C18" s="33" t="s">
        <v>3559</v>
      </c>
      <c r="D18" s="17">
        <v>50</v>
      </c>
      <c r="E18" s="57">
        <v>527</v>
      </c>
      <c r="F18" s="20">
        <v>50</v>
      </c>
      <c r="G18" s="21">
        <f t="shared" si="8"/>
        <v>45</v>
      </c>
      <c r="H18" s="22">
        <f t="shared" si="9"/>
        <v>42.5</v>
      </c>
      <c r="I18" s="22">
        <f t="shared" si="10"/>
        <v>40</v>
      </c>
      <c r="J18" s="31"/>
      <c r="K18" s="30">
        <f t="shared" si="0"/>
        <v>0</v>
      </c>
      <c r="L18" s="32" t="str">
        <f t="shared" si="7"/>
        <v>минимальный заказ 50 гр.</v>
      </c>
      <c r="N18">
        <f t="shared" si="1"/>
        <v>18</v>
      </c>
      <c r="O18" t="s">
        <v>2173</v>
      </c>
    </row>
    <row r="19" spans="1:15">
      <c r="A19" s="25">
        <v>15184</v>
      </c>
      <c r="B19" s="26" t="s">
        <v>1479</v>
      </c>
      <c r="C19" s="27" t="s">
        <v>3560</v>
      </c>
      <c r="D19" s="26">
        <v>50</v>
      </c>
      <c r="E19" s="56">
        <v>232</v>
      </c>
      <c r="F19" s="28">
        <v>34</v>
      </c>
      <c r="G19" s="29">
        <f t="shared" si="8"/>
        <v>30.6</v>
      </c>
      <c r="H19" s="30">
        <f t="shared" si="9"/>
        <v>28.9</v>
      </c>
      <c r="I19" s="30">
        <f t="shared" si="10"/>
        <v>27.200000000000003</v>
      </c>
      <c r="J19" s="31"/>
      <c r="K19" s="30">
        <f t="shared" si="0"/>
        <v>0</v>
      </c>
      <c r="L19" s="32" t="str">
        <f t="shared" si="7"/>
        <v>минимальный заказ 50 гр.</v>
      </c>
      <c r="N19">
        <f t="shared" si="1"/>
        <v>19</v>
      </c>
      <c r="O19" t="s">
        <v>2173</v>
      </c>
    </row>
    <row r="20" spans="1:15">
      <c r="A20" s="16">
        <v>15185</v>
      </c>
      <c r="B20" s="17" t="s">
        <v>1479</v>
      </c>
      <c r="C20" s="33" t="s">
        <v>3561</v>
      </c>
      <c r="D20" s="17">
        <v>50</v>
      </c>
      <c r="E20" s="57">
        <v>235</v>
      </c>
      <c r="F20" s="20">
        <v>20</v>
      </c>
      <c r="G20" s="21">
        <f t="shared" si="8"/>
        <v>18</v>
      </c>
      <c r="H20" s="22">
        <f t="shared" si="9"/>
        <v>17</v>
      </c>
      <c r="I20" s="22">
        <f t="shared" si="10"/>
        <v>16</v>
      </c>
      <c r="J20" s="31"/>
      <c r="K20" s="30">
        <f t="shared" si="0"/>
        <v>0</v>
      </c>
      <c r="L20" s="32" t="str">
        <f t="shared" si="7"/>
        <v>минимальный заказ 50 гр.</v>
      </c>
      <c r="N20">
        <f t="shared" si="1"/>
        <v>20</v>
      </c>
      <c r="O20" t="s">
        <v>2173</v>
      </c>
    </row>
    <row r="21" spans="1:15">
      <c r="A21" s="25">
        <v>14950</v>
      </c>
      <c r="B21" s="26" t="s">
        <v>1479</v>
      </c>
      <c r="C21" s="27" t="s">
        <v>3564</v>
      </c>
      <c r="D21" s="26">
        <v>50</v>
      </c>
      <c r="E21" s="56">
        <v>670</v>
      </c>
      <c r="F21" s="28">
        <v>20</v>
      </c>
      <c r="G21" s="29">
        <f t="shared" si="8"/>
        <v>18</v>
      </c>
      <c r="H21" s="30">
        <f t="shared" si="9"/>
        <v>17</v>
      </c>
      <c r="I21" s="30">
        <f t="shared" si="10"/>
        <v>16</v>
      </c>
      <c r="J21" s="31"/>
      <c r="K21" s="30">
        <f t="shared" si="0"/>
        <v>0</v>
      </c>
      <c r="L21" s="32" t="str">
        <f t="shared" si="7"/>
        <v>минимальный заказ 50 гр.</v>
      </c>
      <c r="N21">
        <f t="shared" si="1"/>
        <v>21</v>
      </c>
      <c r="O21" t="s">
        <v>2173</v>
      </c>
    </row>
    <row r="22" spans="1:15">
      <c r="A22" s="16">
        <v>15187</v>
      </c>
      <c r="B22" s="17" t="s">
        <v>1479</v>
      </c>
      <c r="C22" s="33" t="s">
        <v>3563</v>
      </c>
      <c r="D22" s="17">
        <v>50</v>
      </c>
      <c r="E22" s="57">
        <v>350</v>
      </c>
      <c r="F22" s="20">
        <v>15</v>
      </c>
      <c r="G22" s="21">
        <f t="shared" si="8"/>
        <v>13.5</v>
      </c>
      <c r="H22" s="22">
        <f t="shared" si="9"/>
        <v>12.75</v>
      </c>
      <c r="I22" s="22">
        <f t="shared" si="10"/>
        <v>12</v>
      </c>
      <c r="J22" s="31"/>
      <c r="K22" s="30">
        <f t="shared" si="0"/>
        <v>0</v>
      </c>
      <c r="L22" s="32" t="str">
        <f t="shared" si="7"/>
        <v>минимальный заказ 50 гр.</v>
      </c>
      <c r="N22">
        <f t="shared" si="1"/>
        <v>22</v>
      </c>
      <c r="O22" t="s">
        <v>2173</v>
      </c>
    </row>
    <row r="23" spans="1:15">
      <c r="A23" s="25">
        <v>15186</v>
      </c>
      <c r="B23" s="26" t="s">
        <v>1479</v>
      </c>
      <c r="C23" s="27" t="s">
        <v>3562</v>
      </c>
      <c r="D23" s="26">
        <v>50</v>
      </c>
      <c r="E23" s="56">
        <v>400</v>
      </c>
      <c r="F23" s="28">
        <v>15</v>
      </c>
      <c r="G23" s="29">
        <f t="shared" si="8"/>
        <v>13.5</v>
      </c>
      <c r="H23" s="30">
        <f t="shared" si="9"/>
        <v>12.75</v>
      </c>
      <c r="I23" s="30">
        <f t="shared" si="10"/>
        <v>12</v>
      </c>
      <c r="J23" s="31"/>
      <c r="K23" s="30">
        <f t="shared" si="0"/>
        <v>0</v>
      </c>
      <c r="L23" s="32" t="str">
        <f t="shared" si="7"/>
        <v>минимальный заказ 50 гр.</v>
      </c>
      <c r="N23">
        <f t="shared" si="1"/>
        <v>23</v>
      </c>
      <c r="O23" t="s">
        <v>2173</v>
      </c>
    </row>
    <row r="24" spans="1:15">
      <c r="A24" s="16">
        <v>15188</v>
      </c>
      <c r="B24" s="17" t="s">
        <v>1479</v>
      </c>
      <c r="C24" s="33" t="s">
        <v>3566</v>
      </c>
      <c r="D24" s="17">
        <v>50</v>
      </c>
      <c r="E24" s="57">
        <v>391</v>
      </c>
      <c r="F24" s="20">
        <v>15</v>
      </c>
      <c r="G24" s="21">
        <f t="shared" si="8"/>
        <v>13.5</v>
      </c>
      <c r="H24" s="22">
        <f t="shared" si="9"/>
        <v>12.75</v>
      </c>
      <c r="I24" s="22">
        <f t="shared" si="10"/>
        <v>12</v>
      </c>
      <c r="J24" s="31"/>
      <c r="K24" s="30">
        <f t="shared" si="0"/>
        <v>0</v>
      </c>
      <c r="L24" s="32" t="str">
        <f t="shared" si="7"/>
        <v>минимальный заказ 50 гр.</v>
      </c>
      <c r="N24">
        <f t="shared" si="1"/>
        <v>24</v>
      </c>
      <c r="O24" t="s">
        <v>2173</v>
      </c>
    </row>
    <row r="25" spans="1:15">
      <c r="A25" s="25">
        <v>14952</v>
      </c>
      <c r="B25" s="26" t="s">
        <v>1479</v>
      </c>
      <c r="C25" s="27" t="s">
        <v>3567</v>
      </c>
      <c r="D25" s="26">
        <v>50</v>
      </c>
      <c r="E25" s="56">
        <v>357</v>
      </c>
      <c r="F25" s="28">
        <v>17</v>
      </c>
      <c r="G25" s="29">
        <f t="shared" si="8"/>
        <v>15.3</v>
      </c>
      <c r="H25" s="30">
        <f t="shared" si="9"/>
        <v>14.45</v>
      </c>
      <c r="I25" s="30">
        <f t="shared" si="10"/>
        <v>13.600000000000001</v>
      </c>
      <c r="J25" s="31"/>
      <c r="K25" s="30">
        <f t="shared" si="0"/>
        <v>0</v>
      </c>
      <c r="L25" s="32" t="str">
        <f t="shared" si="7"/>
        <v>минимальный заказ 50 гр.</v>
      </c>
      <c r="N25">
        <f t="shared" si="1"/>
        <v>25</v>
      </c>
      <c r="O25" t="s">
        <v>2173</v>
      </c>
    </row>
    <row r="26" spans="1:15">
      <c r="A26" s="16">
        <v>15189</v>
      </c>
      <c r="B26" s="17" t="s">
        <v>1479</v>
      </c>
      <c r="C26" s="33" t="s">
        <v>3568</v>
      </c>
      <c r="D26" s="17">
        <v>50</v>
      </c>
      <c r="E26" s="57">
        <v>180</v>
      </c>
      <c r="F26" s="20">
        <v>15</v>
      </c>
      <c r="G26" s="21">
        <f t="shared" si="8"/>
        <v>13.5</v>
      </c>
      <c r="H26" s="22">
        <f t="shared" si="9"/>
        <v>12.75</v>
      </c>
      <c r="I26" s="22">
        <f t="shared" si="10"/>
        <v>12</v>
      </c>
      <c r="J26" s="31"/>
      <c r="K26" s="30">
        <f t="shared" si="0"/>
        <v>0</v>
      </c>
      <c r="L26" s="32" t="str">
        <f t="shared" si="7"/>
        <v>минимальный заказ 50 гр.</v>
      </c>
      <c r="N26">
        <f t="shared" si="1"/>
        <v>26</v>
      </c>
      <c r="O26" t="s">
        <v>2173</v>
      </c>
    </row>
    <row r="27" spans="1:15">
      <c r="A27" s="25">
        <v>15190</v>
      </c>
      <c r="B27" s="26" t="s">
        <v>1479</v>
      </c>
      <c r="C27" s="27" t="s">
        <v>3569</v>
      </c>
      <c r="D27" s="26">
        <v>50</v>
      </c>
      <c r="E27" s="56">
        <v>479</v>
      </c>
      <c r="F27" s="28">
        <v>15</v>
      </c>
      <c r="G27" s="29">
        <f t="shared" si="8"/>
        <v>13.5</v>
      </c>
      <c r="H27" s="30">
        <f t="shared" si="9"/>
        <v>12.75</v>
      </c>
      <c r="I27" s="30">
        <f t="shared" si="10"/>
        <v>12</v>
      </c>
      <c r="J27" s="31"/>
      <c r="K27" s="30">
        <f t="shared" si="0"/>
        <v>0</v>
      </c>
      <c r="L27" s="32" t="str">
        <f t="shared" si="7"/>
        <v>минимальный заказ 50 гр.</v>
      </c>
      <c r="N27">
        <f t="shared" si="1"/>
        <v>27</v>
      </c>
      <c r="O27" t="s">
        <v>2173</v>
      </c>
    </row>
    <row r="28" spans="1:15">
      <c r="A28" s="16">
        <v>13783</v>
      </c>
      <c r="B28" s="17" t="s">
        <v>1479</v>
      </c>
      <c r="C28" s="33" t="s">
        <v>3601</v>
      </c>
      <c r="D28" s="17">
        <v>50</v>
      </c>
      <c r="E28" s="57"/>
      <c r="F28" s="20"/>
      <c r="G28" s="21">
        <f t="shared" ref="G28" si="11">F28*0.9</f>
        <v>0</v>
      </c>
      <c r="H28" s="22">
        <f t="shared" ref="H28" si="12">F28*0.85</f>
        <v>0</v>
      </c>
      <c r="I28" s="22">
        <f t="shared" ref="I28" si="13">F28*0.8</f>
        <v>0</v>
      </c>
      <c r="J28" s="31"/>
      <c r="K28" s="30">
        <f t="shared" ref="K28" si="14">IF(J28&lt;50,0,J28*F28)</f>
        <v>0</v>
      </c>
      <c r="L28" s="32" t="str">
        <f t="shared" si="7"/>
        <v>минимальный заказ 50 гр.</v>
      </c>
      <c r="N28">
        <f t="shared" ref="N28" si="15">ROW(J28)</f>
        <v>28</v>
      </c>
      <c r="O28" t="s">
        <v>2173</v>
      </c>
    </row>
    <row r="29" spans="1:15">
      <c r="A29" s="16"/>
      <c r="B29" s="17"/>
      <c r="C29" s="34" t="s">
        <v>2622</v>
      </c>
      <c r="D29" s="17"/>
      <c r="E29" s="57"/>
      <c r="F29" s="20"/>
      <c r="G29" s="21"/>
      <c r="H29" s="22"/>
      <c r="I29" s="22"/>
      <c r="J29" s="31"/>
      <c r="K29" s="30">
        <f t="shared" ref="K29:K33" si="16">IF(J29&lt;50,0,J29*F29)</f>
        <v>0</v>
      </c>
      <c r="L29" s="32"/>
      <c r="N29">
        <f t="shared" ref="N29:N33" si="17">ROW(J29)</f>
        <v>29</v>
      </c>
    </row>
    <row r="30" spans="1:15">
      <c r="A30" s="25">
        <v>14606</v>
      </c>
      <c r="B30" s="26" t="s">
        <v>1479</v>
      </c>
      <c r="C30" s="27" t="s">
        <v>2623</v>
      </c>
      <c r="D30" s="26">
        <v>50</v>
      </c>
      <c r="E30" s="56">
        <v>44</v>
      </c>
      <c r="F30" s="28">
        <v>30</v>
      </c>
      <c r="G30" s="29">
        <f t="shared" ref="G30:G33" si="18">F30*0.9</f>
        <v>27</v>
      </c>
      <c r="H30" s="30">
        <f t="shared" ref="H30:H33" si="19">F30*0.85</f>
        <v>25.5</v>
      </c>
      <c r="I30" s="30">
        <f t="shared" ref="I30:I33" si="20">F30*0.8</f>
        <v>24</v>
      </c>
      <c r="J30" s="31"/>
      <c r="K30" s="30">
        <f t="shared" si="16"/>
        <v>0</v>
      </c>
      <c r="L30" s="32" t="str">
        <f>IF(J30&lt;50,"минимальный заказ 50 гр.",IF($K$220&gt;125000,J30*I30,IF($K$220&gt;55000,J30*H30,IF($K$220&gt;27500,J30*G30,IF($K$220&gt;=0,J30*F30,0)))))</f>
        <v>минимальный заказ 50 гр.</v>
      </c>
      <c r="N30">
        <f t="shared" si="17"/>
        <v>30</v>
      </c>
      <c r="O30" t="s">
        <v>2173</v>
      </c>
    </row>
    <row r="31" spans="1:15">
      <c r="A31" s="16">
        <v>14605</v>
      </c>
      <c r="B31" s="17" t="s">
        <v>1479</v>
      </c>
      <c r="C31" s="33" t="s">
        <v>2624</v>
      </c>
      <c r="D31" s="17">
        <v>50</v>
      </c>
      <c r="E31" s="57">
        <v>337</v>
      </c>
      <c r="F31" s="20">
        <v>30</v>
      </c>
      <c r="G31" s="21">
        <f t="shared" si="18"/>
        <v>27</v>
      </c>
      <c r="H31" s="22">
        <f t="shared" si="19"/>
        <v>25.5</v>
      </c>
      <c r="I31" s="22">
        <f t="shared" si="20"/>
        <v>24</v>
      </c>
      <c r="J31" s="31"/>
      <c r="K31" s="30">
        <f t="shared" si="16"/>
        <v>0</v>
      </c>
      <c r="L31" s="32" t="str">
        <f t="shared" ref="L31:L83" si="21">IF(J31&lt;50,"минимальный заказ 50 гр.",IF($K$220&gt;125000,J31*I31,IF($K$220&gt;55000,J31*H31,IF($K$220&gt;27500,J31*G31,IF($K$220&gt;=0,J31*F31,0)))))</f>
        <v>минимальный заказ 50 гр.</v>
      </c>
      <c r="N31">
        <f t="shared" si="17"/>
        <v>31</v>
      </c>
      <c r="O31" t="s">
        <v>2173</v>
      </c>
    </row>
    <row r="32" spans="1:15">
      <c r="A32" s="25">
        <v>14608</v>
      </c>
      <c r="B32" s="26" t="s">
        <v>1479</v>
      </c>
      <c r="C32" s="27" t="s">
        <v>2625</v>
      </c>
      <c r="D32" s="26">
        <v>50</v>
      </c>
      <c r="E32" s="56">
        <v>56</v>
      </c>
      <c r="F32" s="28">
        <v>30</v>
      </c>
      <c r="G32" s="29">
        <f t="shared" si="18"/>
        <v>27</v>
      </c>
      <c r="H32" s="30">
        <f t="shared" si="19"/>
        <v>25.5</v>
      </c>
      <c r="I32" s="30">
        <f t="shared" si="20"/>
        <v>24</v>
      </c>
      <c r="J32" s="31"/>
      <c r="K32" s="30">
        <f t="shared" si="16"/>
        <v>0</v>
      </c>
      <c r="L32" s="32" t="str">
        <f t="shared" si="21"/>
        <v>минимальный заказ 50 гр.</v>
      </c>
      <c r="N32">
        <f t="shared" si="17"/>
        <v>32</v>
      </c>
      <c r="O32" t="s">
        <v>2173</v>
      </c>
    </row>
    <row r="33" spans="1:15">
      <c r="A33" s="16">
        <v>14607</v>
      </c>
      <c r="B33" s="17" t="s">
        <v>1479</v>
      </c>
      <c r="C33" s="33" t="s">
        <v>2626</v>
      </c>
      <c r="D33" s="17">
        <v>50</v>
      </c>
      <c r="E33" s="57"/>
      <c r="F33" s="20"/>
      <c r="G33" s="21">
        <f t="shared" si="18"/>
        <v>0</v>
      </c>
      <c r="H33" s="22">
        <f t="shared" si="19"/>
        <v>0</v>
      </c>
      <c r="I33" s="22">
        <f t="shared" si="20"/>
        <v>0</v>
      </c>
      <c r="J33" s="31"/>
      <c r="K33" s="30">
        <f t="shared" si="16"/>
        <v>0</v>
      </c>
      <c r="L33" s="32" t="str">
        <f t="shared" si="21"/>
        <v>минимальный заказ 50 гр.</v>
      </c>
      <c r="N33">
        <f t="shared" si="17"/>
        <v>33</v>
      </c>
      <c r="O33" t="s">
        <v>2173</v>
      </c>
    </row>
    <row r="34" spans="1:15">
      <c r="A34" s="25"/>
      <c r="B34" s="26"/>
      <c r="C34" s="35" t="s">
        <v>3656</v>
      </c>
      <c r="D34" s="241" t="s">
        <v>3658</v>
      </c>
      <c r="E34" s="242"/>
      <c r="F34" s="242"/>
      <c r="G34" s="242"/>
      <c r="H34" s="242"/>
      <c r="I34" s="243"/>
      <c r="J34" s="31"/>
      <c r="K34" s="30">
        <f t="shared" ref="K34" si="22">IF(J34&lt;50,0,J34*F34)</f>
        <v>0</v>
      </c>
      <c r="L34" s="32" t="str">
        <f t="shared" si="21"/>
        <v>минимальный заказ 50 гр.</v>
      </c>
      <c r="N34">
        <f t="shared" ref="N34:N71" si="23">ROW(J34)</f>
        <v>34</v>
      </c>
      <c r="O34" t="s">
        <v>2173</v>
      </c>
    </row>
    <row r="35" spans="1:15">
      <c r="A35" s="16">
        <v>13057</v>
      </c>
      <c r="B35" s="17" t="s">
        <v>1479</v>
      </c>
      <c r="C35" s="33" t="s">
        <v>2407</v>
      </c>
      <c r="D35" s="17">
        <v>50</v>
      </c>
      <c r="E35" s="57">
        <v>3392</v>
      </c>
      <c r="F35" s="20">
        <v>17</v>
      </c>
      <c r="G35" s="21">
        <f t="shared" ref="G35:G82" si="24">F35*0.9</f>
        <v>15.3</v>
      </c>
      <c r="H35" s="22">
        <f t="shared" ref="H35:H82" si="25">F35*0.85</f>
        <v>14.45</v>
      </c>
      <c r="I35" s="22">
        <f t="shared" ref="I35:I82" si="26">F35*0.8</f>
        <v>13.600000000000001</v>
      </c>
      <c r="J35" s="31"/>
      <c r="K35" s="30">
        <f t="shared" ref="K35:K82" si="27">IF(J35&lt;50,0,J35*F35)</f>
        <v>0</v>
      </c>
      <c r="L35" s="32" t="str">
        <f t="shared" si="21"/>
        <v>минимальный заказ 50 гр.</v>
      </c>
      <c r="N35">
        <f t="shared" si="23"/>
        <v>35</v>
      </c>
      <c r="O35" t="s">
        <v>2173</v>
      </c>
    </row>
    <row r="36" spans="1:15">
      <c r="A36" s="25">
        <v>13060</v>
      </c>
      <c r="B36" s="26" t="s">
        <v>1479</v>
      </c>
      <c r="C36" s="27" t="s">
        <v>650</v>
      </c>
      <c r="D36" s="26">
        <v>50</v>
      </c>
      <c r="E36" s="56">
        <v>4431</v>
      </c>
      <c r="F36" s="28">
        <v>21</v>
      </c>
      <c r="G36" s="29">
        <f t="shared" si="24"/>
        <v>18.900000000000002</v>
      </c>
      <c r="H36" s="30">
        <f t="shared" si="25"/>
        <v>17.849999999999998</v>
      </c>
      <c r="I36" s="30">
        <f t="shared" si="26"/>
        <v>16.8</v>
      </c>
      <c r="J36" s="31"/>
      <c r="K36" s="30">
        <f t="shared" si="27"/>
        <v>0</v>
      </c>
      <c r="L36" s="32" t="str">
        <f t="shared" si="21"/>
        <v>минимальный заказ 50 гр.</v>
      </c>
      <c r="N36">
        <f t="shared" si="23"/>
        <v>36</v>
      </c>
      <c r="O36" t="s">
        <v>2173</v>
      </c>
    </row>
    <row r="37" spans="1:15">
      <c r="A37" s="16">
        <v>13056</v>
      </c>
      <c r="B37" s="17" t="s">
        <v>1479</v>
      </c>
      <c r="C37" s="33" t="s">
        <v>651</v>
      </c>
      <c r="D37" s="17">
        <v>50</v>
      </c>
      <c r="E37" s="57">
        <v>3476</v>
      </c>
      <c r="F37" s="20">
        <v>25</v>
      </c>
      <c r="G37" s="21">
        <f t="shared" si="24"/>
        <v>22.5</v>
      </c>
      <c r="H37" s="22">
        <f t="shared" si="25"/>
        <v>21.25</v>
      </c>
      <c r="I37" s="22">
        <f t="shared" si="26"/>
        <v>20</v>
      </c>
      <c r="J37" s="31"/>
      <c r="K37" s="30">
        <f t="shared" si="27"/>
        <v>0</v>
      </c>
      <c r="L37" s="32" t="str">
        <f t="shared" si="21"/>
        <v>минимальный заказ 50 гр.</v>
      </c>
      <c r="N37">
        <f t="shared" si="23"/>
        <v>37</v>
      </c>
      <c r="O37" t="s">
        <v>2173</v>
      </c>
    </row>
    <row r="38" spans="1:15">
      <c r="A38" s="25">
        <v>13058</v>
      </c>
      <c r="B38" s="26" t="s">
        <v>1479</v>
      </c>
      <c r="C38" s="27" t="s">
        <v>652</v>
      </c>
      <c r="D38" s="26">
        <v>50</v>
      </c>
      <c r="E38" s="56">
        <v>3542</v>
      </c>
      <c r="F38" s="28">
        <v>28</v>
      </c>
      <c r="G38" s="29">
        <f t="shared" si="24"/>
        <v>25.2</v>
      </c>
      <c r="H38" s="30">
        <f t="shared" si="25"/>
        <v>23.8</v>
      </c>
      <c r="I38" s="30">
        <f t="shared" si="26"/>
        <v>22.400000000000002</v>
      </c>
      <c r="J38" s="31"/>
      <c r="K38" s="30">
        <f t="shared" si="27"/>
        <v>0</v>
      </c>
      <c r="L38" s="32" t="str">
        <f t="shared" si="21"/>
        <v>минимальный заказ 50 гр.</v>
      </c>
      <c r="N38">
        <f t="shared" si="23"/>
        <v>38</v>
      </c>
      <c r="O38" t="s">
        <v>2173</v>
      </c>
    </row>
    <row r="39" spans="1:15">
      <c r="A39" s="16">
        <v>13066</v>
      </c>
      <c r="B39" s="17" t="s">
        <v>1479</v>
      </c>
      <c r="C39" s="33" t="s">
        <v>1517</v>
      </c>
      <c r="D39" s="17">
        <v>50</v>
      </c>
      <c r="E39" s="57">
        <v>4326</v>
      </c>
      <c r="F39" s="20">
        <v>62</v>
      </c>
      <c r="G39" s="21">
        <f t="shared" si="24"/>
        <v>55.800000000000004</v>
      </c>
      <c r="H39" s="22">
        <f t="shared" si="25"/>
        <v>52.699999999999996</v>
      </c>
      <c r="I39" s="22">
        <f t="shared" si="26"/>
        <v>49.6</v>
      </c>
      <c r="J39" s="31"/>
      <c r="K39" s="30">
        <f t="shared" si="27"/>
        <v>0</v>
      </c>
      <c r="L39" s="32" t="str">
        <f t="shared" si="21"/>
        <v>минимальный заказ 50 гр.</v>
      </c>
      <c r="N39">
        <f t="shared" si="23"/>
        <v>39</v>
      </c>
      <c r="O39" t="s">
        <v>2173</v>
      </c>
    </row>
    <row r="40" spans="1:15">
      <c r="A40" s="25">
        <v>13067</v>
      </c>
      <c r="B40" s="26" t="s">
        <v>1479</v>
      </c>
      <c r="C40" s="27" t="s">
        <v>1516</v>
      </c>
      <c r="D40" s="26">
        <v>50</v>
      </c>
      <c r="E40" s="56">
        <v>3697</v>
      </c>
      <c r="F40" s="28">
        <v>62</v>
      </c>
      <c r="G40" s="29">
        <f t="shared" si="24"/>
        <v>55.800000000000004</v>
      </c>
      <c r="H40" s="30">
        <f t="shared" si="25"/>
        <v>52.699999999999996</v>
      </c>
      <c r="I40" s="30">
        <f t="shared" si="26"/>
        <v>49.6</v>
      </c>
      <c r="J40" s="31"/>
      <c r="K40" s="30">
        <f t="shared" si="27"/>
        <v>0</v>
      </c>
      <c r="L40" s="32" t="str">
        <f t="shared" si="21"/>
        <v>минимальный заказ 50 гр.</v>
      </c>
      <c r="N40">
        <f t="shared" si="23"/>
        <v>40</v>
      </c>
      <c r="O40" t="s">
        <v>2173</v>
      </c>
    </row>
    <row r="41" spans="1:15">
      <c r="A41" s="16">
        <v>13064</v>
      </c>
      <c r="B41" s="17" t="s">
        <v>1479</v>
      </c>
      <c r="C41" s="33" t="s">
        <v>1518</v>
      </c>
      <c r="D41" s="17">
        <v>50</v>
      </c>
      <c r="E41" s="57">
        <v>3871</v>
      </c>
      <c r="F41" s="20">
        <v>62</v>
      </c>
      <c r="G41" s="21">
        <f t="shared" si="24"/>
        <v>55.800000000000004</v>
      </c>
      <c r="H41" s="22">
        <f t="shared" si="25"/>
        <v>52.699999999999996</v>
      </c>
      <c r="I41" s="22">
        <f t="shared" si="26"/>
        <v>49.6</v>
      </c>
      <c r="J41" s="31"/>
      <c r="K41" s="30">
        <f t="shared" si="27"/>
        <v>0</v>
      </c>
      <c r="L41" s="32" t="str">
        <f t="shared" si="21"/>
        <v>минимальный заказ 50 гр.</v>
      </c>
      <c r="N41">
        <f t="shared" si="23"/>
        <v>41</v>
      </c>
      <c r="O41" t="s">
        <v>2173</v>
      </c>
    </row>
    <row r="42" spans="1:15">
      <c r="A42" s="25">
        <v>13063</v>
      </c>
      <c r="B42" s="26" t="s">
        <v>1479</v>
      </c>
      <c r="C42" s="27" t="s">
        <v>1519</v>
      </c>
      <c r="D42" s="26">
        <v>50</v>
      </c>
      <c r="E42" s="56">
        <v>3848</v>
      </c>
      <c r="F42" s="28">
        <v>62</v>
      </c>
      <c r="G42" s="29">
        <f t="shared" si="24"/>
        <v>55.800000000000004</v>
      </c>
      <c r="H42" s="30">
        <f t="shared" si="25"/>
        <v>52.699999999999996</v>
      </c>
      <c r="I42" s="30">
        <f t="shared" si="26"/>
        <v>49.6</v>
      </c>
      <c r="J42" s="31"/>
      <c r="K42" s="30">
        <f t="shared" si="27"/>
        <v>0</v>
      </c>
      <c r="L42" s="32" t="str">
        <f t="shared" si="21"/>
        <v>минимальный заказ 50 гр.</v>
      </c>
      <c r="N42">
        <f t="shared" si="23"/>
        <v>42</v>
      </c>
      <c r="O42" t="s">
        <v>2173</v>
      </c>
    </row>
    <row r="43" spans="1:15">
      <c r="A43" s="16">
        <v>13065</v>
      </c>
      <c r="B43" s="17" t="s">
        <v>1479</v>
      </c>
      <c r="C43" s="33" t="s">
        <v>1520</v>
      </c>
      <c r="D43" s="17">
        <v>50</v>
      </c>
      <c r="E43" s="57">
        <v>3718</v>
      </c>
      <c r="F43" s="20">
        <v>62</v>
      </c>
      <c r="G43" s="21">
        <f t="shared" si="24"/>
        <v>55.800000000000004</v>
      </c>
      <c r="H43" s="22">
        <f t="shared" si="25"/>
        <v>52.699999999999996</v>
      </c>
      <c r="I43" s="22">
        <f t="shared" si="26"/>
        <v>49.6</v>
      </c>
      <c r="J43" s="31"/>
      <c r="K43" s="30">
        <f t="shared" si="27"/>
        <v>0</v>
      </c>
      <c r="L43" s="32" t="str">
        <f t="shared" si="21"/>
        <v>минимальный заказ 50 гр.</v>
      </c>
      <c r="N43">
        <f t="shared" si="23"/>
        <v>43</v>
      </c>
      <c r="O43" t="s">
        <v>2173</v>
      </c>
    </row>
    <row r="44" spans="1:15">
      <c r="A44" s="25">
        <v>13054</v>
      </c>
      <c r="B44" s="26" t="s">
        <v>1479</v>
      </c>
      <c r="C44" s="27" t="s">
        <v>658</v>
      </c>
      <c r="D44" s="26">
        <v>50</v>
      </c>
      <c r="E44" s="56">
        <v>2481</v>
      </c>
      <c r="F44" s="28">
        <v>14</v>
      </c>
      <c r="G44" s="29">
        <f t="shared" si="24"/>
        <v>12.6</v>
      </c>
      <c r="H44" s="30">
        <f t="shared" si="25"/>
        <v>11.9</v>
      </c>
      <c r="I44" s="30">
        <f t="shared" si="26"/>
        <v>11.200000000000001</v>
      </c>
      <c r="J44" s="31"/>
      <c r="K44" s="30">
        <f t="shared" si="27"/>
        <v>0</v>
      </c>
      <c r="L44" s="32" t="str">
        <f t="shared" si="21"/>
        <v>минимальный заказ 50 гр.</v>
      </c>
      <c r="N44">
        <f t="shared" si="23"/>
        <v>44</v>
      </c>
      <c r="O44" t="s">
        <v>2173</v>
      </c>
    </row>
    <row r="45" spans="1:15">
      <c r="A45" s="16">
        <v>13062</v>
      </c>
      <c r="B45" s="17" t="s">
        <v>1479</v>
      </c>
      <c r="C45" s="33" t="s">
        <v>659</v>
      </c>
      <c r="D45" s="17">
        <v>50</v>
      </c>
      <c r="E45" s="57">
        <v>4624</v>
      </c>
      <c r="F45" s="20">
        <v>19</v>
      </c>
      <c r="G45" s="21">
        <f t="shared" si="24"/>
        <v>17.100000000000001</v>
      </c>
      <c r="H45" s="22">
        <f t="shared" si="25"/>
        <v>16.149999999999999</v>
      </c>
      <c r="I45" s="22">
        <f t="shared" si="26"/>
        <v>15.200000000000001</v>
      </c>
      <c r="J45" s="31"/>
      <c r="K45" s="30">
        <f t="shared" si="27"/>
        <v>0</v>
      </c>
      <c r="L45" s="32" t="str">
        <f t="shared" si="21"/>
        <v>минимальный заказ 50 гр.</v>
      </c>
      <c r="N45">
        <f t="shared" si="23"/>
        <v>45</v>
      </c>
      <c r="O45" t="s">
        <v>2173</v>
      </c>
    </row>
    <row r="46" spans="1:15">
      <c r="A46" s="25">
        <v>13059</v>
      </c>
      <c r="B46" s="26" t="s">
        <v>1479</v>
      </c>
      <c r="C46" s="27" t="s">
        <v>660</v>
      </c>
      <c r="D46" s="26">
        <v>50</v>
      </c>
      <c r="E46" s="56">
        <v>4393</v>
      </c>
      <c r="F46" s="28">
        <v>18</v>
      </c>
      <c r="G46" s="29">
        <f t="shared" si="24"/>
        <v>16.2</v>
      </c>
      <c r="H46" s="30">
        <f t="shared" si="25"/>
        <v>15.299999999999999</v>
      </c>
      <c r="I46" s="30">
        <f t="shared" si="26"/>
        <v>14.4</v>
      </c>
      <c r="J46" s="31"/>
      <c r="K46" s="30">
        <f t="shared" si="27"/>
        <v>0</v>
      </c>
      <c r="L46" s="32" t="str">
        <f t="shared" si="21"/>
        <v>минимальный заказ 50 гр.</v>
      </c>
      <c r="N46">
        <f t="shared" si="23"/>
        <v>46</v>
      </c>
      <c r="O46" t="s">
        <v>2173</v>
      </c>
    </row>
    <row r="47" spans="1:15">
      <c r="A47" s="16">
        <v>13053</v>
      </c>
      <c r="B47" s="17" t="s">
        <v>1479</v>
      </c>
      <c r="C47" s="33" t="s">
        <v>661</v>
      </c>
      <c r="D47" s="17">
        <v>50</v>
      </c>
      <c r="E47" s="57">
        <v>2053</v>
      </c>
      <c r="F47" s="20">
        <v>32</v>
      </c>
      <c r="G47" s="21">
        <f t="shared" si="24"/>
        <v>28.8</v>
      </c>
      <c r="H47" s="22">
        <f t="shared" si="25"/>
        <v>27.2</v>
      </c>
      <c r="I47" s="22">
        <f t="shared" si="26"/>
        <v>25.6</v>
      </c>
      <c r="J47" s="31"/>
      <c r="K47" s="30">
        <f t="shared" si="27"/>
        <v>0</v>
      </c>
      <c r="L47" s="32" t="str">
        <f t="shared" si="21"/>
        <v>минимальный заказ 50 гр.</v>
      </c>
      <c r="N47">
        <f t="shared" si="23"/>
        <v>47</v>
      </c>
      <c r="O47" t="s">
        <v>2173</v>
      </c>
    </row>
    <row r="48" spans="1:15">
      <c r="A48" s="25"/>
      <c r="B48" s="26"/>
      <c r="C48" s="35" t="s">
        <v>911</v>
      </c>
      <c r="D48" s="26"/>
      <c r="E48" s="56"/>
      <c r="F48" s="28"/>
      <c r="G48" s="29"/>
      <c r="H48" s="30"/>
      <c r="I48" s="30"/>
      <c r="J48" s="31"/>
      <c r="K48" s="30">
        <f t="shared" si="27"/>
        <v>0</v>
      </c>
      <c r="L48" s="32" t="str">
        <f t="shared" si="21"/>
        <v>минимальный заказ 50 гр.</v>
      </c>
      <c r="N48">
        <f t="shared" si="23"/>
        <v>48</v>
      </c>
      <c r="O48" t="s">
        <v>2173</v>
      </c>
    </row>
    <row r="49" spans="1:15">
      <c r="A49" s="16">
        <v>12823</v>
      </c>
      <c r="B49" s="17" t="s">
        <v>1479</v>
      </c>
      <c r="C49" s="33" t="s">
        <v>1508</v>
      </c>
      <c r="D49" s="17">
        <v>50</v>
      </c>
      <c r="E49" s="57"/>
      <c r="F49" s="20"/>
      <c r="G49" s="21">
        <f t="shared" si="24"/>
        <v>0</v>
      </c>
      <c r="H49" s="22">
        <f t="shared" si="25"/>
        <v>0</v>
      </c>
      <c r="I49" s="22">
        <f t="shared" si="26"/>
        <v>0</v>
      </c>
      <c r="J49" s="31"/>
      <c r="K49" s="30">
        <f t="shared" si="27"/>
        <v>0</v>
      </c>
      <c r="L49" s="32" t="str">
        <f t="shared" si="21"/>
        <v>минимальный заказ 50 гр.</v>
      </c>
      <c r="N49">
        <f t="shared" si="23"/>
        <v>49</v>
      </c>
      <c r="O49" t="s">
        <v>2173</v>
      </c>
    </row>
    <row r="50" spans="1:15">
      <c r="A50" s="25">
        <v>12827</v>
      </c>
      <c r="B50" s="26" t="s">
        <v>1479</v>
      </c>
      <c r="C50" s="27" t="s">
        <v>1509</v>
      </c>
      <c r="D50" s="26">
        <v>50</v>
      </c>
      <c r="E50" s="56"/>
      <c r="F50" s="28"/>
      <c r="G50" s="29">
        <f t="shared" si="24"/>
        <v>0</v>
      </c>
      <c r="H50" s="30">
        <f t="shared" si="25"/>
        <v>0</v>
      </c>
      <c r="I50" s="30">
        <f t="shared" si="26"/>
        <v>0</v>
      </c>
      <c r="J50" s="31"/>
      <c r="K50" s="30">
        <f t="shared" si="27"/>
        <v>0</v>
      </c>
      <c r="L50" s="32" t="str">
        <f t="shared" si="21"/>
        <v>минимальный заказ 50 гр.</v>
      </c>
      <c r="N50">
        <f t="shared" si="23"/>
        <v>50</v>
      </c>
      <c r="O50" t="s">
        <v>2173</v>
      </c>
    </row>
    <row r="51" spans="1:15">
      <c r="A51" s="16">
        <v>12829</v>
      </c>
      <c r="B51" s="17" t="s">
        <v>1479</v>
      </c>
      <c r="C51" s="33" t="s">
        <v>3528</v>
      </c>
      <c r="D51" s="17">
        <v>50</v>
      </c>
      <c r="E51" s="57">
        <v>100</v>
      </c>
      <c r="F51" s="20">
        <v>32</v>
      </c>
      <c r="G51" s="21">
        <f t="shared" si="24"/>
        <v>28.8</v>
      </c>
      <c r="H51" s="22">
        <f t="shared" si="25"/>
        <v>27.2</v>
      </c>
      <c r="I51" s="22">
        <f t="shared" si="26"/>
        <v>25.6</v>
      </c>
      <c r="J51" s="31"/>
      <c r="K51" s="30">
        <f t="shared" si="27"/>
        <v>0</v>
      </c>
      <c r="L51" s="32" t="str">
        <f t="shared" si="21"/>
        <v>минимальный заказ 50 гр.</v>
      </c>
      <c r="N51">
        <f t="shared" si="23"/>
        <v>51</v>
      </c>
      <c r="O51" t="s">
        <v>2173</v>
      </c>
    </row>
    <row r="52" spans="1:15">
      <c r="A52" s="25">
        <v>12825</v>
      </c>
      <c r="B52" s="26" t="s">
        <v>1479</v>
      </c>
      <c r="C52" s="27" t="s">
        <v>1510</v>
      </c>
      <c r="D52" s="26">
        <v>50</v>
      </c>
      <c r="E52" s="56">
        <v>4905</v>
      </c>
      <c r="F52" s="28">
        <v>23</v>
      </c>
      <c r="G52" s="29">
        <f t="shared" si="24"/>
        <v>20.7</v>
      </c>
      <c r="H52" s="30">
        <f t="shared" si="25"/>
        <v>19.55</v>
      </c>
      <c r="I52" s="30">
        <f t="shared" si="26"/>
        <v>18.400000000000002</v>
      </c>
      <c r="J52" s="31"/>
      <c r="K52" s="30">
        <f t="shared" si="27"/>
        <v>0</v>
      </c>
      <c r="L52" s="32" t="str">
        <f t="shared" si="21"/>
        <v>минимальный заказ 50 гр.</v>
      </c>
      <c r="N52">
        <f t="shared" si="23"/>
        <v>52</v>
      </c>
      <c r="O52" t="s">
        <v>2173</v>
      </c>
    </row>
    <row r="53" spans="1:15">
      <c r="A53" s="16">
        <v>12830</v>
      </c>
      <c r="B53" s="17" t="s">
        <v>1479</v>
      </c>
      <c r="C53" s="33" t="s">
        <v>1511</v>
      </c>
      <c r="D53" s="17">
        <v>50</v>
      </c>
      <c r="E53" s="57">
        <v>530</v>
      </c>
      <c r="F53" s="20">
        <v>39</v>
      </c>
      <c r="G53" s="21">
        <f t="shared" si="24"/>
        <v>35.1</v>
      </c>
      <c r="H53" s="22">
        <f t="shared" si="25"/>
        <v>33.15</v>
      </c>
      <c r="I53" s="22">
        <f t="shared" si="26"/>
        <v>31.200000000000003</v>
      </c>
      <c r="J53" s="31"/>
      <c r="K53" s="30">
        <f t="shared" si="27"/>
        <v>0</v>
      </c>
      <c r="L53" s="32" t="str">
        <f t="shared" si="21"/>
        <v>минимальный заказ 50 гр.</v>
      </c>
      <c r="N53">
        <f t="shared" si="23"/>
        <v>53</v>
      </c>
      <c r="O53" t="s">
        <v>2173</v>
      </c>
    </row>
    <row r="54" spans="1:15">
      <c r="A54" s="25">
        <v>12834</v>
      </c>
      <c r="B54" s="26" t="s">
        <v>1479</v>
      </c>
      <c r="C54" s="27" t="s">
        <v>1512</v>
      </c>
      <c r="D54" s="26">
        <v>50</v>
      </c>
      <c r="E54" s="56"/>
      <c r="F54" s="28"/>
      <c r="G54" s="29">
        <f t="shared" si="24"/>
        <v>0</v>
      </c>
      <c r="H54" s="30">
        <f t="shared" si="25"/>
        <v>0</v>
      </c>
      <c r="I54" s="30">
        <f t="shared" si="26"/>
        <v>0</v>
      </c>
      <c r="J54" s="31"/>
      <c r="K54" s="30">
        <f t="shared" si="27"/>
        <v>0</v>
      </c>
      <c r="L54" s="32" t="str">
        <f t="shared" si="21"/>
        <v>минимальный заказ 50 гр.</v>
      </c>
      <c r="N54">
        <f t="shared" si="23"/>
        <v>54</v>
      </c>
      <c r="O54" t="s">
        <v>2173</v>
      </c>
    </row>
    <row r="55" spans="1:15">
      <c r="A55" s="16">
        <v>12824</v>
      </c>
      <c r="B55" s="17" t="s">
        <v>1479</v>
      </c>
      <c r="C55" s="33" t="s">
        <v>1513</v>
      </c>
      <c r="D55" s="17">
        <v>50</v>
      </c>
      <c r="E55" s="57">
        <v>787</v>
      </c>
      <c r="F55" s="20">
        <v>27</v>
      </c>
      <c r="G55" s="21">
        <f t="shared" si="24"/>
        <v>24.3</v>
      </c>
      <c r="H55" s="22">
        <f t="shared" si="25"/>
        <v>22.95</v>
      </c>
      <c r="I55" s="22">
        <f t="shared" si="26"/>
        <v>21.6</v>
      </c>
      <c r="J55" s="31"/>
      <c r="K55" s="30">
        <f t="shared" si="27"/>
        <v>0</v>
      </c>
      <c r="L55" s="32" t="str">
        <f t="shared" si="21"/>
        <v>минимальный заказ 50 гр.</v>
      </c>
      <c r="N55">
        <f t="shared" si="23"/>
        <v>55</v>
      </c>
      <c r="O55" t="s">
        <v>2173</v>
      </c>
    </row>
    <row r="56" spans="1:15">
      <c r="A56" s="25">
        <v>12832</v>
      </c>
      <c r="B56" s="26" t="s">
        <v>1479</v>
      </c>
      <c r="C56" s="27" t="s">
        <v>1482</v>
      </c>
      <c r="D56" s="26">
        <v>50</v>
      </c>
      <c r="E56" s="56">
        <v>100</v>
      </c>
      <c r="F56" s="28">
        <v>27</v>
      </c>
      <c r="G56" s="29">
        <f t="shared" si="24"/>
        <v>24.3</v>
      </c>
      <c r="H56" s="30">
        <f t="shared" si="25"/>
        <v>22.95</v>
      </c>
      <c r="I56" s="30">
        <f t="shared" si="26"/>
        <v>21.6</v>
      </c>
      <c r="J56" s="31"/>
      <c r="K56" s="30">
        <f t="shared" si="27"/>
        <v>0</v>
      </c>
      <c r="L56" s="32" t="str">
        <f t="shared" si="21"/>
        <v>минимальный заказ 50 гр.</v>
      </c>
      <c r="N56">
        <f t="shared" si="23"/>
        <v>56</v>
      </c>
      <c r="O56" t="s">
        <v>2173</v>
      </c>
    </row>
    <row r="57" spans="1:15">
      <c r="A57" s="16">
        <v>12822</v>
      </c>
      <c r="B57" s="17" t="s">
        <v>1479</v>
      </c>
      <c r="C57" s="33" t="s">
        <v>1514</v>
      </c>
      <c r="D57" s="17">
        <v>50</v>
      </c>
      <c r="E57" s="57"/>
      <c r="F57" s="20"/>
      <c r="G57" s="21">
        <f t="shared" si="24"/>
        <v>0</v>
      </c>
      <c r="H57" s="22">
        <f t="shared" si="25"/>
        <v>0</v>
      </c>
      <c r="I57" s="22">
        <f t="shared" si="26"/>
        <v>0</v>
      </c>
      <c r="J57" s="31"/>
      <c r="K57" s="30">
        <f t="shared" si="27"/>
        <v>0</v>
      </c>
      <c r="L57" s="32" t="str">
        <f t="shared" si="21"/>
        <v>минимальный заказ 50 гр.</v>
      </c>
      <c r="N57">
        <f t="shared" si="23"/>
        <v>57</v>
      </c>
      <c r="O57" t="s">
        <v>2173</v>
      </c>
    </row>
    <row r="58" spans="1:15">
      <c r="A58" s="25"/>
      <c r="B58" s="26"/>
      <c r="C58" s="35" t="s">
        <v>672</v>
      </c>
      <c r="D58" s="201"/>
      <c r="E58" s="202"/>
      <c r="F58" s="202"/>
      <c r="G58" s="242" t="s">
        <v>3657</v>
      </c>
      <c r="H58" s="242"/>
      <c r="I58" s="243"/>
      <c r="J58" s="31"/>
      <c r="K58" s="30">
        <f t="shared" si="27"/>
        <v>0</v>
      </c>
      <c r="L58" s="32" t="str">
        <f t="shared" si="21"/>
        <v>минимальный заказ 50 гр.</v>
      </c>
      <c r="N58">
        <f t="shared" si="23"/>
        <v>58</v>
      </c>
      <c r="O58" t="s">
        <v>2173</v>
      </c>
    </row>
    <row r="59" spans="1:15">
      <c r="A59" s="16">
        <v>13091</v>
      </c>
      <c r="B59" s="17" t="s">
        <v>1479</v>
      </c>
      <c r="C59" s="33" t="s">
        <v>673</v>
      </c>
      <c r="D59" s="17">
        <v>50</v>
      </c>
      <c r="E59" s="57">
        <v>2545</v>
      </c>
      <c r="F59" s="20">
        <v>23</v>
      </c>
      <c r="G59" s="21">
        <f t="shared" si="24"/>
        <v>20.7</v>
      </c>
      <c r="H59" s="22">
        <f t="shared" si="25"/>
        <v>19.55</v>
      </c>
      <c r="I59" s="22">
        <f t="shared" si="26"/>
        <v>18.400000000000002</v>
      </c>
      <c r="J59" s="31"/>
      <c r="K59" s="30">
        <f t="shared" si="27"/>
        <v>0</v>
      </c>
      <c r="L59" s="32" t="str">
        <f t="shared" si="21"/>
        <v>минимальный заказ 50 гр.</v>
      </c>
      <c r="N59">
        <f t="shared" si="23"/>
        <v>59</v>
      </c>
      <c r="O59" t="s">
        <v>2173</v>
      </c>
    </row>
    <row r="60" spans="1:15">
      <c r="A60" s="25">
        <v>13070</v>
      </c>
      <c r="B60" s="26" t="s">
        <v>1479</v>
      </c>
      <c r="C60" s="27" t="s">
        <v>674</v>
      </c>
      <c r="D60" s="26">
        <v>50</v>
      </c>
      <c r="E60" s="56"/>
      <c r="F60" s="28"/>
      <c r="G60" s="29">
        <f t="shared" si="24"/>
        <v>0</v>
      </c>
      <c r="H60" s="30">
        <f t="shared" si="25"/>
        <v>0</v>
      </c>
      <c r="I60" s="30">
        <f t="shared" si="26"/>
        <v>0</v>
      </c>
      <c r="J60" s="31"/>
      <c r="K60" s="30">
        <f t="shared" si="27"/>
        <v>0</v>
      </c>
      <c r="L60" s="32" t="str">
        <f t="shared" si="21"/>
        <v>минимальный заказ 50 гр.</v>
      </c>
      <c r="N60">
        <f t="shared" si="23"/>
        <v>60</v>
      </c>
      <c r="O60" t="s">
        <v>2173</v>
      </c>
    </row>
    <row r="61" spans="1:15">
      <c r="A61" s="16">
        <v>13092</v>
      </c>
      <c r="B61" s="17" t="s">
        <v>1479</v>
      </c>
      <c r="C61" s="33" t="s">
        <v>675</v>
      </c>
      <c r="D61" s="17">
        <v>50</v>
      </c>
      <c r="E61" s="57"/>
      <c r="F61" s="20"/>
      <c r="G61" s="21">
        <f t="shared" si="24"/>
        <v>0</v>
      </c>
      <c r="H61" s="22">
        <f t="shared" si="25"/>
        <v>0</v>
      </c>
      <c r="I61" s="22">
        <f t="shared" si="26"/>
        <v>0</v>
      </c>
      <c r="J61" s="31"/>
      <c r="K61" s="30">
        <f t="shared" si="27"/>
        <v>0</v>
      </c>
      <c r="L61" s="32" t="str">
        <f t="shared" si="21"/>
        <v>минимальный заказ 50 гр.</v>
      </c>
      <c r="N61">
        <f t="shared" si="23"/>
        <v>61</v>
      </c>
      <c r="O61" t="s">
        <v>2173</v>
      </c>
    </row>
    <row r="62" spans="1:15">
      <c r="A62" s="25">
        <v>13084</v>
      </c>
      <c r="B62" s="26" t="s">
        <v>1479</v>
      </c>
      <c r="C62" s="27" t="s">
        <v>676</v>
      </c>
      <c r="D62" s="26">
        <v>50</v>
      </c>
      <c r="E62" s="56"/>
      <c r="F62" s="28"/>
      <c r="G62" s="29">
        <f t="shared" si="24"/>
        <v>0</v>
      </c>
      <c r="H62" s="30">
        <f t="shared" si="25"/>
        <v>0</v>
      </c>
      <c r="I62" s="30">
        <f t="shared" si="26"/>
        <v>0</v>
      </c>
      <c r="J62" s="31"/>
      <c r="K62" s="30">
        <f t="shared" si="27"/>
        <v>0</v>
      </c>
      <c r="L62" s="32" t="str">
        <f t="shared" si="21"/>
        <v>минимальный заказ 50 гр.</v>
      </c>
      <c r="N62">
        <f t="shared" si="23"/>
        <v>62</v>
      </c>
      <c r="O62" t="s">
        <v>2173</v>
      </c>
    </row>
    <row r="63" spans="1:15">
      <c r="A63" s="16">
        <v>13072</v>
      </c>
      <c r="B63" s="17" t="s">
        <v>1479</v>
      </c>
      <c r="C63" s="33" t="s">
        <v>677</v>
      </c>
      <c r="D63" s="17">
        <v>50</v>
      </c>
      <c r="E63" s="57">
        <v>158</v>
      </c>
      <c r="F63" s="20">
        <v>27</v>
      </c>
      <c r="G63" s="21">
        <f t="shared" si="24"/>
        <v>24.3</v>
      </c>
      <c r="H63" s="22">
        <f t="shared" si="25"/>
        <v>22.95</v>
      </c>
      <c r="I63" s="22">
        <f t="shared" si="26"/>
        <v>21.6</v>
      </c>
      <c r="J63" s="31"/>
      <c r="K63" s="30">
        <f t="shared" si="27"/>
        <v>0</v>
      </c>
      <c r="L63" s="32" t="str">
        <f t="shared" si="21"/>
        <v>минимальный заказ 50 гр.</v>
      </c>
      <c r="N63">
        <f t="shared" si="23"/>
        <v>63</v>
      </c>
      <c r="O63" t="s">
        <v>2173</v>
      </c>
    </row>
    <row r="64" spans="1:15">
      <c r="A64" s="25">
        <v>13088</v>
      </c>
      <c r="B64" s="26" t="s">
        <v>1479</v>
      </c>
      <c r="C64" s="27" t="s">
        <v>678</v>
      </c>
      <c r="D64" s="26">
        <v>50</v>
      </c>
      <c r="E64" s="56">
        <v>596</v>
      </c>
      <c r="F64" s="28">
        <v>14</v>
      </c>
      <c r="G64" s="29">
        <f t="shared" si="24"/>
        <v>12.6</v>
      </c>
      <c r="H64" s="30">
        <f t="shared" si="25"/>
        <v>11.9</v>
      </c>
      <c r="I64" s="30">
        <f t="shared" si="26"/>
        <v>11.200000000000001</v>
      </c>
      <c r="J64" s="31"/>
      <c r="K64" s="30">
        <f t="shared" si="27"/>
        <v>0</v>
      </c>
      <c r="L64" s="32" t="str">
        <f t="shared" si="21"/>
        <v>минимальный заказ 50 гр.</v>
      </c>
      <c r="N64">
        <f t="shared" si="23"/>
        <v>64</v>
      </c>
      <c r="O64" t="s">
        <v>2173</v>
      </c>
    </row>
    <row r="65" spans="1:15">
      <c r="A65" s="16">
        <v>13078</v>
      </c>
      <c r="B65" s="17" t="s">
        <v>1479</v>
      </c>
      <c r="C65" s="33" t="s">
        <v>679</v>
      </c>
      <c r="D65" s="17">
        <v>50</v>
      </c>
      <c r="E65" s="57">
        <v>402</v>
      </c>
      <c r="F65" s="20">
        <v>29</v>
      </c>
      <c r="G65" s="21">
        <f t="shared" si="24"/>
        <v>26.1</v>
      </c>
      <c r="H65" s="22">
        <f t="shared" si="25"/>
        <v>24.65</v>
      </c>
      <c r="I65" s="22">
        <f t="shared" si="26"/>
        <v>23.200000000000003</v>
      </c>
      <c r="J65" s="31"/>
      <c r="K65" s="30">
        <f t="shared" si="27"/>
        <v>0</v>
      </c>
      <c r="L65" s="32" t="str">
        <f t="shared" si="21"/>
        <v>минимальный заказ 50 гр.</v>
      </c>
      <c r="N65">
        <f t="shared" si="23"/>
        <v>65</v>
      </c>
      <c r="O65" t="s">
        <v>2173</v>
      </c>
    </row>
    <row r="66" spans="1:15">
      <c r="A66" s="25">
        <v>13080</v>
      </c>
      <c r="B66" s="26" t="s">
        <v>1479</v>
      </c>
      <c r="C66" s="27" t="s">
        <v>680</v>
      </c>
      <c r="D66" s="26">
        <v>50</v>
      </c>
      <c r="E66" s="56"/>
      <c r="F66" s="28"/>
      <c r="G66" s="29">
        <f t="shared" si="24"/>
        <v>0</v>
      </c>
      <c r="H66" s="30">
        <f t="shared" si="25"/>
        <v>0</v>
      </c>
      <c r="I66" s="30">
        <f t="shared" si="26"/>
        <v>0</v>
      </c>
      <c r="J66" s="31"/>
      <c r="K66" s="30">
        <f t="shared" si="27"/>
        <v>0</v>
      </c>
      <c r="L66" s="32" t="str">
        <f t="shared" si="21"/>
        <v>минимальный заказ 50 гр.</v>
      </c>
      <c r="N66">
        <f t="shared" si="23"/>
        <v>66</v>
      </c>
      <c r="O66" t="s">
        <v>2173</v>
      </c>
    </row>
    <row r="67" spans="1:15">
      <c r="A67" s="16">
        <v>13077</v>
      </c>
      <c r="B67" s="17" t="s">
        <v>1479</v>
      </c>
      <c r="C67" s="33" t="s">
        <v>681</v>
      </c>
      <c r="D67" s="17">
        <v>50</v>
      </c>
      <c r="E67" s="57"/>
      <c r="F67" s="20"/>
      <c r="G67" s="21">
        <f t="shared" si="24"/>
        <v>0</v>
      </c>
      <c r="H67" s="22">
        <f t="shared" si="25"/>
        <v>0</v>
      </c>
      <c r="I67" s="22">
        <f t="shared" si="26"/>
        <v>0</v>
      </c>
      <c r="J67" s="31"/>
      <c r="K67" s="30">
        <f t="shared" si="27"/>
        <v>0</v>
      </c>
      <c r="L67" s="32" t="str">
        <f t="shared" si="21"/>
        <v>минимальный заказ 50 гр.</v>
      </c>
      <c r="N67">
        <f t="shared" si="23"/>
        <v>67</v>
      </c>
      <c r="O67" t="s">
        <v>2173</v>
      </c>
    </row>
    <row r="68" spans="1:15">
      <c r="A68" s="25">
        <v>13087</v>
      </c>
      <c r="B68" s="26" t="s">
        <v>1479</v>
      </c>
      <c r="C68" s="27" t="s">
        <v>682</v>
      </c>
      <c r="D68" s="26">
        <v>50</v>
      </c>
      <c r="E68" s="56"/>
      <c r="F68" s="28"/>
      <c r="G68" s="29">
        <f t="shared" si="24"/>
        <v>0</v>
      </c>
      <c r="H68" s="30">
        <f t="shared" si="25"/>
        <v>0</v>
      </c>
      <c r="I68" s="30">
        <f t="shared" si="26"/>
        <v>0</v>
      </c>
      <c r="J68" s="31"/>
      <c r="K68" s="30">
        <f t="shared" si="27"/>
        <v>0</v>
      </c>
      <c r="L68" s="32" t="str">
        <f t="shared" si="21"/>
        <v>минимальный заказ 50 гр.</v>
      </c>
      <c r="N68">
        <f t="shared" si="23"/>
        <v>68</v>
      </c>
      <c r="O68" t="s">
        <v>2173</v>
      </c>
    </row>
    <row r="69" spans="1:15">
      <c r="A69" s="16">
        <v>13090</v>
      </c>
      <c r="B69" s="17" t="s">
        <v>1479</v>
      </c>
      <c r="C69" s="33" t="s">
        <v>683</v>
      </c>
      <c r="D69" s="17">
        <v>50</v>
      </c>
      <c r="E69" s="57">
        <v>94</v>
      </c>
      <c r="F69" s="20">
        <v>23</v>
      </c>
      <c r="G69" s="21">
        <f t="shared" si="24"/>
        <v>20.7</v>
      </c>
      <c r="H69" s="22">
        <f t="shared" si="25"/>
        <v>19.55</v>
      </c>
      <c r="I69" s="22">
        <f t="shared" si="26"/>
        <v>18.400000000000002</v>
      </c>
      <c r="J69" s="31"/>
      <c r="K69" s="30">
        <f t="shared" si="27"/>
        <v>0</v>
      </c>
      <c r="L69" s="32" t="str">
        <f t="shared" si="21"/>
        <v>минимальный заказ 50 гр.</v>
      </c>
      <c r="N69">
        <f t="shared" si="23"/>
        <v>69</v>
      </c>
      <c r="O69" t="s">
        <v>2173</v>
      </c>
    </row>
    <row r="70" spans="1:15">
      <c r="A70" s="25">
        <v>13074</v>
      </c>
      <c r="B70" s="26" t="s">
        <v>1479</v>
      </c>
      <c r="C70" s="27" t="s">
        <v>684</v>
      </c>
      <c r="D70" s="26">
        <v>50</v>
      </c>
      <c r="E70" s="56"/>
      <c r="F70" s="28"/>
      <c r="G70" s="29">
        <f t="shared" si="24"/>
        <v>0</v>
      </c>
      <c r="H70" s="30">
        <f t="shared" si="25"/>
        <v>0</v>
      </c>
      <c r="I70" s="30">
        <f t="shared" si="26"/>
        <v>0</v>
      </c>
      <c r="J70" s="31"/>
      <c r="K70" s="30">
        <f t="shared" si="27"/>
        <v>0</v>
      </c>
      <c r="L70" s="32" t="str">
        <f t="shared" si="21"/>
        <v>минимальный заказ 50 гр.</v>
      </c>
      <c r="N70">
        <f t="shared" si="23"/>
        <v>70</v>
      </c>
      <c r="O70" t="s">
        <v>2173</v>
      </c>
    </row>
    <row r="71" spans="1:15">
      <c r="A71" s="16">
        <v>13068</v>
      </c>
      <c r="B71" s="17" t="s">
        <v>1479</v>
      </c>
      <c r="C71" s="33" t="s">
        <v>685</v>
      </c>
      <c r="D71" s="17">
        <v>50</v>
      </c>
      <c r="E71" s="57">
        <v>1734</v>
      </c>
      <c r="F71" s="20">
        <v>13</v>
      </c>
      <c r="G71" s="21">
        <f t="shared" si="24"/>
        <v>11.700000000000001</v>
      </c>
      <c r="H71" s="22">
        <f t="shared" si="25"/>
        <v>11.049999999999999</v>
      </c>
      <c r="I71" s="22">
        <f t="shared" si="26"/>
        <v>10.4</v>
      </c>
      <c r="J71" s="31"/>
      <c r="K71" s="30">
        <f t="shared" si="27"/>
        <v>0</v>
      </c>
      <c r="L71" s="32" t="str">
        <f t="shared" si="21"/>
        <v>минимальный заказ 50 гр.</v>
      </c>
      <c r="N71">
        <f t="shared" si="23"/>
        <v>71</v>
      </c>
      <c r="O71" t="s">
        <v>2173</v>
      </c>
    </row>
    <row r="72" spans="1:15">
      <c r="A72" s="25">
        <v>13069</v>
      </c>
      <c r="B72" s="26" t="s">
        <v>1479</v>
      </c>
      <c r="C72" s="27" t="s">
        <v>686</v>
      </c>
      <c r="D72" s="26">
        <v>50</v>
      </c>
      <c r="E72" s="56"/>
      <c r="F72" s="28"/>
      <c r="G72" s="29">
        <f t="shared" si="24"/>
        <v>0</v>
      </c>
      <c r="H72" s="30">
        <f t="shared" si="25"/>
        <v>0</v>
      </c>
      <c r="I72" s="30">
        <f t="shared" si="26"/>
        <v>0</v>
      </c>
      <c r="J72" s="31"/>
      <c r="K72" s="30">
        <f t="shared" si="27"/>
        <v>0</v>
      </c>
      <c r="L72" s="32" t="str">
        <f t="shared" si="21"/>
        <v>минимальный заказ 50 гр.</v>
      </c>
      <c r="N72">
        <f t="shared" ref="N72:N149" si="28">ROW(J72)</f>
        <v>72</v>
      </c>
      <c r="O72" t="s">
        <v>2173</v>
      </c>
    </row>
    <row r="73" spans="1:15">
      <c r="A73" s="16">
        <v>13082</v>
      </c>
      <c r="B73" s="17" t="s">
        <v>1479</v>
      </c>
      <c r="C73" s="33" t="s">
        <v>687</v>
      </c>
      <c r="D73" s="17">
        <v>50</v>
      </c>
      <c r="E73" s="57">
        <v>493</v>
      </c>
      <c r="F73" s="20">
        <v>23</v>
      </c>
      <c r="G73" s="21">
        <f t="shared" si="24"/>
        <v>20.7</v>
      </c>
      <c r="H73" s="22">
        <f t="shared" si="25"/>
        <v>19.55</v>
      </c>
      <c r="I73" s="22">
        <f t="shared" si="26"/>
        <v>18.400000000000002</v>
      </c>
      <c r="J73" s="31"/>
      <c r="K73" s="30">
        <f t="shared" si="27"/>
        <v>0</v>
      </c>
      <c r="L73" s="32" t="str">
        <f t="shared" si="21"/>
        <v>минимальный заказ 50 гр.</v>
      </c>
      <c r="N73">
        <f t="shared" si="28"/>
        <v>73</v>
      </c>
      <c r="O73" t="s">
        <v>2173</v>
      </c>
    </row>
    <row r="74" spans="1:15">
      <c r="A74" s="25">
        <v>13093</v>
      </c>
      <c r="B74" s="26" t="s">
        <v>1479</v>
      </c>
      <c r="C74" s="27" t="s">
        <v>688</v>
      </c>
      <c r="D74" s="26">
        <v>50</v>
      </c>
      <c r="E74" s="56">
        <v>146</v>
      </c>
      <c r="F74" s="28">
        <v>12</v>
      </c>
      <c r="G74" s="29">
        <f t="shared" si="24"/>
        <v>10.8</v>
      </c>
      <c r="H74" s="30">
        <f t="shared" si="25"/>
        <v>10.199999999999999</v>
      </c>
      <c r="I74" s="30">
        <f t="shared" si="26"/>
        <v>9.6000000000000014</v>
      </c>
      <c r="J74" s="31"/>
      <c r="K74" s="30">
        <f t="shared" si="27"/>
        <v>0</v>
      </c>
      <c r="L74" s="32" t="str">
        <f t="shared" si="21"/>
        <v>минимальный заказ 50 гр.</v>
      </c>
      <c r="N74">
        <f t="shared" si="28"/>
        <v>74</v>
      </c>
      <c r="O74" t="s">
        <v>2173</v>
      </c>
    </row>
    <row r="75" spans="1:15">
      <c r="A75" s="16">
        <v>13094</v>
      </c>
      <c r="B75" s="17" t="s">
        <v>1479</v>
      </c>
      <c r="C75" s="33" t="s">
        <v>689</v>
      </c>
      <c r="D75" s="17">
        <v>50</v>
      </c>
      <c r="E75" s="57">
        <v>540</v>
      </c>
      <c r="F75" s="20">
        <v>9</v>
      </c>
      <c r="G75" s="21">
        <f t="shared" si="24"/>
        <v>8.1</v>
      </c>
      <c r="H75" s="22">
        <f t="shared" si="25"/>
        <v>7.6499999999999995</v>
      </c>
      <c r="I75" s="22">
        <f t="shared" si="26"/>
        <v>7.2</v>
      </c>
      <c r="J75" s="31"/>
      <c r="K75" s="30">
        <f t="shared" si="27"/>
        <v>0</v>
      </c>
      <c r="L75" s="32" t="str">
        <f t="shared" si="21"/>
        <v>минимальный заказ 50 гр.</v>
      </c>
      <c r="N75">
        <f t="shared" si="28"/>
        <v>75</v>
      </c>
      <c r="O75" t="s">
        <v>2173</v>
      </c>
    </row>
    <row r="76" spans="1:15">
      <c r="A76" s="25">
        <v>13079</v>
      </c>
      <c r="B76" s="26" t="s">
        <v>1479</v>
      </c>
      <c r="C76" s="27" t="s">
        <v>690</v>
      </c>
      <c r="D76" s="26">
        <v>50</v>
      </c>
      <c r="E76" s="56">
        <v>98</v>
      </c>
      <c r="F76" s="28">
        <v>14</v>
      </c>
      <c r="G76" s="29">
        <f t="shared" si="24"/>
        <v>12.6</v>
      </c>
      <c r="H76" s="30">
        <f t="shared" si="25"/>
        <v>11.9</v>
      </c>
      <c r="I76" s="30">
        <f t="shared" si="26"/>
        <v>11.200000000000001</v>
      </c>
      <c r="J76" s="31"/>
      <c r="K76" s="30">
        <f t="shared" si="27"/>
        <v>0</v>
      </c>
      <c r="L76" s="32" t="str">
        <f t="shared" si="21"/>
        <v>минимальный заказ 50 гр.</v>
      </c>
      <c r="N76">
        <f t="shared" si="28"/>
        <v>76</v>
      </c>
      <c r="O76" t="s">
        <v>2173</v>
      </c>
    </row>
    <row r="77" spans="1:15">
      <c r="A77" s="16">
        <v>13085</v>
      </c>
      <c r="B77" s="17" t="s">
        <v>1479</v>
      </c>
      <c r="C77" s="33" t="s">
        <v>691</v>
      </c>
      <c r="D77" s="17">
        <v>50</v>
      </c>
      <c r="E77" s="57">
        <v>388</v>
      </c>
      <c r="F77" s="20">
        <v>23</v>
      </c>
      <c r="G77" s="21">
        <f t="shared" si="24"/>
        <v>20.7</v>
      </c>
      <c r="H77" s="22">
        <f t="shared" si="25"/>
        <v>19.55</v>
      </c>
      <c r="I77" s="22">
        <f t="shared" si="26"/>
        <v>18.400000000000002</v>
      </c>
      <c r="J77" s="31"/>
      <c r="K77" s="30">
        <f t="shared" si="27"/>
        <v>0</v>
      </c>
      <c r="L77" s="32" t="str">
        <f t="shared" si="21"/>
        <v>минимальный заказ 50 гр.</v>
      </c>
      <c r="N77">
        <f t="shared" si="28"/>
        <v>77</v>
      </c>
      <c r="O77" t="s">
        <v>2173</v>
      </c>
    </row>
    <row r="78" spans="1:15">
      <c r="A78" s="25">
        <v>13086</v>
      </c>
      <c r="B78" s="26" t="s">
        <v>1479</v>
      </c>
      <c r="C78" s="27" t="s">
        <v>692</v>
      </c>
      <c r="D78" s="26">
        <v>50</v>
      </c>
      <c r="E78" s="56">
        <v>940</v>
      </c>
      <c r="F78" s="28">
        <v>11</v>
      </c>
      <c r="G78" s="29">
        <f t="shared" si="24"/>
        <v>9.9</v>
      </c>
      <c r="H78" s="30">
        <f t="shared" si="25"/>
        <v>9.35</v>
      </c>
      <c r="I78" s="30">
        <f t="shared" si="26"/>
        <v>8.8000000000000007</v>
      </c>
      <c r="J78" s="31"/>
      <c r="K78" s="30">
        <f t="shared" si="27"/>
        <v>0</v>
      </c>
      <c r="L78" s="32" t="str">
        <f t="shared" si="21"/>
        <v>минимальный заказ 50 гр.</v>
      </c>
      <c r="N78">
        <f t="shared" si="28"/>
        <v>78</v>
      </c>
      <c r="O78" t="s">
        <v>2173</v>
      </c>
    </row>
    <row r="79" spans="1:15">
      <c r="A79" s="16">
        <v>13089</v>
      </c>
      <c r="B79" s="17" t="s">
        <v>1479</v>
      </c>
      <c r="C79" s="33" t="s">
        <v>693</v>
      </c>
      <c r="D79" s="17">
        <v>50</v>
      </c>
      <c r="E79" s="57">
        <v>631</v>
      </c>
      <c r="F79" s="20">
        <v>19</v>
      </c>
      <c r="G79" s="21">
        <f t="shared" si="24"/>
        <v>17.100000000000001</v>
      </c>
      <c r="H79" s="22">
        <f t="shared" si="25"/>
        <v>16.149999999999999</v>
      </c>
      <c r="I79" s="22">
        <f t="shared" si="26"/>
        <v>15.200000000000001</v>
      </c>
      <c r="J79" s="31"/>
      <c r="K79" s="30">
        <f t="shared" si="27"/>
        <v>0</v>
      </c>
      <c r="L79" s="32" t="str">
        <f t="shared" si="21"/>
        <v>минимальный заказ 50 гр.</v>
      </c>
      <c r="N79">
        <f t="shared" si="28"/>
        <v>79</v>
      </c>
      <c r="O79" t="s">
        <v>2173</v>
      </c>
    </row>
    <row r="80" spans="1:15">
      <c r="A80" s="25">
        <v>13096</v>
      </c>
      <c r="B80" s="26" t="s">
        <v>1479</v>
      </c>
      <c r="C80" s="27" t="s">
        <v>912</v>
      </c>
      <c r="D80" s="26">
        <v>50</v>
      </c>
      <c r="E80" s="56">
        <v>2179</v>
      </c>
      <c r="F80" s="28">
        <v>17</v>
      </c>
      <c r="G80" s="29">
        <f t="shared" si="24"/>
        <v>15.3</v>
      </c>
      <c r="H80" s="30">
        <f t="shared" si="25"/>
        <v>14.45</v>
      </c>
      <c r="I80" s="30">
        <f t="shared" si="26"/>
        <v>13.600000000000001</v>
      </c>
      <c r="J80" s="31"/>
      <c r="K80" s="30">
        <f t="shared" si="27"/>
        <v>0</v>
      </c>
      <c r="L80" s="32" t="str">
        <f t="shared" si="21"/>
        <v>минимальный заказ 50 гр.</v>
      </c>
      <c r="N80">
        <f t="shared" si="28"/>
        <v>80</v>
      </c>
      <c r="O80" t="s">
        <v>2173</v>
      </c>
    </row>
    <row r="81" spans="1:15">
      <c r="A81" s="16">
        <v>13075</v>
      </c>
      <c r="B81" s="17" t="s">
        <v>1479</v>
      </c>
      <c r="C81" s="33" t="s">
        <v>695</v>
      </c>
      <c r="D81" s="17">
        <v>50</v>
      </c>
      <c r="E81" s="57">
        <v>379</v>
      </c>
      <c r="F81" s="20">
        <v>11</v>
      </c>
      <c r="G81" s="21">
        <f t="shared" si="24"/>
        <v>9.9</v>
      </c>
      <c r="H81" s="22">
        <f t="shared" si="25"/>
        <v>9.35</v>
      </c>
      <c r="I81" s="22">
        <f t="shared" si="26"/>
        <v>8.8000000000000007</v>
      </c>
      <c r="J81" s="31"/>
      <c r="K81" s="30">
        <f t="shared" si="27"/>
        <v>0</v>
      </c>
      <c r="L81" s="32" t="str">
        <f t="shared" si="21"/>
        <v>минимальный заказ 50 гр.</v>
      </c>
      <c r="N81">
        <f t="shared" si="28"/>
        <v>81</v>
      </c>
      <c r="O81" t="s">
        <v>2173</v>
      </c>
    </row>
    <row r="82" spans="1:15">
      <c r="A82" s="25">
        <v>13061</v>
      </c>
      <c r="B82" s="26" t="s">
        <v>1479</v>
      </c>
      <c r="C82" s="27" t="s">
        <v>696</v>
      </c>
      <c r="D82" s="26">
        <v>50</v>
      </c>
      <c r="E82" s="56">
        <v>4367</v>
      </c>
      <c r="F82" s="28">
        <v>20</v>
      </c>
      <c r="G82" s="29">
        <f t="shared" si="24"/>
        <v>18</v>
      </c>
      <c r="H82" s="30">
        <f t="shared" si="25"/>
        <v>17</v>
      </c>
      <c r="I82" s="30">
        <f t="shared" si="26"/>
        <v>16</v>
      </c>
      <c r="J82" s="31"/>
      <c r="K82" s="30">
        <f t="shared" si="27"/>
        <v>0</v>
      </c>
      <c r="L82" s="32" t="str">
        <f t="shared" si="21"/>
        <v>минимальный заказ 50 гр.</v>
      </c>
      <c r="N82">
        <f t="shared" si="28"/>
        <v>82</v>
      </c>
      <c r="O82" t="s">
        <v>2173</v>
      </c>
    </row>
    <row r="83" spans="1:15">
      <c r="A83" s="25">
        <v>13055</v>
      </c>
      <c r="B83" s="26" t="s">
        <v>1479</v>
      </c>
      <c r="C83" s="27" t="s">
        <v>1503</v>
      </c>
      <c r="D83" s="26">
        <v>50</v>
      </c>
      <c r="E83" s="56">
        <v>318</v>
      </c>
      <c r="F83" s="28">
        <v>108</v>
      </c>
      <c r="G83" s="29">
        <f t="shared" ref="G83" si="29">F83*0.9</f>
        <v>97.2</v>
      </c>
      <c r="H83" s="30">
        <f t="shared" ref="H83" si="30">F83*0.85</f>
        <v>91.8</v>
      </c>
      <c r="I83" s="30">
        <f t="shared" ref="I83" si="31">F83*0.8</f>
        <v>86.4</v>
      </c>
      <c r="J83" s="31"/>
      <c r="K83" s="30">
        <f t="shared" ref="K83" si="32">IF(J83&lt;50,0,J83*F83)</f>
        <v>0</v>
      </c>
      <c r="L83" s="32" t="str">
        <f t="shared" si="21"/>
        <v>минимальный заказ 50 гр.</v>
      </c>
      <c r="N83">
        <f t="shared" ref="N83" si="33">ROW(J83)</f>
        <v>83</v>
      </c>
      <c r="O83" t="s">
        <v>2173</v>
      </c>
    </row>
    <row r="84" spans="1:15">
      <c r="A84" s="25"/>
      <c r="B84" s="26"/>
      <c r="C84" s="35" t="s">
        <v>568</v>
      </c>
      <c r="D84" s="26"/>
      <c r="E84" s="56"/>
      <c r="F84" s="28"/>
      <c r="G84" s="29"/>
      <c r="H84" s="30"/>
      <c r="I84" s="30"/>
      <c r="J84" s="31"/>
      <c r="K84" s="30"/>
      <c r="L84" s="32"/>
      <c r="N84">
        <f t="shared" si="28"/>
        <v>84</v>
      </c>
      <c r="O84" t="s">
        <v>2173</v>
      </c>
    </row>
    <row r="85" spans="1:15">
      <c r="A85" s="16">
        <v>12809</v>
      </c>
      <c r="B85" s="17" t="s">
        <v>1479</v>
      </c>
      <c r="C85" s="33" t="s">
        <v>3132</v>
      </c>
      <c r="D85" s="17">
        <v>50</v>
      </c>
      <c r="E85" s="57">
        <v>388</v>
      </c>
      <c r="F85" s="20">
        <v>20</v>
      </c>
      <c r="G85" s="21">
        <f t="shared" ref="G85" si="34">F85*0.9</f>
        <v>18</v>
      </c>
      <c r="H85" s="22">
        <f t="shared" ref="H85" si="35">F85*0.85</f>
        <v>17</v>
      </c>
      <c r="I85" s="22">
        <f t="shared" ref="I85" si="36">F85*0.8</f>
        <v>16</v>
      </c>
      <c r="J85" s="31"/>
      <c r="K85" s="30">
        <f>IF(J85&lt;50,0,J85*F85)</f>
        <v>0</v>
      </c>
      <c r="L85" s="32" t="str">
        <f>IF(J85&lt;50,"минимальный заказ 50 гр.",IF($K$220&gt;125000,J85*I85,IF($K$220&gt;55000,J85*H85,IF($K$220&gt;27500,J85*G85,IF($K$220&gt;=0,J85*F85,0)))))</f>
        <v>минимальный заказ 50 гр.</v>
      </c>
      <c r="N85">
        <f t="shared" ref="N85" si="37">ROW(J85)</f>
        <v>85</v>
      </c>
      <c r="O85" t="s">
        <v>2173</v>
      </c>
    </row>
    <row r="86" spans="1:15">
      <c r="A86" s="16">
        <v>12223</v>
      </c>
      <c r="B86" s="17" t="s">
        <v>1479</v>
      </c>
      <c r="C86" s="33" t="s">
        <v>1480</v>
      </c>
      <c r="D86" s="17">
        <v>50</v>
      </c>
      <c r="E86" s="57">
        <v>49</v>
      </c>
      <c r="F86" s="20">
        <v>20</v>
      </c>
      <c r="G86" s="21">
        <f t="shared" ref="G86" si="38">F86*0.9</f>
        <v>18</v>
      </c>
      <c r="H86" s="22">
        <f t="shared" ref="H86" si="39">F86*0.85</f>
        <v>17</v>
      </c>
      <c r="I86" s="22">
        <f t="shared" ref="I86" si="40">F86*0.8</f>
        <v>16</v>
      </c>
      <c r="J86" s="31"/>
      <c r="K86" s="30">
        <f>IF(J86&lt;50,0,J86*F86)</f>
        <v>0</v>
      </c>
      <c r="L86" s="32" t="str">
        <f t="shared" ref="L86:L121" si="41">IF(J86&lt;50,"минимальный заказ 50 гр.",IF($K$220&gt;125000,J86*I86,IF($K$220&gt;55000,J86*H86,IF($K$220&gt;27500,J86*G86,IF($K$220&gt;=0,J86*F86,0)))))</f>
        <v>минимальный заказ 50 гр.</v>
      </c>
      <c r="N86">
        <f t="shared" si="28"/>
        <v>86</v>
      </c>
      <c r="O86" t="s">
        <v>2173</v>
      </c>
    </row>
    <row r="87" spans="1:15">
      <c r="A87" s="25">
        <v>12218</v>
      </c>
      <c r="B87" s="26" t="s">
        <v>1479</v>
      </c>
      <c r="C87" s="27" t="s">
        <v>1481</v>
      </c>
      <c r="D87" s="26">
        <v>50</v>
      </c>
      <c r="E87" s="56">
        <v>530</v>
      </c>
      <c r="F87" s="28">
        <v>20</v>
      </c>
      <c r="G87" s="29">
        <f t="shared" ref="G87:G117" si="42">F87*0.9</f>
        <v>18</v>
      </c>
      <c r="H87" s="30">
        <f t="shared" ref="H87:H117" si="43">F87*0.85</f>
        <v>17</v>
      </c>
      <c r="I87" s="30">
        <f t="shared" ref="I87:I117" si="44">F87*0.8</f>
        <v>16</v>
      </c>
      <c r="J87" s="31"/>
      <c r="K87" s="30">
        <f t="shared" ref="K87:K90" si="45">IF(J87&lt;50,0,J87*F87)</f>
        <v>0</v>
      </c>
      <c r="L87" s="32" t="str">
        <f t="shared" si="41"/>
        <v>минимальный заказ 50 гр.</v>
      </c>
      <c r="N87">
        <f t="shared" si="28"/>
        <v>87</v>
      </c>
      <c r="O87" t="s">
        <v>2173</v>
      </c>
    </row>
    <row r="88" spans="1:15">
      <c r="A88" s="16">
        <v>12930</v>
      </c>
      <c r="B88" s="17" t="s">
        <v>1479</v>
      </c>
      <c r="C88" s="33" t="s">
        <v>1482</v>
      </c>
      <c r="D88" s="17">
        <v>50</v>
      </c>
      <c r="E88" s="57"/>
      <c r="F88" s="20"/>
      <c r="G88" s="21">
        <f t="shared" si="42"/>
        <v>0</v>
      </c>
      <c r="H88" s="22">
        <f t="shared" si="43"/>
        <v>0</v>
      </c>
      <c r="I88" s="22">
        <f t="shared" si="44"/>
        <v>0</v>
      </c>
      <c r="J88" s="31"/>
      <c r="K88" s="30">
        <f t="shared" si="45"/>
        <v>0</v>
      </c>
      <c r="L88" s="32" t="str">
        <f t="shared" si="41"/>
        <v>минимальный заказ 50 гр.</v>
      </c>
      <c r="N88">
        <f t="shared" si="28"/>
        <v>88</v>
      </c>
      <c r="O88" t="s">
        <v>2173</v>
      </c>
    </row>
    <row r="89" spans="1:15">
      <c r="A89" s="25">
        <v>12713</v>
      </c>
      <c r="B89" s="26" t="s">
        <v>1479</v>
      </c>
      <c r="C89" s="27" t="s">
        <v>1483</v>
      </c>
      <c r="D89" s="26">
        <v>50</v>
      </c>
      <c r="E89" s="56">
        <v>649</v>
      </c>
      <c r="F89" s="28">
        <v>20</v>
      </c>
      <c r="G89" s="29">
        <f t="shared" si="42"/>
        <v>18</v>
      </c>
      <c r="H89" s="30">
        <f t="shared" si="43"/>
        <v>17</v>
      </c>
      <c r="I89" s="30">
        <f t="shared" si="44"/>
        <v>16</v>
      </c>
      <c r="J89" s="31"/>
      <c r="K89" s="30">
        <f t="shared" si="45"/>
        <v>0</v>
      </c>
      <c r="L89" s="32" t="str">
        <f t="shared" si="41"/>
        <v>минимальный заказ 50 гр.</v>
      </c>
      <c r="N89">
        <f t="shared" si="28"/>
        <v>89</v>
      </c>
      <c r="O89" t="s">
        <v>2173</v>
      </c>
    </row>
    <row r="90" spans="1:15">
      <c r="A90" s="16">
        <v>12929</v>
      </c>
      <c r="B90" s="17" t="s">
        <v>1479</v>
      </c>
      <c r="C90" s="33" t="s">
        <v>1484</v>
      </c>
      <c r="D90" s="17">
        <v>50</v>
      </c>
      <c r="E90" s="57">
        <v>46</v>
      </c>
      <c r="F90" s="20">
        <v>20</v>
      </c>
      <c r="G90" s="21">
        <f t="shared" si="42"/>
        <v>18</v>
      </c>
      <c r="H90" s="22">
        <f t="shared" si="43"/>
        <v>17</v>
      </c>
      <c r="I90" s="22">
        <f t="shared" si="44"/>
        <v>16</v>
      </c>
      <c r="J90" s="31"/>
      <c r="K90" s="30">
        <f t="shared" si="45"/>
        <v>0</v>
      </c>
      <c r="L90" s="32" t="str">
        <f t="shared" si="41"/>
        <v>минимальный заказ 50 гр.</v>
      </c>
      <c r="N90">
        <f t="shared" si="28"/>
        <v>90</v>
      </c>
      <c r="O90" t="s">
        <v>2173</v>
      </c>
    </row>
    <row r="91" spans="1:15">
      <c r="A91" s="25">
        <v>12813</v>
      </c>
      <c r="B91" s="26" t="s">
        <v>1479</v>
      </c>
      <c r="C91" s="27" t="s">
        <v>1485</v>
      </c>
      <c r="D91" s="26">
        <v>50</v>
      </c>
      <c r="E91" s="56"/>
      <c r="F91" s="28"/>
      <c r="G91" s="29">
        <f t="shared" si="42"/>
        <v>0</v>
      </c>
      <c r="H91" s="30">
        <f t="shared" si="43"/>
        <v>0</v>
      </c>
      <c r="I91" s="30">
        <f t="shared" si="44"/>
        <v>0</v>
      </c>
      <c r="J91" s="31"/>
      <c r="K91" s="30">
        <f t="shared" ref="K91:K109" si="46">IF(J91&lt;50,0,J91*F91)</f>
        <v>0</v>
      </c>
      <c r="L91" s="32" t="str">
        <f t="shared" si="41"/>
        <v>минимальный заказ 50 гр.</v>
      </c>
      <c r="N91">
        <f t="shared" si="28"/>
        <v>91</v>
      </c>
      <c r="O91" t="s">
        <v>2173</v>
      </c>
    </row>
    <row r="92" spans="1:15">
      <c r="A92" s="16">
        <v>12373</v>
      </c>
      <c r="B92" s="17" t="s">
        <v>1479</v>
      </c>
      <c r="C92" s="33" t="s">
        <v>1486</v>
      </c>
      <c r="D92" s="17">
        <v>50</v>
      </c>
      <c r="E92" s="57">
        <v>300</v>
      </c>
      <c r="F92" s="20">
        <v>20</v>
      </c>
      <c r="G92" s="21">
        <f t="shared" si="42"/>
        <v>18</v>
      </c>
      <c r="H92" s="22">
        <f t="shared" si="43"/>
        <v>17</v>
      </c>
      <c r="I92" s="22">
        <f t="shared" si="44"/>
        <v>16</v>
      </c>
      <c r="J92" s="31"/>
      <c r="K92" s="30">
        <f t="shared" si="46"/>
        <v>0</v>
      </c>
      <c r="L92" s="32" t="str">
        <f t="shared" si="41"/>
        <v>минимальный заказ 50 гр.</v>
      </c>
      <c r="N92">
        <f t="shared" si="28"/>
        <v>92</v>
      </c>
      <c r="O92" t="s">
        <v>2173</v>
      </c>
    </row>
    <row r="93" spans="1:15">
      <c r="A93" s="25">
        <v>12372</v>
      </c>
      <c r="B93" s="26" t="s">
        <v>1479</v>
      </c>
      <c r="C93" s="27" t="s">
        <v>1487</v>
      </c>
      <c r="D93" s="26">
        <v>50</v>
      </c>
      <c r="E93" s="56">
        <v>450</v>
      </c>
      <c r="F93" s="28">
        <v>20</v>
      </c>
      <c r="G93" s="29">
        <f t="shared" si="42"/>
        <v>18</v>
      </c>
      <c r="H93" s="30">
        <f t="shared" si="43"/>
        <v>17</v>
      </c>
      <c r="I93" s="30">
        <f t="shared" si="44"/>
        <v>16</v>
      </c>
      <c r="J93" s="31"/>
      <c r="K93" s="30">
        <f t="shared" si="46"/>
        <v>0</v>
      </c>
      <c r="L93" s="32" t="str">
        <f t="shared" si="41"/>
        <v>минимальный заказ 50 гр.</v>
      </c>
      <c r="N93">
        <f t="shared" si="28"/>
        <v>93</v>
      </c>
      <c r="O93" t="s">
        <v>2173</v>
      </c>
    </row>
    <row r="94" spans="1:15">
      <c r="A94" s="16">
        <v>12219</v>
      </c>
      <c r="B94" s="17" t="s">
        <v>1479</v>
      </c>
      <c r="C94" s="33" t="s">
        <v>1488</v>
      </c>
      <c r="D94" s="17">
        <v>50</v>
      </c>
      <c r="E94" s="57">
        <v>200</v>
      </c>
      <c r="F94" s="20">
        <v>20</v>
      </c>
      <c r="G94" s="21">
        <f t="shared" si="42"/>
        <v>18</v>
      </c>
      <c r="H94" s="22">
        <f t="shared" si="43"/>
        <v>17</v>
      </c>
      <c r="I94" s="22">
        <f t="shared" si="44"/>
        <v>16</v>
      </c>
      <c r="J94" s="31"/>
      <c r="K94" s="30">
        <f t="shared" si="46"/>
        <v>0</v>
      </c>
      <c r="L94" s="32" t="str">
        <f t="shared" si="41"/>
        <v>минимальный заказ 50 гр.</v>
      </c>
      <c r="N94">
        <f t="shared" si="28"/>
        <v>94</v>
      </c>
      <c r="O94" t="s">
        <v>2173</v>
      </c>
    </row>
    <row r="95" spans="1:15">
      <c r="A95" s="25">
        <v>12844</v>
      </c>
      <c r="B95" s="26" t="s">
        <v>1479</v>
      </c>
      <c r="C95" s="27" t="s">
        <v>1489</v>
      </c>
      <c r="D95" s="26">
        <v>50</v>
      </c>
      <c r="E95" s="56">
        <v>16</v>
      </c>
      <c r="F95" s="28">
        <v>25</v>
      </c>
      <c r="G95" s="29">
        <f t="shared" si="42"/>
        <v>22.5</v>
      </c>
      <c r="H95" s="30">
        <f t="shared" si="43"/>
        <v>21.25</v>
      </c>
      <c r="I95" s="30">
        <f t="shared" si="44"/>
        <v>20</v>
      </c>
      <c r="J95" s="31"/>
      <c r="K95" s="30">
        <f t="shared" si="46"/>
        <v>0</v>
      </c>
      <c r="L95" s="32" t="str">
        <f t="shared" si="41"/>
        <v>минимальный заказ 50 гр.</v>
      </c>
      <c r="N95">
        <f t="shared" si="28"/>
        <v>95</v>
      </c>
      <c r="O95" t="s">
        <v>2173</v>
      </c>
    </row>
    <row r="96" spans="1:15">
      <c r="A96" s="16">
        <v>12116</v>
      </c>
      <c r="B96" s="17" t="s">
        <v>1479</v>
      </c>
      <c r="C96" s="33" t="s">
        <v>1490</v>
      </c>
      <c r="D96" s="17">
        <v>50</v>
      </c>
      <c r="E96" s="57">
        <v>520</v>
      </c>
      <c r="F96" s="20">
        <v>20</v>
      </c>
      <c r="G96" s="21">
        <f t="shared" si="42"/>
        <v>18</v>
      </c>
      <c r="H96" s="22">
        <f t="shared" si="43"/>
        <v>17</v>
      </c>
      <c r="I96" s="22">
        <f t="shared" si="44"/>
        <v>16</v>
      </c>
      <c r="J96" s="31"/>
      <c r="K96" s="30">
        <f t="shared" si="46"/>
        <v>0</v>
      </c>
      <c r="L96" s="32" t="str">
        <f t="shared" si="41"/>
        <v>минимальный заказ 50 гр.</v>
      </c>
      <c r="N96">
        <f t="shared" si="28"/>
        <v>96</v>
      </c>
      <c r="O96" t="s">
        <v>2173</v>
      </c>
    </row>
    <row r="97" spans="1:15">
      <c r="A97" s="25">
        <v>12113</v>
      </c>
      <c r="B97" s="26" t="s">
        <v>1479</v>
      </c>
      <c r="C97" s="27" t="s">
        <v>1491</v>
      </c>
      <c r="D97" s="26">
        <v>50</v>
      </c>
      <c r="E97" s="56">
        <v>400</v>
      </c>
      <c r="F97" s="28">
        <v>20</v>
      </c>
      <c r="G97" s="29">
        <f t="shared" si="42"/>
        <v>18</v>
      </c>
      <c r="H97" s="30">
        <f t="shared" si="43"/>
        <v>17</v>
      </c>
      <c r="I97" s="30">
        <f t="shared" si="44"/>
        <v>16</v>
      </c>
      <c r="J97" s="31"/>
      <c r="K97" s="30">
        <f t="shared" si="46"/>
        <v>0</v>
      </c>
      <c r="L97" s="32" t="str">
        <f t="shared" si="41"/>
        <v>минимальный заказ 50 гр.</v>
      </c>
      <c r="N97">
        <f t="shared" si="28"/>
        <v>97</v>
      </c>
      <c r="O97" t="s">
        <v>2173</v>
      </c>
    </row>
    <row r="98" spans="1:15">
      <c r="A98" s="16">
        <v>12810</v>
      </c>
      <c r="B98" s="17" t="s">
        <v>1479</v>
      </c>
      <c r="C98" s="33" t="s">
        <v>1492</v>
      </c>
      <c r="D98" s="17">
        <v>50</v>
      </c>
      <c r="E98" s="57">
        <v>296</v>
      </c>
      <c r="F98" s="20">
        <v>20</v>
      </c>
      <c r="G98" s="21">
        <f t="shared" si="42"/>
        <v>18</v>
      </c>
      <c r="H98" s="22">
        <f t="shared" si="43"/>
        <v>17</v>
      </c>
      <c r="I98" s="22">
        <f t="shared" si="44"/>
        <v>16</v>
      </c>
      <c r="J98" s="31"/>
      <c r="K98" s="30">
        <f t="shared" si="46"/>
        <v>0</v>
      </c>
      <c r="L98" s="32" t="str">
        <f t="shared" si="41"/>
        <v>минимальный заказ 50 гр.</v>
      </c>
      <c r="N98">
        <f t="shared" si="28"/>
        <v>98</v>
      </c>
      <c r="O98" t="s">
        <v>2173</v>
      </c>
    </row>
    <row r="99" spans="1:15">
      <c r="A99" s="25">
        <v>12110</v>
      </c>
      <c r="B99" s="26" t="s">
        <v>1479</v>
      </c>
      <c r="C99" s="27" t="s">
        <v>1493</v>
      </c>
      <c r="D99" s="26">
        <v>50</v>
      </c>
      <c r="E99" s="56">
        <v>250</v>
      </c>
      <c r="F99" s="28">
        <v>60</v>
      </c>
      <c r="G99" s="29">
        <f t="shared" si="42"/>
        <v>54</v>
      </c>
      <c r="H99" s="30">
        <f t="shared" si="43"/>
        <v>51</v>
      </c>
      <c r="I99" s="30">
        <f t="shared" si="44"/>
        <v>48</v>
      </c>
      <c r="J99" s="31"/>
      <c r="K99" s="30">
        <f t="shared" si="46"/>
        <v>0</v>
      </c>
      <c r="L99" s="32" t="str">
        <f t="shared" si="41"/>
        <v>минимальный заказ 50 гр.</v>
      </c>
      <c r="N99">
        <f t="shared" si="28"/>
        <v>99</v>
      </c>
      <c r="O99" t="s">
        <v>2173</v>
      </c>
    </row>
    <row r="100" spans="1:15">
      <c r="A100" s="16">
        <v>12927</v>
      </c>
      <c r="B100" s="17" t="s">
        <v>1479</v>
      </c>
      <c r="C100" s="33" t="s">
        <v>1494</v>
      </c>
      <c r="D100" s="17">
        <v>50</v>
      </c>
      <c r="E100" s="57">
        <v>300</v>
      </c>
      <c r="F100" s="20">
        <v>20</v>
      </c>
      <c r="G100" s="21">
        <f t="shared" si="42"/>
        <v>18</v>
      </c>
      <c r="H100" s="22">
        <f t="shared" si="43"/>
        <v>17</v>
      </c>
      <c r="I100" s="22">
        <f t="shared" si="44"/>
        <v>16</v>
      </c>
      <c r="J100" s="31"/>
      <c r="K100" s="30">
        <f t="shared" si="46"/>
        <v>0</v>
      </c>
      <c r="L100" s="32" t="str">
        <f t="shared" si="41"/>
        <v>минимальный заказ 50 гр.</v>
      </c>
      <c r="N100">
        <f t="shared" si="28"/>
        <v>100</v>
      </c>
      <c r="O100" t="s">
        <v>2173</v>
      </c>
    </row>
    <row r="101" spans="1:15">
      <c r="A101" s="16">
        <v>12111</v>
      </c>
      <c r="B101" s="17" t="s">
        <v>1479</v>
      </c>
      <c r="C101" s="33" t="s">
        <v>2880</v>
      </c>
      <c r="D101" s="17">
        <v>50</v>
      </c>
      <c r="E101" s="57"/>
      <c r="F101" s="20"/>
      <c r="G101" s="21">
        <f t="shared" ref="G101" si="47">F101*0.9</f>
        <v>0</v>
      </c>
      <c r="H101" s="22">
        <f t="shared" ref="H101" si="48">F101*0.85</f>
        <v>0</v>
      </c>
      <c r="I101" s="22">
        <f t="shared" ref="I101" si="49">F101*0.8</f>
        <v>0</v>
      </c>
      <c r="J101" s="31"/>
      <c r="K101" s="30">
        <f t="shared" ref="K101" si="50">IF(J101&lt;50,0,J101*F101)</f>
        <v>0</v>
      </c>
      <c r="L101" s="32" t="str">
        <f t="shared" si="41"/>
        <v>минимальный заказ 50 гр.</v>
      </c>
      <c r="N101">
        <f t="shared" ref="N101" si="51">ROW(J101)</f>
        <v>101</v>
      </c>
      <c r="O101" t="s">
        <v>2173</v>
      </c>
    </row>
    <row r="102" spans="1:15">
      <c r="A102" s="25"/>
      <c r="B102" s="26"/>
      <c r="C102" s="35" t="s">
        <v>584</v>
      </c>
      <c r="D102" s="26"/>
      <c r="E102" s="56"/>
      <c r="F102" s="28"/>
      <c r="G102" s="29"/>
      <c r="H102" s="30"/>
      <c r="I102" s="30"/>
      <c r="J102" s="31"/>
      <c r="K102" s="30">
        <f t="shared" si="46"/>
        <v>0</v>
      </c>
      <c r="L102" s="32" t="str">
        <f t="shared" si="41"/>
        <v>минимальный заказ 50 гр.</v>
      </c>
      <c r="N102">
        <f t="shared" si="28"/>
        <v>102</v>
      </c>
      <c r="O102" t="s">
        <v>2173</v>
      </c>
    </row>
    <row r="103" spans="1:15">
      <c r="A103" s="16">
        <v>14348</v>
      </c>
      <c r="B103" s="17" t="s">
        <v>1479</v>
      </c>
      <c r="C103" s="33" t="s">
        <v>2628</v>
      </c>
      <c r="D103" s="17">
        <v>50</v>
      </c>
      <c r="E103" s="57">
        <v>400</v>
      </c>
      <c r="F103" s="20">
        <v>28</v>
      </c>
      <c r="G103" s="21">
        <f t="shared" ref="G103:G109" si="52">F103*0.9</f>
        <v>25.2</v>
      </c>
      <c r="H103" s="22">
        <f t="shared" ref="H103:H109" si="53">F103*0.85</f>
        <v>23.8</v>
      </c>
      <c r="I103" s="22">
        <f t="shared" ref="I103:I109" si="54">F103*0.8</f>
        <v>22.400000000000002</v>
      </c>
      <c r="J103" s="31"/>
      <c r="K103" s="30">
        <f t="shared" si="46"/>
        <v>0</v>
      </c>
      <c r="L103" s="32" t="str">
        <f t="shared" si="41"/>
        <v>минимальный заказ 50 гр.</v>
      </c>
      <c r="N103">
        <f t="shared" ref="N103:N109" si="55">ROW(J103)</f>
        <v>103</v>
      </c>
      <c r="O103" t="s">
        <v>2173</v>
      </c>
    </row>
    <row r="104" spans="1:15">
      <c r="A104" s="25">
        <v>14349</v>
      </c>
      <c r="B104" s="26" t="s">
        <v>1479</v>
      </c>
      <c r="C104" s="27" t="s">
        <v>2633</v>
      </c>
      <c r="D104" s="26">
        <v>50</v>
      </c>
      <c r="E104" s="56">
        <v>500</v>
      </c>
      <c r="F104" s="28">
        <v>25</v>
      </c>
      <c r="G104" s="29">
        <f t="shared" si="52"/>
        <v>22.5</v>
      </c>
      <c r="H104" s="30">
        <f t="shared" si="53"/>
        <v>21.25</v>
      </c>
      <c r="I104" s="30">
        <f t="shared" si="54"/>
        <v>20</v>
      </c>
      <c r="J104" s="31"/>
      <c r="K104" s="30">
        <f t="shared" si="46"/>
        <v>0</v>
      </c>
      <c r="L104" s="32" t="str">
        <f t="shared" si="41"/>
        <v>минимальный заказ 50 гр.</v>
      </c>
      <c r="N104">
        <f t="shared" si="55"/>
        <v>104</v>
      </c>
      <c r="O104" t="s">
        <v>2173</v>
      </c>
    </row>
    <row r="105" spans="1:15">
      <c r="A105" s="16">
        <v>12566</v>
      </c>
      <c r="B105" s="17" t="s">
        <v>1479</v>
      </c>
      <c r="C105" s="33" t="s">
        <v>2629</v>
      </c>
      <c r="D105" s="17">
        <v>50</v>
      </c>
      <c r="E105" s="57">
        <v>167</v>
      </c>
      <c r="F105" s="20">
        <v>21</v>
      </c>
      <c r="G105" s="21">
        <f t="shared" si="52"/>
        <v>18.900000000000002</v>
      </c>
      <c r="H105" s="22">
        <f t="shared" si="53"/>
        <v>17.849999999999998</v>
      </c>
      <c r="I105" s="22">
        <f t="shared" si="54"/>
        <v>16.8</v>
      </c>
      <c r="J105" s="31"/>
      <c r="K105" s="30">
        <f t="shared" si="46"/>
        <v>0</v>
      </c>
      <c r="L105" s="32" t="str">
        <f t="shared" si="41"/>
        <v>минимальный заказ 50 гр.</v>
      </c>
      <c r="N105">
        <f t="shared" si="55"/>
        <v>105</v>
      </c>
      <c r="O105" t="s">
        <v>2173</v>
      </c>
    </row>
    <row r="106" spans="1:15">
      <c r="A106" s="25">
        <v>14347</v>
      </c>
      <c r="B106" s="26" t="s">
        <v>1479</v>
      </c>
      <c r="C106" s="27" t="s">
        <v>2630</v>
      </c>
      <c r="D106" s="26">
        <v>50</v>
      </c>
      <c r="E106" s="56">
        <v>37</v>
      </c>
      <c r="F106" s="28">
        <v>35</v>
      </c>
      <c r="G106" s="29">
        <f t="shared" si="52"/>
        <v>31.5</v>
      </c>
      <c r="H106" s="30">
        <f t="shared" si="53"/>
        <v>29.75</v>
      </c>
      <c r="I106" s="30">
        <f t="shared" si="54"/>
        <v>28</v>
      </c>
      <c r="J106" s="31"/>
      <c r="K106" s="30">
        <f t="shared" si="46"/>
        <v>0</v>
      </c>
      <c r="L106" s="32" t="str">
        <f t="shared" si="41"/>
        <v>минимальный заказ 50 гр.</v>
      </c>
      <c r="N106">
        <f t="shared" si="55"/>
        <v>106</v>
      </c>
      <c r="O106" t="s">
        <v>2173</v>
      </c>
    </row>
    <row r="107" spans="1:15">
      <c r="A107" s="16">
        <v>14351</v>
      </c>
      <c r="B107" s="17" t="s">
        <v>1479</v>
      </c>
      <c r="C107" s="33" t="s">
        <v>2631</v>
      </c>
      <c r="D107" s="17">
        <v>50</v>
      </c>
      <c r="E107" s="57">
        <v>97</v>
      </c>
      <c r="F107" s="20">
        <v>11</v>
      </c>
      <c r="G107" s="21">
        <f t="shared" si="52"/>
        <v>9.9</v>
      </c>
      <c r="H107" s="22">
        <f t="shared" si="53"/>
        <v>9.35</v>
      </c>
      <c r="I107" s="22">
        <f t="shared" si="54"/>
        <v>8.8000000000000007</v>
      </c>
      <c r="J107" s="31"/>
      <c r="K107" s="30">
        <f t="shared" si="46"/>
        <v>0</v>
      </c>
      <c r="L107" s="32" t="str">
        <f t="shared" si="41"/>
        <v>минимальный заказ 50 гр.</v>
      </c>
      <c r="N107">
        <f t="shared" si="55"/>
        <v>107</v>
      </c>
      <c r="O107" t="s">
        <v>2173</v>
      </c>
    </row>
    <row r="108" spans="1:15">
      <c r="A108" s="25">
        <v>14350</v>
      </c>
      <c r="B108" s="26" t="s">
        <v>1479</v>
      </c>
      <c r="C108" s="27" t="s">
        <v>2632</v>
      </c>
      <c r="D108" s="26">
        <v>50</v>
      </c>
      <c r="E108" s="56">
        <v>335</v>
      </c>
      <c r="F108" s="28">
        <v>25</v>
      </c>
      <c r="G108" s="29">
        <f t="shared" si="52"/>
        <v>22.5</v>
      </c>
      <c r="H108" s="30">
        <f t="shared" si="53"/>
        <v>21.25</v>
      </c>
      <c r="I108" s="30">
        <f t="shared" si="54"/>
        <v>20</v>
      </c>
      <c r="J108" s="31"/>
      <c r="K108" s="30">
        <f t="shared" si="46"/>
        <v>0</v>
      </c>
      <c r="L108" s="32" t="str">
        <f t="shared" si="41"/>
        <v>минимальный заказ 50 гр.</v>
      </c>
      <c r="N108">
        <f t="shared" si="55"/>
        <v>108</v>
      </c>
      <c r="O108" t="s">
        <v>2173</v>
      </c>
    </row>
    <row r="109" spans="1:15">
      <c r="A109" s="16">
        <v>12555</v>
      </c>
      <c r="B109" s="17" t="s">
        <v>1479</v>
      </c>
      <c r="C109" s="33" t="s">
        <v>2634</v>
      </c>
      <c r="D109" s="17">
        <v>50</v>
      </c>
      <c r="E109" s="57"/>
      <c r="F109" s="20"/>
      <c r="G109" s="21">
        <f t="shared" si="52"/>
        <v>0</v>
      </c>
      <c r="H109" s="22">
        <f t="shared" si="53"/>
        <v>0</v>
      </c>
      <c r="I109" s="22">
        <f t="shared" si="54"/>
        <v>0</v>
      </c>
      <c r="J109" s="31"/>
      <c r="K109" s="30">
        <f t="shared" si="46"/>
        <v>0</v>
      </c>
      <c r="L109" s="32" t="str">
        <f t="shared" si="41"/>
        <v>минимальный заказ 50 гр.</v>
      </c>
      <c r="N109">
        <f t="shared" si="55"/>
        <v>109</v>
      </c>
      <c r="O109" t="s">
        <v>2173</v>
      </c>
    </row>
    <row r="110" spans="1:15">
      <c r="A110" s="16">
        <v>12826</v>
      </c>
      <c r="B110" s="17" t="s">
        <v>1479</v>
      </c>
      <c r="C110" s="33" t="s">
        <v>2881</v>
      </c>
      <c r="D110" s="17">
        <v>50</v>
      </c>
      <c r="E110" s="57">
        <v>20</v>
      </c>
      <c r="F110" s="20">
        <v>28</v>
      </c>
      <c r="G110" s="21">
        <f t="shared" ref="G110" si="56">F110*0.9</f>
        <v>25.2</v>
      </c>
      <c r="H110" s="22">
        <f t="shared" ref="H110" si="57">F110*0.85</f>
        <v>23.8</v>
      </c>
      <c r="I110" s="22">
        <f t="shared" ref="I110" si="58">F110*0.8</f>
        <v>22.400000000000002</v>
      </c>
      <c r="J110" s="31"/>
      <c r="K110" s="30">
        <f t="shared" ref="K110" si="59">IF(J110&lt;50,0,J110*F110)</f>
        <v>0</v>
      </c>
      <c r="L110" s="32" t="str">
        <f t="shared" si="41"/>
        <v>минимальный заказ 50 гр.</v>
      </c>
      <c r="N110">
        <f t="shared" ref="N110" si="60">ROW(J110)</f>
        <v>110</v>
      </c>
      <c r="O110" t="s">
        <v>2173</v>
      </c>
    </row>
    <row r="111" spans="1:15">
      <c r="A111" s="16">
        <v>12271</v>
      </c>
      <c r="B111" s="17" t="s">
        <v>1479</v>
      </c>
      <c r="C111" s="33" t="s">
        <v>1495</v>
      </c>
      <c r="D111" s="17">
        <v>50</v>
      </c>
      <c r="E111" s="57">
        <v>20</v>
      </c>
      <c r="F111" s="20">
        <v>21</v>
      </c>
      <c r="G111" s="21">
        <f t="shared" si="42"/>
        <v>18.900000000000002</v>
      </c>
      <c r="H111" s="22">
        <f t="shared" si="43"/>
        <v>17.849999999999998</v>
      </c>
      <c r="I111" s="22">
        <f t="shared" si="44"/>
        <v>16.8</v>
      </c>
      <c r="J111" s="31"/>
      <c r="K111" s="30">
        <f t="shared" ref="K111:K128" si="61">IF(J111&lt;50,0,J111*F111)</f>
        <v>0</v>
      </c>
      <c r="L111" s="32" t="str">
        <f t="shared" si="41"/>
        <v>минимальный заказ 50 гр.</v>
      </c>
      <c r="N111">
        <f t="shared" si="28"/>
        <v>111</v>
      </c>
      <c r="O111" t="s">
        <v>2173</v>
      </c>
    </row>
    <row r="112" spans="1:15">
      <c r="A112" s="25">
        <v>12269</v>
      </c>
      <c r="B112" s="26" t="s">
        <v>1479</v>
      </c>
      <c r="C112" s="27" t="s">
        <v>1496</v>
      </c>
      <c r="D112" s="26">
        <v>50</v>
      </c>
      <c r="E112" s="56">
        <v>10</v>
      </c>
      <c r="F112" s="28">
        <v>14</v>
      </c>
      <c r="G112" s="29">
        <f t="shared" si="42"/>
        <v>12.6</v>
      </c>
      <c r="H112" s="30">
        <f t="shared" si="43"/>
        <v>11.9</v>
      </c>
      <c r="I112" s="30">
        <f t="shared" si="44"/>
        <v>11.200000000000001</v>
      </c>
      <c r="J112" s="31"/>
      <c r="K112" s="30">
        <f t="shared" si="61"/>
        <v>0</v>
      </c>
      <c r="L112" s="32" t="str">
        <f t="shared" si="41"/>
        <v>минимальный заказ 50 гр.</v>
      </c>
      <c r="N112">
        <f t="shared" si="28"/>
        <v>112</v>
      </c>
      <c r="O112" t="s">
        <v>2173</v>
      </c>
    </row>
    <row r="113" spans="1:15">
      <c r="A113" s="16">
        <v>12562</v>
      </c>
      <c r="B113" s="17" t="s">
        <v>1479</v>
      </c>
      <c r="C113" s="33" t="s">
        <v>1497</v>
      </c>
      <c r="D113" s="17">
        <v>50</v>
      </c>
      <c r="E113" s="57">
        <v>150</v>
      </c>
      <c r="F113" s="20">
        <v>8</v>
      </c>
      <c r="G113" s="21">
        <f t="shared" si="42"/>
        <v>7.2</v>
      </c>
      <c r="H113" s="22">
        <f t="shared" si="43"/>
        <v>6.8</v>
      </c>
      <c r="I113" s="22">
        <f t="shared" si="44"/>
        <v>6.4</v>
      </c>
      <c r="J113" s="31"/>
      <c r="K113" s="30">
        <f t="shared" si="61"/>
        <v>0</v>
      </c>
      <c r="L113" s="32" t="str">
        <f t="shared" si="41"/>
        <v>минимальный заказ 50 гр.</v>
      </c>
      <c r="N113">
        <f t="shared" si="28"/>
        <v>113</v>
      </c>
      <c r="O113" t="s">
        <v>2173</v>
      </c>
    </row>
    <row r="114" spans="1:15">
      <c r="A114" s="25">
        <v>12570</v>
      </c>
      <c r="B114" s="26" t="s">
        <v>1479</v>
      </c>
      <c r="C114" s="27" t="s">
        <v>1498</v>
      </c>
      <c r="D114" s="26">
        <v>50</v>
      </c>
      <c r="E114" s="56">
        <v>120</v>
      </c>
      <c r="F114" s="28">
        <v>10</v>
      </c>
      <c r="G114" s="29">
        <f t="shared" si="42"/>
        <v>9</v>
      </c>
      <c r="H114" s="30">
        <f t="shared" si="43"/>
        <v>8.5</v>
      </c>
      <c r="I114" s="30">
        <f t="shared" si="44"/>
        <v>8</v>
      </c>
      <c r="J114" s="31"/>
      <c r="K114" s="30">
        <f t="shared" si="61"/>
        <v>0</v>
      </c>
      <c r="L114" s="32" t="str">
        <f t="shared" si="41"/>
        <v>минимальный заказ 50 гр.</v>
      </c>
      <c r="N114">
        <f t="shared" si="28"/>
        <v>114</v>
      </c>
      <c r="O114" t="s">
        <v>2173</v>
      </c>
    </row>
    <row r="115" spans="1:15">
      <c r="A115" s="16">
        <v>12274</v>
      </c>
      <c r="B115" s="17" t="s">
        <v>1479</v>
      </c>
      <c r="C115" s="33" t="s">
        <v>1499</v>
      </c>
      <c r="D115" s="17">
        <v>50</v>
      </c>
      <c r="E115" s="57">
        <v>34</v>
      </c>
      <c r="F115" s="20">
        <v>12</v>
      </c>
      <c r="G115" s="21">
        <f t="shared" si="42"/>
        <v>10.8</v>
      </c>
      <c r="H115" s="22">
        <f t="shared" si="43"/>
        <v>10.199999999999999</v>
      </c>
      <c r="I115" s="22">
        <f t="shared" si="44"/>
        <v>9.6000000000000014</v>
      </c>
      <c r="J115" s="31"/>
      <c r="K115" s="30">
        <f t="shared" si="61"/>
        <v>0</v>
      </c>
      <c r="L115" s="32" t="str">
        <f t="shared" si="41"/>
        <v>минимальный заказ 50 гр.</v>
      </c>
      <c r="N115">
        <f t="shared" si="28"/>
        <v>115</v>
      </c>
      <c r="O115" t="s">
        <v>2173</v>
      </c>
    </row>
    <row r="116" spans="1:15">
      <c r="A116" s="25">
        <v>12273</v>
      </c>
      <c r="B116" s="26" t="s">
        <v>1479</v>
      </c>
      <c r="C116" s="27" t="s">
        <v>1500</v>
      </c>
      <c r="D116" s="26">
        <v>50</v>
      </c>
      <c r="E116" s="56">
        <v>58</v>
      </c>
      <c r="F116" s="28">
        <v>14</v>
      </c>
      <c r="G116" s="29">
        <f t="shared" si="42"/>
        <v>12.6</v>
      </c>
      <c r="H116" s="30">
        <f t="shared" si="43"/>
        <v>11.9</v>
      </c>
      <c r="I116" s="30">
        <f t="shared" si="44"/>
        <v>11.200000000000001</v>
      </c>
      <c r="J116" s="31"/>
      <c r="K116" s="30">
        <f t="shared" si="61"/>
        <v>0</v>
      </c>
      <c r="L116" s="32" t="str">
        <f t="shared" si="41"/>
        <v>минимальный заказ 50 гр.</v>
      </c>
      <c r="N116">
        <f t="shared" si="28"/>
        <v>116</v>
      </c>
      <c r="O116" t="s">
        <v>2173</v>
      </c>
    </row>
    <row r="117" spans="1:15">
      <c r="A117" s="16">
        <v>12646</v>
      </c>
      <c r="B117" s="17" t="s">
        <v>1479</v>
      </c>
      <c r="C117" s="33" t="s">
        <v>1501</v>
      </c>
      <c r="D117" s="17">
        <v>50</v>
      </c>
      <c r="E117" s="57">
        <v>30</v>
      </c>
      <c r="F117" s="20">
        <v>15</v>
      </c>
      <c r="G117" s="21">
        <f t="shared" si="42"/>
        <v>13.5</v>
      </c>
      <c r="H117" s="22">
        <f t="shared" si="43"/>
        <v>12.75</v>
      </c>
      <c r="I117" s="22">
        <f t="shared" si="44"/>
        <v>12</v>
      </c>
      <c r="J117" s="31"/>
      <c r="K117" s="30">
        <f t="shared" si="61"/>
        <v>0</v>
      </c>
      <c r="L117" s="32" t="str">
        <f t="shared" si="41"/>
        <v>минимальный заказ 50 гр.</v>
      </c>
      <c r="N117">
        <f t="shared" si="28"/>
        <v>117</v>
      </c>
      <c r="O117" t="s">
        <v>2173</v>
      </c>
    </row>
    <row r="118" spans="1:15">
      <c r="A118" s="25">
        <v>12825</v>
      </c>
      <c r="B118" s="26" t="s">
        <v>1479</v>
      </c>
      <c r="C118" s="27" t="s">
        <v>3847</v>
      </c>
      <c r="D118" s="26">
        <v>50</v>
      </c>
      <c r="E118" s="56">
        <v>4905</v>
      </c>
      <c r="F118" s="28">
        <v>23</v>
      </c>
      <c r="G118" s="29">
        <f t="shared" ref="G118:G119" si="62">F118*0.9</f>
        <v>20.7</v>
      </c>
      <c r="H118" s="30">
        <f t="shared" ref="H118:H119" si="63">F118*0.85</f>
        <v>19.55</v>
      </c>
      <c r="I118" s="30">
        <f t="shared" ref="I118:I119" si="64">F118*0.8</f>
        <v>18.400000000000002</v>
      </c>
      <c r="J118" s="31"/>
      <c r="K118" s="30">
        <f t="shared" ref="K118:K119" si="65">IF(J118&lt;50,0,J118*F118)</f>
        <v>0</v>
      </c>
      <c r="L118" s="32" t="str">
        <f t="shared" ref="L118:L119" si="66">IF(J118&lt;50,"минимальный заказ 50 гр.",IF($K$220&gt;125000,J118*I118,IF($K$220&gt;55000,J118*H118,IF($K$220&gt;27500,J118*G118,IF($K$220&gt;=0,J118*F118,0)))))</f>
        <v>минимальный заказ 50 гр.</v>
      </c>
      <c r="N118">
        <f t="shared" ref="N118:N119" si="67">ROW(J118)</f>
        <v>118</v>
      </c>
      <c r="O118" t="s">
        <v>2173</v>
      </c>
    </row>
    <row r="119" spans="1:15">
      <c r="A119" s="16">
        <v>12824</v>
      </c>
      <c r="B119" s="17" t="s">
        <v>1479</v>
      </c>
      <c r="C119" s="33" t="s">
        <v>3848</v>
      </c>
      <c r="D119" s="17">
        <v>50</v>
      </c>
      <c r="E119" s="57">
        <v>787</v>
      </c>
      <c r="F119" s="20">
        <v>27</v>
      </c>
      <c r="G119" s="21">
        <f t="shared" si="62"/>
        <v>24.3</v>
      </c>
      <c r="H119" s="22">
        <f t="shared" si="63"/>
        <v>22.95</v>
      </c>
      <c r="I119" s="22">
        <f t="shared" si="64"/>
        <v>21.6</v>
      </c>
      <c r="J119" s="31"/>
      <c r="K119" s="30">
        <f t="shared" si="65"/>
        <v>0</v>
      </c>
      <c r="L119" s="32" t="str">
        <f t="shared" si="66"/>
        <v>минимальный заказ 50 гр.</v>
      </c>
      <c r="N119">
        <f t="shared" si="67"/>
        <v>119</v>
      </c>
      <c r="O119" t="s">
        <v>2173</v>
      </c>
    </row>
    <row r="120" spans="1:15">
      <c r="A120" s="25">
        <v>12563</v>
      </c>
      <c r="B120" s="26" t="s">
        <v>1479</v>
      </c>
      <c r="C120" s="27" t="s">
        <v>1513</v>
      </c>
      <c r="D120" s="26">
        <v>50</v>
      </c>
      <c r="E120" s="56">
        <v>397</v>
      </c>
      <c r="F120" s="28">
        <v>16</v>
      </c>
      <c r="G120" s="29">
        <f t="shared" ref="G120" si="68">F120*0.9</f>
        <v>14.4</v>
      </c>
      <c r="H120" s="30">
        <f t="shared" ref="H120" si="69">F120*0.85</f>
        <v>13.6</v>
      </c>
      <c r="I120" s="30">
        <f t="shared" ref="I120" si="70">F120*0.8</f>
        <v>12.8</v>
      </c>
      <c r="J120" s="31"/>
      <c r="K120" s="30">
        <f t="shared" ref="K120" si="71">IF(J120&lt;50,0,J120*F120)</f>
        <v>0</v>
      </c>
      <c r="L120" s="32" t="str">
        <f t="shared" ref="L120" si="72">IF(J120&lt;50,"минимальный заказ 50 гр.",IF($K$220&gt;125000,J120*I120,IF($K$220&gt;55000,J120*H120,IF($K$220&gt;27500,J120*G120,IF($K$220&gt;=0,J120*F120,0)))))</f>
        <v>минимальный заказ 50 гр.</v>
      </c>
      <c r="N120">
        <f t="shared" ref="N120" si="73">ROW(J120)</f>
        <v>120</v>
      </c>
      <c r="O120" t="s">
        <v>2173</v>
      </c>
    </row>
    <row r="121" spans="1:15">
      <c r="A121" s="25"/>
      <c r="B121" s="26"/>
      <c r="C121" s="35" t="s">
        <v>3849</v>
      </c>
      <c r="D121" s="26"/>
      <c r="E121" s="56"/>
      <c r="F121" s="28"/>
      <c r="G121" s="29"/>
      <c r="H121" s="30"/>
      <c r="I121" s="30"/>
      <c r="J121" s="31"/>
      <c r="K121" s="30">
        <f t="shared" si="61"/>
        <v>0</v>
      </c>
      <c r="L121" s="32" t="str">
        <f t="shared" si="41"/>
        <v>минимальный заказ 50 гр.</v>
      </c>
      <c r="N121">
        <f t="shared" si="28"/>
        <v>121</v>
      </c>
      <c r="O121" t="s">
        <v>2173</v>
      </c>
    </row>
    <row r="122" spans="1:15">
      <c r="A122" s="16"/>
      <c r="B122" s="17"/>
      <c r="C122" s="34" t="s">
        <v>607</v>
      </c>
      <c r="D122" s="17"/>
      <c r="E122" s="57"/>
      <c r="F122" s="20"/>
      <c r="G122" s="21"/>
      <c r="H122" s="22"/>
      <c r="I122" s="22"/>
      <c r="J122" s="31"/>
      <c r="K122" s="30">
        <f t="shared" si="61"/>
        <v>0</v>
      </c>
      <c r="L122" s="32"/>
      <c r="N122">
        <f t="shared" si="28"/>
        <v>122</v>
      </c>
      <c r="O122" t="s">
        <v>2173</v>
      </c>
    </row>
    <row r="123" spans="1:15">
      <c r="A123" s="25">
        <v>13273</v>
      </c>
      <c r="B123" s="26" t="s">
        <v>3755</v>
      </c>
      <c r="C123" s="152" t="s">
        <v>1502</v>
      </c>
      <c r="D123" s="26">
        <v>1</v>
      </c>
      <c r="E123" s="56"/>
      <c r="F123" s="28"/>
      <c r="G123" s="29">
        <f t="shared" ref="G123:G128" si="74">F123*0.9</f>
        <v>0</v>
      </c>
      <c r="H123" s="30">
        <f t="shared" ref="H123:H128" si="75">F123*0.85</f>
        <v>0</v>
      </c>
      <c r="I123" s="30">
        <f t="shared" ref="I123:I128" si="76">F123*0.8</f>
        <v>0</v>
      </c>
      <c r="J123" s="31"/>
      <c r="K123" s="30">
        <f t="shared" si="61"/>
        <v>0</v>
      </c>
      <c r="L123" s="32">
        <f t="shared" ref="L123:L128" si="77">IF(J123&lt;0,"минимальный заказ 1 шт.",IF($K$220&gt;125000,J123*I123,IF($K$220&gt;55000,J123*H123,IF($K$220&gt;27500,J123*G123,IF($K$220&gt;=0,J123*F123,0)))))</f>
        <v>0</v>
      </c>
      <c r="N123">
        <f t="shared" si="28"/>
        <v>123</v>
      </c>
      <c r="O123" t="s">
        <v>2173</v>
      </c>
    </row>
    <row r="124" spans="1:15">
      <c r="A124" s="16">
        <v>13331</v>
      </c>
      <c r="B124" s="17" t="s">
        <v>3755</v>
      </c>
      <c r="C124" s="153" t="s">
        <v>1503</v>
      </c>
      <c r="D124" s="17">
        <v>1</v>
      </c>
      <c r="E124" s="57">
        <v>18</v>
      </c>
      <c r="F124" s="20">
        <v>500</v>
      </c>
      <c r="G124" s="21">
        <f t="shared" si="74"/>
        <v>450</v>
      </c>
      <c r="H124" s="22">
        <f t="shared" si="75"/>
        <v>425</v>
      </c>
      <c r="I124" s="22">
        <f t="shared" si="76"/>
        <v>400</v>
      </c>
      <c r="J124" s="31"/>
      <c r="K124" s="30">
        <f t="shared" si="61"/>
        <v>0</v>
      </c>
      <c r="L124" s="32">
        <f t="shared" si="77"/>
        <v>0</v>
      </c>
      <c r="N124">
        <f t="shared" si="28"/>
        <v>124</v>
      </c>
      <c r="O124" t="s">
        <v>2173</v>
      </c>
    </row>
    <row r="125" spans="1:15">
      <c r="A125" s="25">
        <v>13274</v>
      </c>
      <c r="B125" s="26" t="s">
        <v>3755</v>
      </c>
      <c r="C125" s="152" t="s">
        <v>1504</v>
      </c>
      <c r="D125" s="26">
        <v>1</v>
      </c>
      <c r="E125" s="56">
        <v>1</v>
      </c>
      <c r="F125" s="28">
        <v>500</v>
      </c>
      <c r="G125" s="29">
        <f t="shared" si="74"/>
        <v>450</v>
      </c>
      <c r="H125" s="30">
        <f t="shared" si="75"/>
        <v>425</v>
      </c>
      <c r="I125" s="30">
        <f t="shared" si="76"/>
        <v>400</v>
      </c>
      <c r="J125" s="31"/>
      <c r="K125" s="30">
        <f t="shared" si="61"/>
        <v>0</v>
      </c>
      <c r="L125" s="32">
        <f t="shared" si="77"/>
        <v>0</v>
      </c>
      <c r="N125">
        <f t="shared" si="28"/>
        <v>125</v>
      </c>
      <c r="O125" t="s">
        <v>2173</v>
      </c>
    </row>
    <row r="126" spans="1:15">
      <c r="A126" s="16">
        <v>13275</v>
      </c>
      <c r="B126" s="17" t="s">
        <v>3755</v>
      </c>
      <c r="C126" s="153" t="s">
        <v>1505</v>
      </c>
      <c r="D126" s="17">
        <v>1</v>
      </c>
      <c r="E126" s="57">
        <v>6</v>
      </c>
      <c r="F126" s="20">
        <v>500</v>
      </c>
      <c r="G126" s="21">
        <f t="shared" si="74"/>
        <v>450</v>
      </c>
      <c r="H126" s="22">
        <f t="shared" si="75"/>
        <v>425</v>
      </c>
      <c r="I126" s="22">
        <f t="shared" si="76"/>
        <v>400</v>
      </c>
      <c r="J126" s="31"/>
      <c r="K126" s="30">
        <f t="shared" si="61"/>
        <v>0</v>
      </c>
      <c r="L126" s="32">
        <f t="shared" si="77"/>
        <v>0</v>
      </c>
      <c r="N126">
        <f t="shared" si="28"/>
        <v>126</v>
      </c>
      <c r="O126" t="s">
        <v>2173</v>
      </c>
    </row>
    <row r="127" spans="1:15">
      <c r="A127" s="25">
        <v>13277</v>
      </c>
      <c r="B127" s="26" t="s">
        <v>3755</v>
      </c>
      <c r="C127" s="152" t="s">
        <v>1506</v>
      </c>
      <c r="D127" s="26">
        <v>1</v>
      </c>
      <c r="E127" s="56">
        <v>10</v>
      </c>
      <c r="F127" s="28">
        <v>500</v>
      </c>
      <c r="G127" s="29">
        <f t="shared" si="74"/>
        <v>450</v>
      </c>
      <c r="H127" s="30">
        <f t="shared" si="75"/>
        <v>425</v>
      </c>
      <c r="I127" s="30">
        <f t="shared" si="76"/>
        <v>400</v>
      </c>
      <c r="J127" s="31"/>
      <c r="K127" s="30">
        <f t="shared" si="61"/>
        <v>0</v>
      </c>
      <c r="L127" s="32">
        <f t="shared" si="77"/>
        <v>0</v>
      </c>
      <c r="N127">
        <f t="shared" si="28"/>
        <v>127</v>
      </c>
      <c r="O127" t="s">
        <v>2173</v>
      </c>
    </row>
    <row r="128" spans="1:15">
      <c r="A128" s="16">
        <v>13276</v>
      </c>
      <c r="B128" s="17" t="s">
        <v>3755</v>
      </c>
      <c r="C128" s="153" t="s">
        <v>1507</v>
      </c>
      <c r="D128" s="17">
        <v>1</v>
      </c>
      <c r="E128" s="57">
        <v>9</v>
      </c>
      <c r="F128" s="20">
        <v>500</v>
      </c>
      <c r="G128" s="21">
        <f t="shared" si="74"/>
        <v>450</v>
      </c>
      <c r="H128" s="22">
        <f t="shared" si="75"/>
        <v>425</v>
      </c>
      <c r="I128" s="22">
        <f t="shared" si="76"/>
        <v>400</v>
      </c>
      <c r="J128" s="31"/>
      <c r="K128" s="30">
        <f t="shared" si="61"/>
        <v>0</v>
      </c>
      <c r="L128" s="32">
        <f t="shared" si="77"/>
        <v>0</v>
      </c>
      <c r="N128">
        <f t="shared" si="28"/>
        <v>128</v>
      </c>
      <c r="O128" t="s">
        <v>2173</v>
      </c>
    </row>
    <row r="129" spans="1:15">
      <c r="A129" s="16"/>
      <c r="B129" s="17"/>
      <c r="C129" s="34" t="s">
        <v>716</v>
      </c>
      <c r="D129" s="17"/>
      <c r="E129" s="57"/>
      <c r="F129" s="20"/>
      <c r="G129" s="21"/>
      <c r="H129" s="22"/>
      <c r="I129" s="22"/>
      <c r="J129" s="31"/>
      <c r="K129" s="30">
        <f t="shared" ref="K129:K193" si="78">IF(J129&lt;50,0,J129*F129)</f>
        <v>0</v>
      </c>
      <c r="L129" s="32"/>
      <c r="N129">
        <f t="shared" si="28"/>
        <v>129</v>
      </c>
      <c r="O129" t="s">
        <v>2173</v>
      </c>
    </row>
    <row r="130" spans="1:15" hidden="1">
      <c r="A130" s="25">
        <v>13898</v>
      </c>
      <c r="B130" s="26" t="s">
        <v>1479</v>
      </c>
      <c r="C130" s="27" t="s">
        <v>913</v>
      </c>
      <c r="D130" s="26">
        <v>12</v>
      </c>
      <c r="E130" s="56"/>
      <c r="F130" s="28"/>
      <c r="G130" s="29">
        <f t="shared" ref="G130:G194" si="79">F130*0.9</f>
        <v>0</v>
      </c>
      <c r="H130" s="30">
        <f t="shared" ref="H130:H194" si="80">F130*0.85</f>
        <v>0</v>
      </c>
      <c r="I130" s="30">
        <f t="shared" ref="I130:I194" si="81">F130*0.8</f>
        <v>0</v>
      </c>
      <c r="J130" s="31"/>
      <c r="K130" s="30">
        <f t="shared" si="78"/>
        <v>0</v>
      </c>
      <c r="L130" s="32">
        <f>IF(J130&lt;0,"минимальный заказ 1 шт.",IF($K$220&gt;125000,J130*I130,IF($K$220&gt;55000,J130*H130,IF($K$220&gt;27500,J130*G130,IF($K$220&gt;=0,J130*F130,0)))))</f>
        <v>0</v>
      </c>
      <c r="N130">
        <f t="shared" si="28"/>
        <v>130</v>
      </c>
      <c r="O130" t="s">
        <v>2173</v>
      </c>
    </row>
    <row r="131" spans="1:15" hidden="1">
      <c r="A131" s="16">
        <v>13048</v>
      </c>
      <c r="B131" s="17" t="s">
        <v>1479</v>
      </c>
      <c r="C131" s="33" t="s">
        <v>1515</v>
      </c>
      <c r="D131" s="17">
        <v>1</v>
      </c>
      <c r="E131" s="57"/>
      <c r="F131" s="20"/>
      <c r="G131" s="21">
        <f t="shared" si="79"/>
        <v>0</v>
      </c>
      <c r="H131" s="22">
        <f t="shared" si="80"/>
        <v>0</v>
      </c>
      <c r="I131" s="22">
        <f t="shared" si="81"/>
        <v>0</v>
      </c>
      <c r="J131" s="31"/>
      <c r="K131" s="30">
        <f t="shared" si="78"/>
        <v>0</v>
      </c>
      <c r="L131" s="32">
        <f t="shared" ref="L131:L137" si="82">IF(J131&lt;0,"минимальный заказ 1 шт.",IF($K$220&gt;125000,J131*I131,IF($K$220&gt;55000,J131*H131,IF($K$220&gt;27500,J131*G131,IF($K$220&gt;=0,J131*F131,0)))))</f>
        <v>0</v>
      </c>
      <c r="N131">
        <f t="shared" si="28"/>
        <v>131</v>
      </c>
      <c r="O131" t="s">
        <v>2173</v>
      </c>
    </row>
    <row r="132" spans="1:15" hidden="1">
      <c r="A132" s="25">
        <v>13049</v>
      </c>
      <c r="B132" s="26" t="s">
        <v>1479</v>
      </c>
      <c r="C132" s="27" t="s">
        <v>914</v>
      </c>
      <c r="D132" s="26">
        <v>1000</v>
      </c>
      <c r="E132" s="56">
        <v>20</v>
      </c>
      <c r="F132" s="28">
        <v>7</v>
      </c>
      <c r="G132" s="29">
        <f t="shared" si="79"/>
        <v>6.3</v>
      </c>
      <c r="H132" s="30">
        <f t="shared" si="80"/>
        <v>5.95</v>
      </c>
      <c r="I132" s="30">
        <f t="shared" si="81"/>
        <v>5.6000000000000005</v>
      </c>
      <c r="J132" s="31"/>
      <c r="K132" s="30">
        <f t="shared" si="78"/>
        <v>0</v>
      </c>
      <c r="L132" s="32">
        <f t="shared" si="82"/>
        <v>0</v>
      </c>
      <c r="N132">
        <f t="shared" si="28"/>
        <v>132</v>
      </c>
      <c r="O132" t="s">
        <v>2173</v>
      </c>
    </row>
    <row r="133" spans="1:15">
      <c r="A133" s="16">
        <v>13314</v>
      </c>
      <c r="B133" s="17" t="s">
        <v>1479</v>
      </c>
      <c r="C133" s="33" t="s">
        <v>720</v>
      </c>
      <c r="D133" s="17">
        <v>12</v>
      </c>
      <c r="E133" s="57">
        <v>164</v>
      </c>
      <c r="F133" s="20">
        <v>24</v>
      </c>
      <c r="G133" s="21">
        <f t="shared" si="79"/>
        <v>21.6</v>
      </c>
      <c r="H133" s="22">
        <f t="shared" si="80"/>
        <v>20.399999999999999</v>
      </c>
      <c r="I133" s="22">
        <f t="shared" si="81"/>
        <v>19.200000000000003</v>
      </c>
      <c r="J133" s="31"/>
      <c r="K133" s="30">
        <f t="shared" si="78"/>
        <v>0</v>
      </c>
      <c r="L133" s="32">
        <f t="shared" si="82"/>
        <v>0</v>
      </c>
      <c r="N133">
        <f t="shared" si="28"/>
        <v>133</v>
      </c>
      <c r="O133" t="s">
        <v>2173</v>
      </c>
    </row>
    <row r="134" spans="1:15">
      <c r="A134" s="25">
        <v>13207</v>
      </c>
      <c r="B134" s="26" t="s">
        <v>1479</v>
      </c>
      <c r="C134" s="27" t="s">
        <v>721</v>
      </c>
      <c r="D134" s="26">
        <v>1</v>
      </c>
      <c r="E134" s="56"/>
      <c r="F134" s="28"/>
      <c r="G134" s="29">
        <f t="shared" si="79"/>
        <v>0</v>
      </c>
      <c r="H134" s="30">
        <f t="shared" si="80"/>
        <v>0</v>
      </c>
      <c r="I134" s="30">
        <f t="shared" si="81"/>
        <v>0</v>
      </c>
      <c r="J134" s="31"/>
      <c r="K134" s="30">
        <f t="shared" si="78"/>
        <v>0</v>
      </c>
      <c r="L134" s="32">
        <f t="shared" si="82"/>
        <v>0</v>
      </c>
      <c r="N134">
        <f t="shared" si="28"/>
        <v>134</v>
      </c>
      <c r="O134" t="s">
        <v>2173</v>
      </c>
    </row>
    <row r="135" spans="1:15">
      <c r="A135" s="25">
        <v>13207</v>
      </c>
      <c r="B135" s="26" t="s">
        <v>1479</v>
      </c>
      <c r="C135" s="27" t="s">
        <v>3288</v>
      </c>
      <c r="D135" s="26">
        <v>1</v>
      </c>
      <c r="E135" s="56"/>
      <c r="F135" s="28"/>
      <c r="G135" s="29">
        <f t="shared" ref="G135" si="83">F135*0.9</f>
        <v>0</v>
      </c>
      <c r="H135" s="30">
        <f t="shared" ref="H135" si="84">F135*0.85</f>
        <v>0</v>
      </c>
      <c r="I135" s="30">
        <f t="shared" ref="I135" si="85">F135*0.8</f>
        <v>0</v>
      </c>
      <c r="J135" s="31"/>
      <c r="K135" s="30">
        <f t="shared" ref="K135" si="86">IF(J135&lt;50,0,J135*F135)</f>
        <v>0</v>
      </c>
      <c r="L135" s="32">
        <f t="shared" ref="L135" si="87">IF(J135&lt;0,"минимальный заказ 1 шт.",IF($K$220&gt;125000,J135*I135,IF($K$220&gt;55000,J135*H135,IF($K$220&gt;27500,J135*G135,IF($K$220&gt;=0,J135*F135,0)))))</f>
        <v>0</v>
      </c>
      <c r="N135">
        <f t="shared" ref="N135" si="88">ROW(J135)</f>
        <v>135</v>
      </c>
      <c r="O135" t="s">
        <v>2173</v>
      </c>
    </row>
    <row r="136" spans="1:15">
      <c r="A136" s="16">
        <v>13044</v>
      </c>
      <c r="B136" s="17" t="s">
        <v>1479</v>
      </c>
      <c r="C136" s="33" t="s">
        <v>722</v>
      </c>
      <c r="D136" s="17">
        <v>48</v>
      </c>
      <c r="E136" s="57">
        <v>162</v>
      </c>
      <c r="F136" s="20">
        <v>16</v>
      </c>
      <c r="G136" s="21">
        <f t="shared" si="79"/>
        <v>14.4</v>
      </c>
      <c r="H136" s="22">
        <f t="shared" si="80"/>
        <v>13.6</v>
      </c>
      <c r="I136" s="22">
        <f t="shared" si="81"/>
        <v>12.8</v>
      </c>
      <c r="J136" s="31"/>
      <c r="K136" s="30">
        <f t="shared" si="78"/>
        <v>0</v>
      </c>
      <c r="L136" s="32">
        <f t="shared" si="82"/>
        <v>0</v>
      </c>
      <c r="N136">
        <f t="shared" si="28"/>
        <v>136</v>
      </c>
      <c r="O136" t="s">
        <v>2173</v>
      </c>
    </row>
    <row r="137" spans="1:15">
      <c r="A137" s="25">
        <v>13317</v>
      </c>
      <c r="B137" s="26" t="s">
        <v>1479</v>
      </c>
      <c r="C137" s="27" t="s">
        <v>723</v>
      </c>
      <c r="D137" s="26">
        <v>12</v>
      </c>
      <c r="E137" s="56"/>
      <c r="F137" s="28"/>
      <c r="G137" s="29">
        <f t="shared" si="79"/>
        <v>0</v>
      </c>
      <c r="H137" s="30">
        <f t="shared" si="80"/>
        <v>0</v>
      </c>
      <c r="I137" s="30">
        <f t="shared" si="81"/>
        <v>0</v>
      </c>
      <c r="J137" s="31"/>
      <c r="K137" s="30">
        <f t="shared" si="78"/>
        <v>0</v>
      </c>
      <c r="L137" s="32">
        <f t="shared" si="82"/>
        <v>0</v>
      </c>
      <c r="N137">
        <f t="shared" si="28"/>
        <v>137</v>
      </c>
      <c r="O137" t="s">
        <v>2173</v>
      </c>
    </row>
    <row r="138" spans="1:15">
      <c r="A138" s="16">
        <v>13206</v>
      </c>
      <c r="B138" s="17" t="s">
        <v>1479</v>
      </c>
      <c r="C138" s="33" t="s">
        <v>724</v>
      </c>
      <c r="D138" s="17">
        <v>1</v>
      </c>
      <c r="E138" s="57"/>
      <c r="F138" s="20"/>
      <c r="G138" s="21">
        <f>F138*0.9</f>
        <v>0</v>
      </c>
      <c r="H138" s="22">
        <f>F138*0.85</f>
        <v>0</v>
      </c>
      <c r="I138" s="22">
        <f>F138*0.8</f>
        <v>0</v>
      </c>
      <c r="J138" s="31"/>
      <c r="K138" s="30">
        <f>IF(J138&lt;50,0,J138*F138)</f>
        <v>0</v>
      </c>
      <c r="L138" s="32">
        <f>IF(J138&lt;0,"минимальный заказ 1 шт.",IF($K$220&gt;125000,J138*I138,IF($K$220&gt;55000,J138*H138,IF($K$220&gt;27500,J138*G138,IF($K$220&gt;=0,J138*F138,0)))))</f>
        <v>0</v>
      </c>
      <c r="N138">
        <f t="shared" si="28"/>
        <v>138</v>
      </c>
      <c r="O138" t="s">
        <v>2173</v>
      </c>
    </row>
    <row r="139" spans="1:15">
      <c r="A139" s="25">
        <v>14946</v>
      </c>
      <c r="B139" s="26" t="s">
        <v>1479</v>
      </c>
      <c r="C139" s="27" t="s">
        <v>3297</v>
      </c>
      <c r="D139" s="26">
        <v>12</v>
      </c>
      <c r="E139" s="56">
        <v>297</v>
      </c>
      <c r="F139" s="28">
        <v>20</v>
      </c>
      <c r="G139" s="29">
        <f t="shared" ref="G139" si="89">F139*0.9</f>
        <v>18</v>
      </c>
      <c r="H139" s="30">
        <f t="shared" ref="H139" si="90">F139*0.85</f>
        <v>17</v>
      </c>
      <c r="I139" s="30">
        <f t="shared" ref="I139" si="91">F139*0.8</f>
        <v>16</v>
      </c>
      <c r="J139" s="31"/>
      <c r="K139" s="30">
        <f t="shared" ref="K139" si="92">IF(J139&lt;50,0,J139*F139)</f>
        <v>0</v>
      </c>
      <c r="L139" s="32">
        <f t="shared" ref="L139" si="93">IF(J139&lt;0,"минимальный заказ 1 шт.",IF($K$220&gt;125000,J139*I139,IF($K$220&gt;55000,J139*H139,IF($K$220&gt;27500,J139*G139,IF($K$220&gt;=0,J139*F139,0)))))</f>
        <v>0</v>
      </c>
      <c r="N139">
        <f t="shared" ref="N139:N140" si="94">ROW(J139)</f>
        <v>139</v>
      </c>
      <c r="O139" t="s">
        <v>2173</v>
      </c>
    </row>
    <row r="140" spans="1:15">
      <c r="A140" s="16">
        <v>14947</v>
      </c>
      <c r="B140" s="17" t="s">
        <v>1479</v>
      </c>
      <c r="C140" s="33" t="s">
        <v>3541</v>
      </c>
      <c r="D140" s="17">
        <v>12</v>
      </c>
      <c r="E140" s="57">
        <v>25</v>
      </c>
      <c r="F140" s="20">
        <v>260</v>
      </c>
      <c r="G140" s="21">
        <f>F140*0.9</f>
        <v>234</v>
      </c>
      <c r="H140" s="22">
        <f>F140*0.85</f>
        <v>221</v>
      </c>
      <c r="I140" s="22">
        <f>F140*0.8</f>
        <v>208</v>
      </c>
      <c r="J140" s="31"/>
      <c r="K140" s="30">
        <f>IF(J140&lt;50,0,J140*F140)</f>
        <v>0</v>
      </c>
      <c r="L140" s="32">
        <f>IF(J140&lt;0,"минимальный заказ 1 шт.",IF($K$220&gt;125000,J140*I140,IF($K$220&gt;55000,J140*H140,IF($K$220&gt;27500,J140*G140,IF($K$220&gt;=0,J140*F140,0)))))</f>
        <v>0</v>
      </c>
      <c r="N140">
        <f t="shared" si="94"/>
        <v>140</v>
      </c>
      <c r="O140" t="s">
        <v>2173</v>
      </c>
    </row>
    <row r="141" spans="1:15">
      <c r="A141" s="25">
        <v>14937</v>
      </c>
      <c r="B141" s="26" t="s">
        <v>1479</v>
      </c>
      <c r="C141" s="27" t="s">
        <v>3542</v>
      </c>
      <c r="D141" s="26">
        <v>12</v>
      </c>
      <c r="E141" s="56">
        <v>56</v>
      </c>
      <c r="F141" s="28">
        <v>400</v>
      </c>
      <c r="G141" s="29">
        <f t="shared" ref="G141" si="95">F141*0.9</f>
        <v>360</v>
      </c>
      <c r="H141" s="30">
        <f t="shared" ref="H141" si="96">F141*0.85</f>
        <v>340</v>
      </c>
      <c r="I141" s="30">
        <f t="shared" ref="I141" si="97">F141*0.8</f>
        <v>320</v>
      </c>
      <c r="J141" s="31"/>
      <c r="K141" s="30">
        <f t="shared" ref="K141" si="98">IF(J141&lt;50,0,J141*F141)</f>
        <v>0</v>
      </c>
      <c r="L141" s="32">
        <f t="shared" ref="L141" si="99">IF(J141&lt;0,"минимальный заказ 1 шт.",IF($K$220&gt;125000,J141*I141,IF($K$220&gt;55000,J141*H141,IF($K$220&gt;27500,J141*G141,IF($K$220&gt;=0,J141*F141,0)))))</f>
        <v>0</v>
      </c>
      <c r="N141">
        <f t="shared" ref="N141:N142" si="100">ROW(J141)</f>
        <v>141</v>
      </c>
      <c r="O141" t="s">
        <v>2173</v>
      </c>
    </row>
    <row r="142" spans="1:15">
      <c r="A142" s="16">
        <v>14938</v>
      </c>
      <c r="B142" s="17" t="s">
        <v>1479</v>
      </c>
      <c r="C142" s="33" t="s">
        <v>3543</v>
      </c>
      <c r="D142" s="17">
        <v>12</v>
      </c>
      <c r="E142" s="57">
        <v>69</v>
      </c>
      <c r="F142" s="20">
        <v>450</v>
      </c>
      <c r="G142" s="21">
        <f>F142*0.9</f>
        <v>405</v>
      </c>
      <c r="H142" s="22">
        <f>F142*0.85</f>
        <v>382.5</v>
      </c>
      <c r="I142" s="22">
        <f>F142*0.8</f>
        <v>360</v>
      </c>
      <c r="J142" s="31"/>
      <c r="K142" s="30">
        <f>IF(J142&lt;50,0,J142*F142)</f>
        <v>0</v>
      </c>
      <c r="L142" s="32">
        <f>IF(J142&lt;0,"минимальный заказ 1 шт.",IF($K$220&gt;125000,J142*I142,IF($K$220&gt;55000,J142*H142,IF($K$220&gt;27500,J142*G142,IF($K$220&gt;=0,J142*F142,0)))))</f>
        <v>0</v>
      </c>
      <c r="N142">
        <f t="shared" si="100"/>
        <v>142</v>
      </c>
      <c r="O142" t="s">
        <v>2173</v>
      </c>
    </row>
    <row r="143" spans="1:15">
      <c r="A143" s="25">
        <v>14604</v>
      </c>
      <c r="B143" s="26"/>
      <c r="C143" s="27" t="s">
        <v>2587</v>
      </c>
      <c r="D143" s="26">
        <v>12</v>
      </c>
      <c r="E143" s="56">
        <v>15</v>
      </c>
      <c r="F143" s="28">
        <v>15</v>
      </c>
      <c r="G143" s="29">
        <f t="shared" ref="G143" si="101">F143*0.9</f>
        <v>13.5</v>
      </c>
      <c r="H143" s="30">
        <f t="shared" ref="H143" si="102">F143*0.85</f>
        <v>12.75</v>
      </c>
      <c r="I143" s="30">
        <f t="shared" ref="I143" si="103">F143*0.8</f>
        <v>12</v>
      </c>
      <c r="J143" s="31"/>
      <c r="K143" s="30">
        <f t="shared" ref="K143" si="104">IF(J143&lt;50,0,J143*F143)</f>
        <v>0</v>
      </c>
      <c r="L143" s="32">
        <f t="shared" ref="L143" si="105">IF(J143&lt;0,"минимальный заказ 1 шт.",IF($K$220&gt;125000,J143*I143,IF($K$220&gt;55000,J143*H143,IF($K$220&gt;27500,J143*G143,IF($K$220&gt;=0,J143*F143,0)))))</f>
        <v>0</v>
      </c>
      <c r="N143">
        <f t="shared" ref="N143" si="106">ROW(J143)</f>
        <v>143</v>
      </c>
      <c r="O143" t="s">
        <v>2173</v>
      </c>
    </row>
    <row r="144" spans="1:15">
      <c r="A144" s="25"/>
      <c r="B144" s="26"/>
      <c r="C144" s="35" t="s">
        <v>725</v>
      </c>
      <c r="D144" s="26"/>
      <c r="E144" s="56"/>
      <c r="F144" s="28"/>
      <c r="G144" s="29"/>
      <c r="H144" s="30"/>
      <c r="I144" s="30"/>
      <c r="J144" s="31"/>
      <c r="K144" s="30">
        <f t="shared" si="78"/>
        <v>0</v>
      </c>
      <c r="L144" s="32"/>
      <c r="N144">
        <f t="shared" si="28"/>
        <v>144</v>
      </c>
      <c r="O144" t="s">
        <v>2173</v>
      </c>
    </row>
    <row r="145" spans="1:15">
      <c r="A145" s="16">
        <v>14322</v>
      </c>
      <c r="B145" s="17" t="s">
        <v>1479</v>
      </c>
      <c r="C145" s="33" t="s">
        <v>915</v>
      </c>
      <c r="D145" s="17">
        <v>50</v>
      </c>
      <c r="E145" s="57"/>
      <c r="F145" s="20"/>
      <c r="G145" s="21">
        <f t="shared" si="79"/>
        <v>0</v>
      </c>
      <c r="H145" s="22">
        <f t="shared" si="80"/>
        <v>0</v>
      </c>
      <c r="I145" s="22">
        <f t="shared" si="81"/>
        <v>0</v>
      </c>
      <c r="J145" s="31"/>
      <c r="K145" s="30">
        <f t="shared" si="78"/>
        <v>0</v>
      </c>
      <c r="L145" s="32" t="str">
        <f>IF(J145&lt;50,"минимальный заказ 50 гр.",IF($K$220&gt;125000,J145*I145,IF($K$220&gt;55000,J145*H145,IF($K$220&gt;27500,J145*G145,IF($K$220&gt;=0,J145*F145,0)))))</f>
        <v>минимальный заказ 50 гр.</v>
      </c>
      <c r="N145">
        <f t="shared" si="28"/>
        <v>145</v>
      </c>
      <c r="O145" t="s">
        <v>2173</v>
      </c>
    </row>
    <row r="146" spans="1:15">
      <c r="A146" s="25">
        <v>12916</v>
      </c>
      <c r="B146" s="26" t="s">
        <v>1479</v>
      </c>
      <c r="C146" s="27" t="s">
        <v>727</v>
      </c>
      <c r="D146" s="26">
        <v>50</v>
      </c>
      <c r="E146" s="56"/>
      <c r="F146" s="28"/>
      <c r="G146" s="29">
        <f t="shared" si="79"/>
        <v>0</v>
      </c>
      <c r="H146" s="30">
        <f t="shared" si="80"/>
        <v>0</v>
      </c>
      <c r="I146" s="30">
        <f t="shared" si="81"/>
        <v>0</v>
      </c>
      <c r="J146" s="31"/>
      <c r="K146" s="30">
        <f t="shared" si="78"/>
        <v>0</v>
      </c>
      <c r="L146" s="32" t="str">
        <f t="shared" ref="L146:L209" si="107">IF(J146&lt;50,"минимальный заказ 50 гр.",IF($K$220&gt;125000,J146*I146,IF($K$220&gt;55000,J146*H146,IF($K$220&gt;27500,J146*G146,IF($K$220&gt;=0,J146*F146,0)))))</f>
        <v>минимальный заказ 50 гр.</v>
      </c>
      <c r="N146">
        <f t="shared" si="28"/>
        <v>146</v>
      </c>
      <c r="O146" t="s">
        <v>2173</v>
      </c>
    </row>
    <row r="147" spans="1:15">
      <c r="A147" s="16">
        <v>14320</v>
      </c>
      <c r="B147" s="17" t="s">
        <v>1479</v>
      </c>
      <c r="C147" s="33" t="s">
        <v>728</v>
      </c>
      <c r="D147" s="17">
        <v>50</v>
      </c>
      <c r="E147" s="57"/>
      <c r="F147" s="20"/>
      <c r="G147" s="21">
        <f t="shared" si="79"/>
        <v>0</v>
      </c>
      <c r="H147" s="22">
        <f t="shared" si="80"/>
        <v>0</v>
      </c>
      <c r="I147" s="22">
        <f t="shared" si="81"/>
        <v>0</v>
      </c>
      <c r="J147" s="31"/>
      <c r="K147" s="30">
        <f t="shared" si="78"/>
        <v>0</v>
      </c>
      <c r="L147" s="32" t="str">
        <f t="shared" si="107"/>
        <v>минимальный заказ 50 гр.</v>
      </c>
      <c r="N147">
        <f t="shared" si="28"/>
        <v>147</v>
      </c>
      <c r="O147" t="s">
        <v>2173</v>
      </c>
    </row>
    <row r="148" spans="1:15">
      <c r="A148" s="25">
        <v>14324</v>
      </c>
      <c r="B148" s="26" t="s">
        <v>1479</v>
      </c>
      <c r="C148" s="27" t="s">
        <v>729</v>
      </c>
      <c r="D148" s="26">
        <v>50</v>
      </c>
      <c r="E148" s="56">
        <v>100</v>
      </c>
      <c r="F148" s="28">
        <v>27</v>
      </c>
      <c r="G148" s="29">
        <f t="shared" si="79"/>
        <v>24.3</v>
      </c>
      <c r="H148" s="30">
        <f t="shared" si="80"/>
        <v>22.95</v>
      </c>
      <c r="I148" s="30">
        <f t="shared" si="81"/>
        <v>21.6</v>
      </c>
      <c r="J148" s="31"/>
      <c r="K148" s="30">
        <f t="shared" si="78"/>
        <v>0</v>
      </c>
      <c r="L148" s="32" t="str">
        <f t="shared" si="107"/>
        <v>минимальный заказ 50 гр.</v>
      </c>
      <c r="N148">
        <f t="shared" si="28"/>
        <v>148</v>
      </c>
      <c r="O148" t="s">
        <v>2173</v>
      </c>
    </row>
    <row r="149" spans="1:15">
      <c r="A149" s="16">
        <v>12915</v>
      </c>
      <c r="B149" s="17" t="s">
        <v>1479</v>
      </c>
      <c r="C149" s="33" t="s">
        <v>916</v>
      </c>
      <c r="D149" s="17">
        <v>50</v>
      </c>
      <c r="E149" s="57"/>
      <c r="F149" s="20"/>
      <c r="G149" s="21">
        <f t="shared" si="79"/>
        <v>0</v>
      </c>
      <c r="H149" s="22">
        <f t="shared" si="80"/>
        <v>0</v>
      </c>
      <c r="I149" s="22">
        <f t="shared" si="81"/>
        <v>0</v>
      </c>
      <c r="J149" s="31"/>
      <c r="K149" s="30">
        <f t="shared" si="78"/>
        <v>0</v>
      </c>
      <c r="L149" s="32" t="str">
        <f t="shared" si="107"/>
        <v>минимальный заказ 50 гр.</v>
      </c>
      <c r="N149">
        <f t="shared" si="28"/>
        <v>149</v>
      </c>
      <c r="O149" t="s">
        <v>2173</v>
      </c>
    </row>
    <row r="150" spans="1:15">
      <c r="A150" s="25">
        <v>12903</v>
      </c>
      <c r="B150" s="26" t="s">
        <v>1479</v>
      </c>
      <c r="C150" s="27" t="s">
        <v>917</v>
      </c>
      <c r="D150" s="26">
        <v>50</v>
      </c>
      <c r="E150" s="56"/>
      <c r="F150" s="28"/>
      <c r="G150" s="29">
        <f t="shared" si="79"/>
        <v>0</v>
      </c>
      <c r="H150" s="30">
        <f t="shared" si="80"/>
        <v>0</v>
      </c>
      <c r="I150" s="30">
        <f t="shared" si="81"/>
        <v>0</v>
      </c>
      <c r="J150" s="31"/>
      <c r="K150" s="30">
        <f t="shared" si="78"/>
        <v>0</v>
      </c>
      <c r="L150" s="32" t="str">
        <f t="shared" si="107"/>
        <v>минимальный заказ 50 гр.</v>
      </c>
      <c r="N150">
        <f>ROW(J150)</f>
        <v>150</v>
      </c>
      <c r="O150" t="s">
        <v>2173</v>
      </c>
    </row>
    <row r="151" spans="1:15">
      <c r="A151" s="25">
        <v>14939</v>
      </c>
      <c r="B151" s="26" t="s">
        <v>1479</v>
      </c>
      <c r="C151" s="27" t="s">
        <v>3529</v>
      </c>
      <c r="D151" s="26">
        <v>50</v>
      </c>
      <c r="E151" s="56"/>
      <c r="F151" s="28"/>
      <c r="G151" s="29">
        <f t="shared" si="79"/>
        <v>0</v>
      </c>
      <c r="H151" s="30">
        <f t="shared" si="80"/>
        <v>0</v>
      </c>
      <c r="I151" s="30">
        <f t="shared" si="81"/>
        <v>0</v>
      </c>
      <c r="J151" s="31"/>
      <c r="K151" s="30">
        <f t="shared" si="78"/>
        <v>0</v>
      </c>
      <c r="L151" s="32" t="str">
        <f t="shared" si="107"/>
        <v>минимальный заказ 50 гр.</v>
      </c>
      <c r="N151">
        <f t="shared" ref="N151:N214" si="108">ROW(J151)</f>
        <v>151</v>
      </c>
      <c r="O151" t="s">
        <v>2173</v>
      </c>
    </row>
    <row r="152" spans="1:15">
      <c r="A152" s="25">
        <v>14879</v>
      </c>
      <c r="B152" s="26" t="s">
        <v>1479</v>
      </c>
      <c r="C152" s="27" t="s">
        <v>3519</v>
      </c>
      <c r="D152" s="26">
        <v>50</v>
      </c>
      <c r="E152" s="56">
        <v>191</v>
      </c>
      <c r="F152" s="28">
        <v>34</v>
      </c>
      <c r="G152" s="29">
        <f t="shared" si="79"/>
        <v>30.6</v>
      </c>
      <c r="H152" s="30">
        <f t="shared" si="80"/>
        <v>28.9</v>
      </c>
      <c r="I152" s="30">
        <f t="shared" si="81"/>
        <v>27.200000000000003</v>
      </c>
      <c r="J152" s="31"/>
      <c r="K152" s="30">
        <f t="shared" si="78"/>
        <v>0</v>
      </c>
      <c r="L152" s="32" t="str">
        <f t="shared" si="107"/>
        <v>минимальный заказ 50 гр.</v>
      </c>
      <c r="N152">
        <f t="shared" si="108"/>
        <v>152</v>
      </c>
      <c r="O152" t="s">
        <v>2173</v>
      </c>
    </row>
    <row r="153" spans="1:15">
      <c r="A153" s="16">
        <v>14750</v>
      </c>
      <c r="B153" s="17" t="s">
        <v>1479</v>
      </c>
      <c r="C153" s="33" t="s">
        <v>3520</v>
      </c>
      <c r="D153" s="17">
        <v>50</v>
      </c>
      <c r="E153" s="57">
        <v>48</v>
      </c>
      <c r="F153" s="20">
        <v>48</v>
      </c>
      <c r="G153" s="21">
        <f t="shared" si="79"/>
        <v>43.2</v>
      </c>
      <c r="H153" s="22">
        <f t="shared" si="80"/>
        <v>40.799999999999997</v>
      </c>
      <c r="I153" s="22">
        <f t="shared" si="81"/>
        <v>38.400000000000006</v>
      </c>
      <c r="J153" s="31"/>
      <c r="K153" s="30">
        <f t="shared" si="78"/>
        <v>0</v>
      </c>
      <c r="L153" s="32" t="str">
        <f t="shared" si="107"/>
        <v>минимальный заказ 50 гр.</v>
      </c>
      <c r="N153">
        <f t="shared" si="108"/>
        <v>153</v>
      </c>
      <c r="O153" t="s">
        <v>2173</v>
      </c>
    </row>
    <row r="154" spans="1:15">
      <c r="A154" s="25">
        <v>14753</v>
      </c>
      <c r="B154" s="26" t="s">
        <v>1479</v>
      </c>
      <c r="C154" s="27" t="s">
        <v>2899</v>
      </c>
      <c r="D154" s="26">
        <v>50</v>
      </c>
      <c r="E154" s="56">
        <v>50</v>
      </c>
      <c r="F154" s="28">
        <v>18</v>
      </c>
      <c r="G154" s="29">
        <f t="shared" si="79"/>
        <v>16.2</v>
      </c>
      <c r="H154" s="30">
        <f t="shared" si="80"/>
        <v>15.299999999999999</v>
      </c>
      <c r="I154" s="30">
        <f t="shared" si="81"/>
        <v>14.4</v>
      </c>
      <c r="J154" s="31"/>
      <c r="K154" s="30">
        <f t="shared" si="78"/>
        <v>0</v>
      </c>
      <c r="L154" s="32" t="str">
        <f t="shared" si="107"/>
        <v>минимальный заказ 50 гр.</v>
      </c>
      <c r="N154">
        <f t="shared" si="108"/>
        <v>154</v>
      </c>
      <c r="O154" t="s">
        <v>2173</v>
      </c>
    </row>
    <row r="155" spans="1:15">
      <c r="A155" s="25">
        <v>14751</v>
      </c>
      <c r="B155" s="26" t="s">
        <v>1479</v>
      </c>
      <c r="C155" s="27" t="s">
        <v>2900</v>
      </c>
      <c r="D155" s="26">
        <v>50</v>
      </c>
      <c r="E155" s="56">
        <v>197</v>
      </c>
      <c r="F155" s="28">
        <v>38</v>
      </c>
      <c r="G155" s="29">
        <f t="shared" si="79"/>
        <v>34.200000000000003</v>
      </c>
      <c r="H155" s="30">
        <f t="shared" si="80"/>
        <v>32.299999999999997</v>
      </c>
      <c r="I155" s="30">
        <f t="shared" si="81"/>
        <v>30.400000000000002</v>
      </c>
      <c r="J155" s="31"/>
      <c r="K155" s="30">
        <f t="shared" si="78"/>
        <v>0</v>
      </c>
      <c r="L155" s="32" t="str">
        <f t="shared" si="107"/>
        <v>минимальный заказ 50 гр.</v>
      </c>
      <c r="N155">
        <f t="shared" si="108"/>
        <v>155</v>
      </c>
      <c r="O155" t="s">
        <v>2173</v>
      </c>
    </row>
    <row r="156" spans="1:15">
      <c r="A156" s="16">
        <v>14877</v>
      </c>
      <c r="B156" s="17" t="s">
        <v>1479</v>
      </c>
      <c r="C156" s="33" t="s">
        <v>2916</v>
      </c>
      <c r="D156" s="17">
        <v>50</v>
      </c>
      <c r="E156" s="57"/>
      <c r="F156" s="20"/>
      <c r="G156" s="21">
        <f t="shared" si="79"/>
        <v>0</v>
      </c>
      <c r="H156" s="22">
        <f t="shared" si="80"/>
        <v>0</v>
      </c>
      <c r="I156" s="22">
        <f t="shared" si="81"/>
        <v>0</v>
      </c>
      <c r="J156" s="31"/>
      <c r="K156" s="30">
        <f t="shared" si="78"/>
        <v>0</v>
      </c>
      <c r="L156" s="32" t="str">
        <f t="shared" si="107"/>
        <v>минимальный заказ 50 гр.</v>
      </c>
      <c r="N156">
        <f t="shared" si="108"/>
        <v>156</v>
      </c>
      <c r="O156" t="s">
        <v>2173</v>
      </c>
    </row>
    <row r="157" spans="1:15">
      <c r="A157" s="25">
        <v>14755</v>
      </c>
      <c r="B157" s="26" t="s">
        <v>1479</v>
      </c>
      <c r="C157" s="27" t="s">
        <v>2901</v>
      </c>
      <c r="D157" s="26">
        <v>50</v>
      </c>
      <c r="E157" s="56">
        <v>200</v>
      </c>
      <c r="F157" s="28">
        <v>38</v>
      </c>
      <c r="G157" s="29">
        <f t="shared" si="79"/>
        <v>34.200000000000003</v>
      </c>
      <c r="H157" s="30">
        <f t="shared" si="80"/>
        <v>32.299999999999997</v>
      </c>
      <c r="I157" s="30">
        <f t="shared" si="81"/>
        <v>30.400000000000002</v>
      </c>
      <c r="J157" s="31"/>
      <c r="K157" s="30">
        <f t="shared" si="78"/>
        <v>0</v>
      </c>
      <c r="L157" s="32" t="str">
        <f t="shared" si="107"/>
        <v>минимальный заказ 50 гр.</v>
      </c>
      <c r="N157">
        <f t="shared" si="108"/>
        <v>157</v>
      </c>
      <c r="O157" t="s">
        <v>2173</v>
      </c>
    </row>
    <row r="158" spans="1:15">
      <c r="A158" s="16">
        <v>14756</v>
      </c>
      <c r="B158" s="17" t="s">
        <v>1479</v>
      </c>
      <c r="C158" s="33" t="s">
        <v>2902</v>
      </c>
      <c r="D158" s="17">
        <v>50</v>
      </c>
      <c r="E158" s="57">
        <v>141</v>
      </c>
      <c r="F158" s="20">
        <v>44</v>
      </c>
      <c r="G158" s="21">
        <f t="shared" si="79"/>
        <v>39.6</v>
      </c>
      <c r="H158" s="22">
        <f t="shared" si="80"/>
        <v>37.4</v>
      </c>
      <c r="I158" s="22">
        <f t="shared" si="81"/>
        <v>35.200000000000003</v>
      </c>
      <c r="J158" s="31"/>
      <c r="K158" s="30">
        <f t="shared" si="78"/>
        <v>0</v>
      </c>
      <c r="L158" s="32" t="str">
        <f t="shared" si="107"/>
        <v>минимальный заказ 50 гр.</v>
      </c>
      <c r="N158">
        <f t="shared" si="108"/>
        <v>158</v>
      </c>
      <c r="O158" t="s">
        <v>2173</v>
      </c>
    </row>
    <row r="159" spans="1:15">
      <c r="A159" s="25">
        <v>14752</v>
      </c>
      <c r="B159" s="26" t="s">
        <v>1479</v>
      </c>
      <c r="C159" s="27" t="s">
        <v>2903</v>
      </c>
      <c r="D159" s="26">
        <v>50</v>
      </c>
      <c r="E159" s="56">
        <v>150</v>
      </c>
      <c r="F159" s="28">
        <v>38</v>
      </c>
      <c r="G159" s="29">
        <f t="shared" si="79"/>
        <v>34.200000000000003</v>
      </c>
      <c r="H159" s="30">
        <f t="shared" si="80"/>
        <v>32.299999999999997</v>
      </c>
      <c r="I159" s="30">
        <f t="shared" si="81"/>
        <v>30.400000000000002</v>
      </c>
      <c r="J159" s="31"/>
      <c r="K159" s="30">
        <f t="shared" si="78"/>
        <v>0</v>
      </c>
      <c r="L159" s="32" t="str">
        <f t="shared" si="107"/>
        <v>минимальный заказ 50 гр.</v>
      </c>
      <c r="N159">
        <f t="shared" si="108"/>
        <v>159</v>
      </c>
      <c r="O159" t="s">
        <v>2173</v>
      </c>
    </row>
    <row r="160" spans="1:15">
      <c r="A160" s="16">
        <v>14758</v>
      </c>
      <c r="B160" s="17" t="s">
        <v>1479</v>
      </c>
      <c r="C160" s="33" t="s">
        <v>2904</v>
      </c>
      <c r="D160" s="17">
        <v>50</v>
      </c>
      <c r="E160" s="57">
        <v>110</v>
      </c>
      <c r="F160" s="20">
        <v>40</v>
      </c>
      <c r="G160" s="21">
        <f t="shared" si="79"/>
        <v>36</v>
      </c>
      <c r="H160" s="22">
        <f t="shared" si="80"/>
        <v>34</v>
      </c>
      <c r="I160" s="22">
        <f t="shared" si="81"/>
        <v>32</v>
      </c>
      <c r="J160" s="31"/>
      <c r="K160" s="30">
        <f t="shared" si="78"/>
        <v>0</v>
      </c>
      <c r="L160" s="32" t="str">
        <f t="shared" si="107"/>
        <v>минимальный заказ 50 гр.</v>
      </c>
      <c r="N160">
        <f t="shared" si="108"/>
        <v>160</v>
      </c>
      <c r="O160" t="s">
        <v>2173</v>
      </c>
    </row>
    <row r="161" spans="1:15">
      <c r="A161" s="25">
        <v>14732</v>
      </c>
      <c r="B161" s="26" t="s">
        <v>1479</v>
      </c>
      <c r="C161" s="27" t="s">
        <v>2895</v>
      </c>
      <c r="D161" s="26">
        <v>50</v>
      </c>
      <c r="E161" s="56">
        <v>200</v>
      </c>
      <c r="F161" s="28">
        <v>30</v>
      </c>
      <c r="G161" s="29">
        <f t="shared" si="79"/>
        <v>27</v>
      </c>
      <c r="H161" s="30">
        <f t="shared" si="80"/>
        <v>25.5</v>
      </c>
      <c r="I161" s="30">
        <f t="shared" si="81"/>
        <v>24</v>
      </c>
      <c r="J161" s="31"/>
      <c r="K161" s="30">
        <f t="shared" si="78"/>
        <v>0</v>
      </c>
      <c r="L161" s="32" t="str">
        <f t="shared" si="107"/>
        <v>минимальный заказ 50 гр.</v>
      </c>
      <c r="N161">
        <f t="shared" si="108"/>
        <v>161</v>
      </c>
      <c r="O161" t="s">
        <v>2173</v>
      </c>
    </row>
    <row r="162" spans="1:15">
      <c r="A162" s="16">
        <v>14757</v>
      </c>
      <c r="B162" s="17" t="s">
        <v>1479</v>
      </c>
      <c r="C162" s="33" t="s">
        <v>2905</v>
      </c>
      <c r="D162" s="17">
        <v>50</v>
      </c>
      <c r="E162" s="57">
        <v>147</v>
      </c>
      <c r="F162" s="20">
        <v>36</v>
      </c>
      <c r="G162" s="21">
        <f t="shared" si="79"/>
        <v>32.4</v>
      </c>
      <c r="H162" s="22">
        <f t="shared" si="80"/>
        <v>30.599999999999998</v>
      </c>
      <c r="I162" s="22">
        <f t="shared" si="81"/>
        <v>28.8</v>
      </c>
      <c r="J162" s="31"/>
      <c r="K162" s="30">
        <f t="shared" si="78"/>
        <v>0</v>
      </c>
      <c r="L162" s="32" t="str">
        <f t="shared" si="107"/>
        <v>минимальный заказ 50 гр.</v>
      </c>
      <c r="N162">
        <f t="shared" si="108"/>
        <v>162</v>
      </c>
      <c r="O162" t="s">
        <v>2173</v>
      </c>
    </row>
    <row r="163" spans="1:15">
      <c r="A163" s="25">
        <v>14878</v>
      </c>
      <c r="B163" s="26" t="s">
        <v>1479</v>
      </c>
      <c r="C163" s="27" t="s">
        <v>2919</v>
      </c>
      <c r="D163" s="26">
        <v>50</v>
      </c>
      <c r="E163" s="56">
        <v>100</v>
      </c>
      <c r="F163" s="28">
        <v>20</v>
      </c>
      <c r="G163" s="29">
        <f t="shared" si="79"/>
        <v>18</v>
      </c>
      <c r="H163" s="30">
        <f t="shared" si="80"/>
        <v>17</v>
      </c>
      <c r="I163" s="30">
        <f t="shared" si="81"/>
        <v>16</v>
      </c>
      <c r="J163" s="31"/>
      <c r="K163" s="30">
        <f t="shared" si="78"/>
        <v>0</v>
      </c>
      <c r="L163" s="32" t="str">
        <f t="shared" si="107"/>
        <v>минимальный заказ 50 гр.</v>
      </c>
      <c r="N163">
        <f t="shared" si="108"/>
        <v>163</v>
      </c>
      <c r="O163" t="s">
        <v>2173</v>
      </c>
    </row>
    <row r="164" spans="1:15">
      <c r="A164" s="16">
        <v>14754</v>
      </c>
      <c r="B164" s="17" t="s">
        <v>1479</v>
      </c>
      <c r="C164" s="33" t="s">
        <v>2906</v>
      </c>
      <c r="D164" s="17">
        <v>50</v>
      </c>
      <c r="E164" s="57">
        <v>125</v>
      </c>
      <c r="F164" s="20">
        <v>34</v>
      </c>
      <c r="G164" s="21">
        <f t="shared" si="79"/>
        <v>30.6</v>
      </c>
      <c r="H164" s="22">
        <f t="shared" si="80"/>
        <v>28.9</v>
      </c>
      <c r="I164" s="22">
        <f t="shared" si="81"/>
        <v>27.200000000000003</v>
      </c>
      <c r="J164" s="31"/>
      <c r="K164" s="30">
        <f t="shared" si="78"/>
        <v>0</v>
      </c>
      <c r="L164" s="32" t="str">
        <f t="shared" si="107"/>
        <v>минимальный заказ 50 гр.</v>
      </c>
      <c r="N164">
        <f t="shared" si="108"/>
        <v>164</v>
      </c>
      <c r="O164" t="s">
        <v>2173</v>
      </c>
    </row>
    <row r="165" spans="1:15">
      <c r="A165" s="25">
        <v>14551</v>
      </c>
      <c r="B165" s="26" t="s">
        <v>1479</v>
      </c>
      <c r="C165" s="27" t="s">
        <v>2701</v>
      </c>
      <c r="D165" s="26">
        <v>50</v>
      </c>
      <c r="E165" s="56">
        <v>376</v>
      </c>
      <c r="F165" s="28">
        <v>18</v>
      </c>
      <c r="G165" s="29">
        <f t="shared" si="79"/>
        <v>16.2</v>
      </c>
      <c r="H165" s="30">
        <f t="shared" si="80"/>
        <v>15.299999999999999</v>
      </c>
      <c r="I165" s="30">
        <f t="shared" si="81"/>
        <v>14.4</v>
      </c>
      <c r="J165" s="31"/>
      <c r="K165" s="30">
        <f t="shared" si="78"/>
        <v>0</v>
      </c>
      <c r="L165" s="32" t="str">
        <f t="shared" si="107"/>
        <v>минимальный заказ 50 гр.</v>
      </c>
      <c r="N165">
        <f t="shared" si="108"/>
        <v>165</v>
      </c>
      <c r="O165" t="s">
        <v>2173</v>
      </c>
    </row>
    <row r="166" spans="1:15">
      <c r="A166" s="16">
        <v>14554</v>
      </c>
      <c r="B166" s="17" t="s">
        <v>1479</v>
      </c>
      <c r="C166" s="33" t="s">
        <v>2666</v>
      </c>
      <c r="D166" s="17">
        <v>50</v>
      </c>
      <c r="E166" s="57"/>
      <c r="F166" s="20"/>
      <c r="G166" s="21">
        <f t="shared" si="79"/>
        <v>0</v>
      </c>
      <c r="H166" s="22">
        <f t="shared" si="80"/>
        <v>0</v>
      </c>
      <c r="I166" s="22">
        <f t="shared" si="81"/>
        <v>0</v>
      </c>
      <c r="J166" s="31"/>
      <c r="K166" s="30">
        <f t="shared" si="78"/>
        <v>0</v>
      </c>
      <c r="L166" s="32" t="str">
        <f t="shared" si="107"/>
        <v>минимальный заказ 50 гр.</v>
      </c>
      <c r="N166">
        <f t="shared" si="108"/>
        <v>166</v>
      </c>
      <c r="O166" t="s">
        <v>2173</v>
      </c>
    </row>
    <row r="167" spans="1:15">
      <c r="A167" s="25"/>
      <c r="B167" s="26" t="s">
        <v>1479</v>
      </c>
      <c r="C167" s="27" t="s">
        <v>2696</v>
      </c>
      <c r="D167" s="26">
        <v>50</v>
      </c>
      <c r="E167" s="56"/>
      <c r="F167" s="28"/>
      <c r="G167" s="29">
        <f t="shared" si="79"/>
        <v>0</v>
      </c>
      <c r="H167" s="30">
        <f t="shared" si="80"/>
        <v>0</v>
      </c>
      <c r="I167" s="30">
        <f t="shared" si="81"/>
        <v>0</v>
      </c>
      <c r="J167" s="31"/>
      <c r="K167" s="30">
        <f t="shared" si="78"/>
        <v>0</v>
      </c>
      <c r="L167" s="32" t="str">
        <f t="shared" si="107"/>
        <v>минимальный заказ 50 гр.</v>
      </c>
      <c r="N167">
        <f t="shared" si="108"/>
        <v>167</v>
      </c>
      <c r="O167" t="s">
        <v>2173</v>
      </c>
    </row>
    <row r="168" spans="1:15">
      <c r="A168" s="25">
        <v>14555</v>
      </c>
      <c r="B168" s="26" t="s">
        <v>1479</v>
      </c>
      <c r="C168" s="27" t="s">
        <v>2698</v>
      </c>
      <c r="D168" s="26">
        <v>50</v>
      </c>
      <c r="E168" s="56"/>
      <c r="F168" s="28"/>
      <c r="G168" s="29">
        <f t="shared" si="79"/>
        <v>0</v>
      </c>
      <c r="H168" s="30">
        <f t="shared" si="80"/>
        <v>0</v>
      </c>
      <c r="I168" s="30">
        <f t="shared" si="81"/>
        <v>0</v>
      </c>
      <c r="J168" s="31"/>
      <c r="K168" s="30">
        <f t="shared" si="78"/>
        <v>0</v>
      </c>
      <c r="L168" s="32" t="str">
        <f t="shared" si="107"/>
        <v>минимальный заказ 50 гр.</v>
      </c>
      <c r="N168">
        <f t="shared" si="108"/>
        <v>168</v>
      </c>
      <c r="O168" t="s">
        <v>2173</v>
      </c>
    </row>
    <row r="169" spans="1:15">
      <c r="A169" s="16">
        <v>14553</v>
      </c>
      <c r="B169" s="17" t="s">
        <v>1479</v>
      </c>
      <c r="C169" s="33" t="s">
        <v>2704</v>
      </c>
      <c r="D169" s="17">
        <v>50</v>
      </c>
      <c r="E169" s="57"/>
      <c r="F169" s="20"/>
      <c r="G169" s="21">
        <f t="shared" si="79"/>
        <v>0</v>
      </c>
      <c r="H169" s="22">
        <f t="shared" si="80"/>
        <v>0</v>
      </c>
      <c r="I169" s="22">
        <f t="shared" si="81"/>
        <v>0</v>
      </c>
      <c r="J169" s="31"/>
      <c r="K169" s="30">
        <f t="shared" si="78"/>
        <v>0</v>
      </c>
      <c r="L169" s="32" t="str">
        <f t="shared" si="107"/>
        <v>минимальный заказ 50 гр.</v>
      </c>
      <c r="N169">
        <f t="shared" si="108"/>
        <v>169</v>
      </c>
      <c r="O169" t="s">
        <v>2173</v>
      </c>
    </row>
    <row r="170" spans="1:15">
      <c r="A170" s="25">
        <v>14556</v>
      </c>
      <c r="B170" s="26" t="s">
        <v>1479</v>
      </c>
      <c r="C170" s="27" t="s">
        <v>2699</v>
      </c>
      <c r="D170" s="26">
        <v>50</v>
      </c>
      <c r="E170" s="56"/>
      <c r="F170" s="28"/>
      <c r="G170" s="29">
        <f t="shared" si="79"/>
        <v>0</v>
      </c>
      <c r="H170" s="30">
        <f t="shared" si="80"/>
        <v>0</v>
      </c>
      <c r="I170" s="30">
        <f t="shared" si="81"/>
        <v>0</v>
      </c>
      <c r="J170" s="31"/>
      <c r="K170" s="30">
        <f t="shared" si="78"/>
        <v>0</v>
      </c>
      <c r="L170" s="32" t="str">
        <f t="shared" si="107"/>
        <v>минимальный заказ 50 гр.</v>
      </c>
      <c r="N170">
        <f t="shared" si="108"/>
        <v>170</v>
      </c>
      <c r="O170" t="s">
        <v>2173</v>
      </c>
    </row>
    <row r="171" spans="1:15">
      <c r="A171" s="16">
        <v>14552</v>
      </c>
      <c r="B171" s="17" t="s">
        <v>1479</v>
      </c>
      <c r="C171" s="33" t="s">
        <v>2700</v>
      </c>
      <c r="D171" s="17">
        <v>50</v>
      </c>
      <c r="E171" s="57">
        <v>70</v>
      </c>
      <c r="F171" s="20">
        <v>16</v>
      </c>
      <c r="G171" s="21">
        <f t="shared" si="79"/>
        <v>14.4</v>
      </c>
      <c r="H171" s="22">
        <f t="shared" si="80"/>
        <v>13.6</v>
      </c>
      <c r="I171" s="22">
        <f t="shared" si="81"/>
        <v>12.8</v>
      </c>
      <c r="J171" s="31"/>
      <c r="K171" s="30">
        <f t="shared" si="78"/>
        <v>0</v>
      </c>
      <c r="L171" s="32" t="str">
        <f t="shared" si="107"/>
        <v>минимальный заказ 50 гр.</v>
      </c>
      <c r="N171">
        <f t="shared" si="108"/>
        <v>171</v>
      </c>
      <c r="O171" t="s">
        <v>2173</v>
      </c>
    </row>
    <row r="172" spans="1:15">
      <c r="A172" s="25">
        <v>14474</v>
      </c>
      <c r="B172" s="26" t="s">
        <v>1479</v>
      </c>
      <c r="C172" s="27" t="s">
        <v>2667</v>
      </c>
      <c r="D172" s="26">
        <v>50</v>
      </c>
      <c r="E172" s="56">
        <v>100</v>
      </c>
      <c r="F172" s="28">
        <v>35</v>
      </c>
      <c r="G172" s="29">
        <f t="shared" si="79"/>
        <v>31.5</v>
      </c>
      <c r="H172" s="30">
        <f t="shared" si="80"/>
        <v>29.75</v>
      </c>
      <c r="I172" s="30">
        <f t="shared" si="81"/>
        <v>28</v>
      </c>
      <c r="J172" s="31"/>
      <c r="K172" s="30">
        <f t="shared" si="78"/>
        <v>0</v>
      </c>
      <c r="L172" s="32" t="str">
        <f t="shared" si="107"/>
        <v>минимальный заказ 50 гр.</v>
      </c>
      <c r="N172">
        <f t="shared" si="108"/>
        <v>172</v>
      </c>
      <c r="O172" t="s">
        <v>2173</v>
      </c>
    </row>
    <row r="173" spans="1:15">
      <c r="A173" s="16">
        <v>14492</v>
      </c>
      <c r="B173" s="17" t="s">
        <v>1479</v>
      </c>
      <c r="C173" s="33" t="s">
        <v>3525</v>
      </c>
      <c r="D173" s="17">
        <v>50</v>
      </c>
      <c r="E173" s="57">
        <v>22</v>
      </c>
      <c r="F173" s="20">
        <v>48</v>
      </c>
      <c r="G173" s="21">
        <f t="shared" si="79"/>
        <v>43.2</v>
      </c>
      <c r="H173" s="22">
        <f t="shared" si="80"/>
        <v>40.799999999999997</v>
      </c>
      <c r="I173" s="22">
        <f t="shared" si="81"/>
        <v>38.400000000000006</v>
      </c>
      <c r="J173" s="31"/>
      <c r="K173" s="30">
        <f t="shared" si="78"/>
        <v>0</v>
      </c>
      <c r="L173" s="32" t="str">
        <f t="shared" si="107"/>
        <v>минимальный заказ 50 гр.</v>
      </c>
      <c r="N173">
        <f t="shared" si="108"/>
        <v>173</v>
      </c>
      <c r="O173" t="s">
        <v>2173</v>
      </c>
    </row>
    <row r="174" spans="1:15">
      <c r="A174" s="25">
        <v>14539</v>
      </c>
      <c r="B174" s="26" t="s">
        <v>1479</v>
      </c>
      <c r="C174" s="27" t="s">
        <v>2668</v>
      </c>
      <c r="D174" s="26">
        <v>50</v>
      </c>
      <c r="E174" s="56"/>
      <c r="F174" s="28"/>
      <c r="G174" s="29">
        <f t="shared" si="79"/>
        <v>0</v>
      </c>
      <c r="H174" s="30">
        <f t="shared" si="80"/>
        <v>0</v>
      </c>
      <c r="I174" s="30">
        <f t="shared" si="81"/>
        <v>0</v>
      </c>
      <c r="J174" s="31"/>
      <c r="K174" s="30">
        <f t="shared" si="78"/>
        <v>0</v>
      </c>
      <c r="L174" s="32" t="str">
        <f t="shared" si="107"/>
        <v>минимальный заказ 50 гр.</v>
      </c>
      <c r="N174">
        <f t="shared" si="108"/>
        <v>174</v>
      </c>
      <c r="O174" t="s">
        <v>2173</v>
      </c>
    </row>
    <row r="175" spans="1:15">
      <c r="A175" s="16">
        <v>14427</v>
      </c>
      <c r="B175" s="17" t="s">
        <v>1479</v>
      </c>
      <c r="C175" s="33" t="s">
        <v>3521</v>
      </c>
      <c r="D175" s="17">
        <v>50</v>
      </c>
      <c r="E175" s="57"/>
      <c r="F175" s="20"/>
      <c r="G175" s="21">
        <f t="shared" si="79"/>
        <v>0</v>
      </c>
      <c r="H175" s="22">
        <f t="shared" si="80"/>
        <v>0</v>
      </c>
      <c r="I175" s="22">
        <f t="shared" si="81"/>
        <v>0</v>
      </c>
      <c r="J175" s="31"/>
      <c r="K175" s="30">
        <f t="shared" si="78"/>
        <v>0</v>
      </c>
      <c r="L175" s="32" t="str">
        <f t="shared" si="107"/>
        <v>минимальный заказ 50 гр.</v>
      </c>
      <c r="N175">
        <f t="shared" si="108"/>
        <v>175</v>
      </c>
      <c r="O175" t="s">
        <v>2173</v>
      </c>
    </row>
    <row r="176" spans="1:15">
      <c r="A176" s="25">
        <v>14476</v>
      </c>
      <c r="B176" s="26" t="s">
        <v>1479</v>
      </c>
      <c r="C176" s="27" t="s">
        <v>3522</v>
      </c>
      <c r="D176" s="26">
        <v>50</v>
      </c>
      <c r="E176" s="56">
        <v>228</v>
      </c>
      <c r="F176" s="28">
        <v>38</v>
      </c>
      <c r="G176" s="29">
        <f t="shared" si="79"/>
        <v>34.200000000000003</v>
      </c>
      <c r="H176" s="30">
        <f t="shared" si="80"/>
        <v>32.299999999999997</v>
      </c>
      <c r="I176" s="30">
        <f t="shared" si="81"/>
        <v>30.400000000000002</v>
      </c>
      <c r="J176" s="31"/>
      <c r="K176" s="30">
        <f t="shared" si="78"/>
        <v>0</v>
      </c>
      <c r="L176" s="32" t="str">
        <f t="shared" si="107"/>
        <v>минимальный заказ 50 гр.</v>
      </c>
      <c r="N176">
        <f t="shared" si="108"/>
        <v>176</v>
      </c>
      <c r="O176" t="s">
        <v>2173</v>
      </c>
    </row>
    <row r="177" spans="1:15">
      <c r="A177" s="16">
        <v>14423</v>
      </c>
      <c r="B177" s="17" t="s">
        <v>1479</v>
      </c>
      <c r="C177" s="33" t="s">
        <v>2669</v>
      </c>
      <c r="D177" s="17">
        <v>50</v>
      </c>
      <c r="E177" s="57">
        <v>130</v>
      </c>
      <c r="F177" s="20">
        <v>30</v>
      </c>
      <c r="G177" s="21">
        <f t="shared" si="79"/>
        <v>27</v>
      </c>
      <c r="H177" s="22">
        <f t="shared" si="80"/>
        <v>25.5</v>
      </c>
      <c r="I177" s="22">
        <f t="shared" si="81"/>
        <v>24</v>
      </c>
      <c r="J177" s="31"/>
      <c r="K177" s="30">
        <f t="shared" si="78"/>
        <v>0</v>
      </c>
      <c r="L177" s="32" t="str">
        <f t="shared" si="107"/>
        <v>минимальный заказ 50 гр.</v>
      </c>
      <c r="N177">
        <f t="shared" si="108"/>
        <v>177</v>
      </c>
      <c r="O177" t="s">
        <v>2173</v>
      </c>
    </row>
    <row r="178" spans="1:15">
      <c r="A178" s="25">
        <v>14424</v>
      </c>
      <c r="B178" s="26" t="s">
        <v>1479</v>
      </c>
      <c r="C178" s="27" t="s">
        <v>3523</v>
      </c>
      <c r="D178" s="26">
        <v>50</v>
      </c>
      <c r="E178" s="56"/>
      <c r="F178" s="28"/>
      <c r="G178" s="29">
        <f t="shared" si="79"/>
        <v>0</v>
      </c>
      <c r="H178" s="30">
        <f t="shared" si="80"/>
        <v>0</v>
      </c>
      <c r="I178" s="30">
        <f t="shared" si="81"/>
        <v>0</v>
      </c>
      <c r="J178" s="31"/>
      <c r="K178" s="30">
        <f t="shared" si="78"/>
        <v>0</v>
      </c>
      <c r="L178" s="32" t="str">
        <f t="shared" si="107"/>
        <v>минимальный заказ 50 гр.</v>
      </c>
      <c r="N178">
        <f t="shared" si="108"/>
        <v>178</v>
      </c>
      <c r="O178" t="s">
        <v>2173</v>
      </c>
    </row>
    <row r="179" spans="1:15">
      <c r="A179" s="16">
        <v>14611</v>
      </c>
      <c r="B179" s="17" t="s">
        <v>1479</v>
      </c>
      <c r="C179" s="33" t="s">
        <v>3524</v>
      </c>
      <c r="D179" s="17">
        <v>50</v>
      </c>
      <c r="E179" s="57">
        <v>50</v>
      </c>
      <c r="F179" s="20">
        <v>18</v>
      </c>
      <c r="G179" s="21">
        <f t="shared" si="79"/>
        <v>16.2</v>
      </c>
      <c r="H179" s="22">
        <f t="shared" si="80"/>
        <v>15.299999999999999</v>
      </c>
      <c r="I179" s="22">
        <f t="shared" si="81"/>
        <v>14.4</v>
      </c>
      <c r="J179" s="31"/>
      <c r="K179" s="30">
        <f t="shared" si="78"/>
        <v>0</v>
      </c>
      <c r="L179" s="32" t="str">
        <f t="shared" si="107"/>
        <v>минимальный заказ 50 гр.</v>
      </c>
      <c r="N179">
        <f t="shared" si="108"/>
        <v>179</v>
      </c>
      <c r="O179" t="s">
        <v>2173</v>
      </c>
    </row>
    <row r="180" spans="1:15">
      <c r="A180" s="16">
        <v>12904</v>
      </c>
      <c r="B180" s="17" t="s">
        <v>1479</v>
      </c>
      <c r="C180" s="33" t="s">
        <v>2826</v>
      </c>
      <c r="D180" s="17">
        <v>50</v>
      </c>
      <c r="E180" s="57"/>
      <c r="F180" s="20"/>
      <c r="G180" s="21">
        <f t="shared" si="79"/>
        <v>0</v>
      </c>
      <c r="H180" s="22">
        <f t="shared" si="80"/>
        <v>0</v>
      </c>
      <c r="I180" s="22">
        <f t="shared" si="81"/>
        <v>0</v>
      </c>
      <c r="J180" s="31"/>
      <c r="K180" s="30">
        <f t="shared" si="78"/>
        <v>0</v>
      </c>
      <c r="L180" s="32" t="str">
        <f t="shared" si="107"/>
        <v>минимальный заказ 50 гр.</v>
      </c>
      <c r="N180">
        <f t="shared" si="108"/>
        <v>180</v>
      </c>
      <c r="O180" t="s">
        <v>2173</v>
      </c>
    </row>
    <row r="181" spans="1:15">
      <c r="A181" s="25">
        <v>14654</v>
      </c>
      <c r="B181" s="26" t="s">
        <v>1479</v>
      </c>
      <c r="C181" s="27" t="s">
        <v>2828</v>
      </c>
      <c r="D181" s="26">
        <v>50</v>
      </c>
      <c r="E181" s="56"/>
      <c r="F181" s="28"/>
      <c r="G181" s="29">
        <f t="shared" si="79"/>
        <v>0</v>
      </c>
      <c r="H181" s="30">
        <f t="shared" si="80"/>
        <v>0</v>
      </c>
      <c r="I181" s="30">
        <f t="shared" si="81"/>
        <v>0</v>
      </c>
      <c r="J181" s="31"/>
      <c r="K181" s="30">
        <f t="shared" si="78"/>
        <v>0</v>
      </c>
      <c r="L181" s="32" t="str">
        <f t="shared" si="107"/>
        <v>минимальный заказ 50 гр.</v>
      </c>
      <c r="N181">
        <f t="shared" si="108"/>
        <v>181</v>
      </c>
      <c r="O181" t="s">
        <v>2173</v>
      </c>
    </row>
    <row r="182" spans="1:15">
      <c r="A182" s="25">
        <v>14395</v>
      </c>
      <c r="B182" s="26" t="s">
        <v>1479</v>
      </c>
      <c r="C182" s="27" t="s">
        <v>2827</v>
      </c>
      <c r="D182" s="26">
        <v>50</v>
      </c>
      <c r="E182" s="56">
        <v>100</v>
      </c>
      <c r="F182" s="28">
        <v>34</v>
      </c>
      <c r="G182" s="29">
        <f t="shared" si="79"/>
        <v>30.6</v>
      </c>
      <c r="H182" s="30">
        <f t="shared" si="80"/>
        <v>28.9</v>
      </c>
      <c r="I182" s="30">
        <f t="shared" si="81"/>
        <v>27.200000000000003</v>
      </c>
      <c r="J182" s="31"/>
      <c r="K182" s="30">
        <f t="shared" si="78"/>
        <v>0</v>
      </c>
      <c r="L182" s="32" t="str">
        <f t="shared" si="107"/>
        <v>минимальный заказ 50 гр.</v>
      </c>
      <c r="N182">
        <f t="shared" si="108"/>
        <v>182</v>
      </c>
      <c r="O182" t="s">
        <v>2173</v>
      </c>
    </row>
    <row r="183" spans="1:15">
      <c r="A183" s="16">
        <v>14414</v>
      </c>
      <c r="B183" s="17" t="s">
        <v>1479</v>
      </c>
      <c r="C183" s="33" t="s">
        <v>2670</v>
      </c>
      <c r="D183" s="17">
        <v>50</v>
      </c>
      <c r="E183" s="57">
        <v>32</v>
      </c>
      <c r="F183" s="20">
        <v>25</v>
      </c>
      <c r="G183" s="21">
        <f t="shared" si="79"/>
        <v>22.5</v>
      </c>
      <c r="H183" s="22">
        <f t="shared" si="80"/>
        <v>21.25</v>
      </c>
      <c r="I183" s="22">
        <f t="shared" si="81"/>
        <v>20</v>
      </c>
      <c r="J183" s="31"/>
      <c r="K183" s="30">
        <f t="shared" si="78"/>
        <v>0</v>
      </c>
      <c r="L183" s="32" t="str">
        <f t="shared" si="107"/>
        <v>минимальный заказ 50 гр.</v>
      </c>
      <c r="N183">
        <f t="shared" si="108"/>
        <v>183</v>
      </c>
      <c r="O183" t="s">
        <v>2173</v>
      </c>
    </row>
    <row r="184" spans="1:15">
      <c r="A184" s="25">
        <v>14410</v>
      </c>
      <c r="B184" s="26" t="s">
        <v>1479</v>
      </c>
      <c r="C184" s="27" t="s">
        <v>2671</v>
      </c>
      <c r="D184" s="26">
        <v>50</v>
      </c>
      <c r="E184" s="56"/>
      <c r="F184" s="28"/>
      <c r="G184" s="29">
        <f t="shared" si="79"/>
        <v>0</v>
      </c>
      <c r="H184" s="30">
        <f t="shared" si="80"/>
        <v>0</v>
      </c>
      <c r="I184" s="30">
        <f t="shared" si="81"/>
        <v>0</v>
      </c>
      <c r="J184" s="31"/>
      <c r="K184" s="30">
        <f t="shared" si="78"/>
        <v>0</v>
      </c>
      <c r="L184" s="32" t="str">
        <f t="shared" si="107"/>
        <v>минимальный заказ 50 гр.</v>
      </c>
      <c r="N184">
        <f t="shared" si="108"/>
        <v>184</v>
      </c>
      <c r="O184" t="s">
        <v>2173</v>
      </c>
    </row>
    <row r="185" spans="1:15">
      <c r="A185" s="16">
        <v>14477</v>
      </c>
      <c r="B185" s="17" t="s">
        <v>1479</v>
      </c>
      <c r="C185" s="33" t="s">
        <v>2702</v>
      </c>
      <c r="D185" s="17">
        <v>50</v>
      </c>
      <c r="E185" s="57"/>
      <c r="F185" s="20"/>
      <c r="G185" s="21">
        <f t="shared" si="79"/>
        <v>0</v>
      </c>
      <c r="H185" s="22">
        <f t="shared" si="80"/>
        <v>0</v>
      </c>
      <c r="I185" s="22">
        <f t="shared" si="81"/>
        <v>0</v>
      </c>
      <c r="J185" s="31"/>
      <c r="K185" s="30">
        <f t="shared" si="78"/>
        <v>0</v>
      </c>
      <c r="L185" s="32" t="str">
        <f t="shared" si="107"/>
        <v>минимальный заказ 50 гр.</v>
      </c>
      <c r="N185">
        <f t="shared" si="108"/>
        <v>185</v>
      </c>
      <c r="O185" t="s">
        <v>2173</v>
      </c>
    </row>
    <row r="186" spans="1:15">
      <c r="A186" s="25">
        <v>14407</v>
      </c>
      <c r="B186" s="26" t="s">
        <v>1479</v>
      </c>
      <c r="C186" s="27" t="s">
        <v>2672</v>
      </c>
      <c r="D186" s="26">
        <v>50</v>
      </c>
      <c r="E186" s="56">
        <v>50</v>
      </c>
      <c r="F186" s="28">
        <v>22</v>
      </c>
      <c r="G186" s="29">
        <f t="shared" si="79"/>
        <v>19.8</v>
      </c>
      <c r="H186" s="30">
        <f t="shared" si="80"/>
        <v>18.7</v>
      </c>
      <c r="I186" s="30">
        <f t="shared" si="81"/>
        <v>17.600000000000001</v>
      </c>
      <c r="J186" s="31"/>
      <c r="K186" s="30">
        <f t="shared" si="78"/>
        <v>0</v>
      </c>
      <c r="L186" s="32" t="str">
        <f t="shared" si="107"/>
        <v>минимальный заказ 50 гр.</v>
      </c>
      <c r="N186">
        <f t="shared" si="108"/>
        <v>186</v>
      </c>
      <c r="O186" t="s">
        <v>2173</v>
      </c>
    </row>
    <row r="187" spans="1:15">
      <c r="A187" s="16">
        <v>14478</v>
      </c>
      <c r="B187" s="17" t="s">
        <v>1479</v>
      </c>
      <c r="C187" s="33" t="s">
        <v>2673</v>
      </c>
      <c r="D187" s="17">
        <v>50</v>
      </c>
      <c r="E187" s="57">
        <v>190</v>
      </c>
      <c r="F187" s="20">
        <v>35</v>
      </c>
      <c r="G187" s="21">
        <f t="shared" si="79"/>
        <v>31.5</v>
      </c>
      <c r="H187" s="22">
        <f t="shared" si="80"/>
        <v>29.75</v>
      </c>
      <c r="I187" s="22">
        <f t="shared" si="81"/>
        <v>28</v>
      </c>
      <c r="J187" s="31"/>
      <c r="K187" s="30">
        <f t="shared" si="78"/>
        <v>0</v>
      </c>
      <c r="L187" s="32" t="str">
        <f t="shared" si="107"/>
        <v>минимальный заказ 50 гр.</v>
      </c>
      <c r="N187">
        <f t="shared" si="108"/>
        <v>187</v>
      </c>
      <c r="O187" t="s">
        <v>2173</v>
      </c>
    </row>
    <row r="188" spans="1:15">
      <c r="A188" s="25">
        <v>14394</v>
      </c>
      <c r="B188" s="26" t="s">
        <v>1479</v>
      </c>
      <c r="C188" s="27" t="s">
        <v>2674</v>
      </c>
      <c r="D188" s="26">
        <v>50</v>
      </c>
      <c r="E188" s="56">
        <v>312</v>
      </c>
      <c r="F188" s="28">
        <v>30</v>
      </c>
      <c r="G188" s="29">
        <f t="shared" si="79"/>
        <v>27</v>
      </c>
      <c r="H188" s="30">
        <f t="shared" si="80"/>
        <v>25.5</v>
      </c>
      <c r="I188" s="30">
        <f t="shared" si="81"/>
        <v>24</v>
      </c>
      <c r="J188" s="31"/>
      <c r="K188" s="30">
        <f t="shared" si="78"/>
        <v>0</v>
      </c>
      <c r="L188" s="32" t="str">
        <f t="shared" si="107"/>
        <v>минимальный заказ 50 гр.</v>
      </c>
      <c r="N188">
        <f t="shared" si="108"/>
        <v>188</v>
      </c>
      <c r="O188" t="s">
        <v>2173</v>
      </c>
    </row>
    <row r="189" spans="1:15">
      <c r="A189" s="16">
        <v>14418</v>
      </c>
      <c r="B189" s="17" t="s">
        <v>1479</v>
      </c>
      <c r="C189" s="33" t="s">
        <v>2675</v>
      </c>
      <c r="D189" s="17">
        <v>50</v>
      </c>
      <c r="E189" s="57"/>
      <c r="F189" s="20"/>
      <c r="G189" s="21">
        <f t="shared" si="79"/>
        <v>0</v>
      </c>
      <c r="H189" s="22">
        <f t="shared" si="80"/>
        <v>0</v>
      </c>
      <c r="I189" s="22">
        <f t="shared" si="81"/>
        <v>0</v>
      </c>
      <c r="J189" s="31"/>
      <c r="K189" s="30">
        <f t="shared" si="78"/>
        <v>0</v>
      </c>
      <c r="L189" s="32" t="str">
        <f t="shared" si="107"/>
        <v>минимальный заказ 50 гр.</v>
      </c>
      <c r="N189">
        <f t="shared" si="108"/>
        <v>189</v>
      </c>
      <c r="O189" t="s">
        <v>2173</v>
      </c>
    </row>
    <row r="190" spans="1:15">
      <c r="A190" s="25">
        <v>14411</v>
      </c>
      <c r="B190" s="26" t="s">
        <v>1479</v>
      </c>
      <c r="C190" s="27" t="s">
        <v>2676</v>
      </c>
      <c r="D190" s="26">
        <v>50</v>
      </c>
      <c r="E190" s="56">
        <v>185</v>
      </c>
      <c r="F190" s="28">
        <v>24</v>
      </c>
      <c r="G190" s="29">
        <f t="shared" si="79"/>
        <v>21.6</v>
      </c>
      <c r="H190" s="30">
        <f t="shared" si="80"/>
        <v>20.399999999999999</v>
      </c>
      <c r="I190" s="30">
        <f t="shared" si="81"/>
        <v>19.200000000000003</v>
      </c>
      <c r="J190" s="31"/>
      <c r="K190" s="30">
        <f t="shared" si="78"/>
        <v>0</v>
      </c>
      <c r="L190" s="32" t="str">
        <f t="shared" si="107"/>
        <v>минимальный заказ 50 гр.</v>
      </c>
      <c r="N190">
        <f t="shared" si="108"/>
        <v>190</v>
      </c>
      <c r="O190" t="s">
        <v>2173</v>
      </c>
    </row>
    <row r="191" spans="1:15">
      <c r="A191" s="16">
        <v>14391</v>
      </c>
      <c r="B191" s="17" t="s">
        <v>1479</v>
      </c>
      <c r="C191" s="33" t="s">
        <v>2677</v>
      </c>
      <c r="D191" s="17">
        <v>50</v>
      </c>
      <c r="E191" s="57"/>
      <c r="F191" s="20"/>
      <c r="G191" s="21">
        <f t="shared" si="79"/>
        <v>0</v>
      </c>
      <c r="H191" s="22">
        <f t="shared" si="80"/>
        <v>0</v>
      </c>
      <c r="I191" s="22">
        <f t="shared" si="81"/>
        <v>0</v>
      </c>
      <c r="J191" s="31"/>
      <c r="K191" s="30">
        <f t="shared" si="78"/>
        <v>0</v>
      </c>
      <c r="L191" s="32" t="str">
        <f t="shared" si="107"/>
        <v>минимальный заказ 50 гр.</v>
      </c>
      <c r="N191">
        <f t="shared" si="108"/>
        <v>191</v>
      </c>
      <c r="O191" t="s">
        <v>2173</v>
      </c>
    </row>
    <row r="192" spans="1:15">
      <c r="A192" s="25">
        <v>14472</v>
      </c>
      <c r="B192" s="26" t="s">
        <v>1479</v>
      </c>
      <c r="C192" s="27" t="s">
        <v>2705</v>
      </c>
      <c r="D192" s="26">
        <v>50</v>
      </c>
      <c r="E192" s="56">
        <v>50</v>
      </c>
      <c r="F192" s="28">
        <v>30</v>
      </c>
      <c r="G192" s="29">
        <f t="shared" si="79"/>
        <v>27</v>
      </c>
      <c r="H192" s="30">
        <f t="shared" si="80"/>
        <v>25.5</v>
      </c>
      <c r="I192" s="30">
        <f t="shared" si="81"/>
        <v>24</v>
      </c>
      <c r="J192" s="31"/>
      <c r="K192" s="30">
        <f t="shared" si="78"/>
        <v>0</v>
      </c>
      <c r="L192" s="32" t="str">
        <f t="shared" si="107"/>
        <v>минимальный заказ 50 гр.</v>
      </c>
      <c r="N192">
        <f t="shared" si="108"/>
        <v>192</v>
      </c>
      <c r="O192" t="s">
        <v>2173</v>
      </c>
    </row>
    <row r="193" spans="1:15">
      <c r="A193" s="16">
        <v>14412</v>
      </c>
      <c r="B193" s="17" t="s">
        <v>1479</v>
      </c>
      <c r="C193" s="33" t="s">
        <v>2697</v>
      </c>
      <c r="D193" s="17">
        <v>50</v>
      </c>
      <c r="E193" s="57">
        <v>350</v>
      </c>
      <c r="F193" s="20">
        <v>20</v>
      </c>
      <c r="G193" s="21">
        <f t="shared" si="79"/>
        <v>18</v>
      </c>
      <c r="H193" s="22">
        <f t="shared" si="80"/>
        <v>17</v>
      </c>
      <c r="I193" s="22">
        <f t="shared" si="81"/>
        <v>16</v>
      </c>
      <c r="J193" s="31"/>
      <c r="K193" s="30">
        <f t="shared" si="78"/>
        <v>0</v>
      </c>
      <c r="L193" s="32" t="str">
        <f t="shared" si="107"/>
        <v>минимальный заказ 50 гр.</v>
      </c>
      <c r="N193">
        <f t="shared" si="108"/>
        <v>193</v>
      </c>
      <c r="O193" t="s">
        <v>2173</v>
      </c>
    </row>
    <row r="194" spans="1:15">
      <c r="A194" s="25">
        <v>14480</v>
      </c>
      <c r="B194" s="26" t="s">
        <v>1479</v>
      </c>
      <c r="C194" s="27" t="s">
        <v>2678</v>
      </c>
      <c r="D194" s="26">
        <v>50</v>
      </c>
      <c r="E194" s="56"/>
      <c r="F194" s="28"/>
      <c r="G194" s="29">
        <f t="shared" si="79"/>
        <v>0</v>
      </c>
      <c r="H194" s="30">
        <f t="shared" si="80"/>
        <v>0</v>
      </c>
      <c r="I194" s="30">
        <f t="shared" si="81"/>
        <v>0</v>
      </c>
      <c r="J194" s="31"/>
      <c r="K194" s="30">
        <f t="shared" ref="K194:K219" si="109">IF(J194&lt;50,0,J194*F194)</f>
        <v>0</v>
      </c>
      <c r="L194" s="32" t="str">
        <f t="shared" si="107"/>
        <v>минимальный заказ 50 гр.</v>
      </c>
      <c r="N194">
        <f t="shared" si="108"/>
        <v>194</v>
      </c>
      <c r="O194" t="s">
        <v>2173</v>
      </c>
    </row>
    <row r="195" spans="1:15">
      <c r="A195" s="16">
        <v>14408</v>
      </c>
      <c r="B195" s="17" t="s">
        <v>1479</v>
      </c>
      <c r="C195" s="33" t="s">
        <v>2679</v>
      </c>
      <c r="D195" s="17">
        <v>50</v>
      </c>
      <c r="E195" s="57">
        <v>198</v>
      </c>
      <c r="F195" s="20">
        <v>34</v>
      </c>
      <c r="G195" s="21">
        <f t="shared" ref="G195:G219" si="110">F195*0.9</f>
        <v>30.6</v>
      </c>
      <c r="H195" s="22">
        <f t="shared" ref="H195:H219" si="111">F195*0.85</f>
        <v>28.9</v>
      </c>
      <c r="I195" s="22">
        <f t="shared" ref="I195:I219" si="112">F195*0.8</f>
        <v>27.200000000000003</v>
      </c>
      <c r="J195" s="31"/>
      <c r="K195" s="30">
        <f t="shared" si="109"/>
        <v>0</v>
      </c>
      <c r="L195" s="32" t="str">
        <f t="shared" si="107"/>
        <v>минимальный заказ 50 гр.</v>
      </c>
      <c r="N195">
        <f t="shared" si="108"/>
        <v>195</v>
      </c>
      <c r="O195" t="s">
        <v>2173</v>
      </c>
    </row>
    <row r="196" spans="1:15">
      <c r="A196" s="25">
        <v>14425</v>
      </c>
      <c r="B196" s="26" t="s">
        <v>1479</v>
      </c>
      <c r="C196" s="27" t="s">
        <v>2680</v>
      </c>
      <c r="D196" s="26">
        <v>50</v>
      </c>
      <c r="E196" s="56">
        <v>168</v>
      </c>
      <c r="F196" s="28">
        <v>30</v>
      </c>
      <c r="G196" s="29">
        <f t="shared" si="110"/>
        <v>27</v>
      </c>
      <c r="H196" s="30">
        <f t="shared" si="111"/>
        <v>25.5</v>
      </c>
      <c r="I196" s="30">
        <f t="shared" si="112"/>
        <v>24</v>
      </c>
      <c r="J196" s="31"/>
      <c r="K196" s="30">
        <f t="shared" si="109"/>
        <v>0</v>
      </c>
      <c r="L196" s="32" t="str">
        <f t="shared" si="107"/>
        <v>минимальный заказ 50 гр.</v>
      </c>
      <c r="N196">
        <f t="shared" si="108"/>
        <v>196</v>
      </c>
      <c r="O196" t="s">
        <v>2173</v>
      </c>
    </row>
    <row r="197" spans="1:15">
      <c r="A197" s="16">
        <v>14471</v>
      </c>
      <c r="B197" s="17" t="s">
        <v>1479</v>
      </c>
      <c r="C197" s="33" t="s">
        <v>2703</v>
      </c>
      <c r="D197" s="17">
        <v>50</v>
      </c>
      <c r="E197" s="57">
        <v>147</v>
      </c>
      <c r="F197" s="20">
        <v>35</v>
      </c>
      <c r="G197" s="21">
        <f t="shared" si="110"/>
        <v>31.5</v>
      </c>
      <c r="H197" s="22">
        <f t="shared" si="111"/>
        <v>29.75</v>
      </c>
      <c r="I197" s="22">
        <f t="shared" si="112"/>
        <v>28</v>
      </c>
      <c r="J197" s="31"/>
      <c r="K197" s="30">
        <f t="shared" si="109"/>
        <v>0</v>
      </c>
      <c r="L197" s="32" t="str">
        <f t="shared" si="107"/>
        <v>минимальный заказ 50 гр.</v>
      </c>
      <c r="N197">
        <f t="shared" si="108"/>
        <v>197</v>
      </c>
      <c r="O197" t="s">
        <v>2173</v>
      </c>
    </row>
    <row r="198" spans="1:15">
      <c r="A198" s="25">
        <v>14393</v>
      </c>
      <c r="B198" s="26" t="s">
        <v>1479</v>
      </c>
      <c r="C198" s="27" t="s">
        <v>2706</v>
      </c>
      <c r="D198" s="26">
        <v>50</v>
      </c>
      <c r="E198" s="56">
        <v>126</v>
      </c>
      <c r="F198" s="28">
        <v>30</v>
      </c>
      <c r="G198" s="29">
        <f t="shared" si="110"/>
        <v>27</v>
      </c>
      <c r="H198" s="30">
        <f t="shared" si="111"/>
        <v>25.5</v>
      </c>
      <c r="I198" s="30">
        <f t="shared" si="112"/>
        <v>24</v>
      </c>
      <c r="J198" s="31"/>
      <c r="K198" s="30">
        <f t="shared" si="109"/>
        <v>0</v>
      </c>
      <c r="L198" s="32" t="str">
        <f t="shared" si="107"/>
        <v>минимальный заказ 50 гр.</v>
      </c>
      <c r="N198">
        <f t="shared" si="108"/>
        <v>198</v>
      </c>
      <c r="O198" t="s">
        <v>2173</v>
      </c>
    </row>
    <row r="199" spans="1:15">
      <c r="A199" s="16">
        <v>14409</v>
      </c>
      <c r="B199" s="17" t="s">
        <v>1479</v>
      </c>
      <c r="C199" s="33" t="s">
        <v>2681</v>
      </c>
      <c r="D199" s="17">
        <v>50</v>
      </c>
      <c r="E199" s="57"/>
      <c r="F199" s="20"/>
      <c r="G199" s="21">
        <f t="shared" si="110"/>
        <v>0</v>
      </c>
      <c r="H199" s="22">
        <f t="shared" si="111"/>
        <v>0</v>
      </c>
      <c r="I199" s="22">
        <f t="shared" si="112"/>
        <v>0</v>
      </c>
      <c r="J199" s="31"/>
      <c r="K199" s="30">
        <f t="shared" si="109"/>
        <v>0</v>
      </c>
      <c r="L199" s="32" t="str">
        <f t="shared" si="107"/>
        <v>минимальный заказ 50 гр.</v>
      </c>
      <c r="N199">
        <f t="shared" si="108"/>
        <v>199</v>
      </c>
      <c r="O199" t="s">
        <v>2173</v>
      </c>
    </row>
    <row r="200" spans="1:15">
      <c r="A200" s="25">
        <v>14413</v>
      </c>
      <c r="B200" s="26" t="s">
        <v>1479</v>
      </c>
      <c r="C200" s="27" t="s">
        <v>2682</v>
      </c>
      <c r="D200" s="26">
        <v>50</v>
      </c>
      <c r="E200" s="56">
        <v>190</v>
      </c>
      <c r="F200" s="28">
        <v>30</v>
      </c>
      <c r="G200" s="29">
        <f t="shared" si="110"/>
        <v>27</v>
      </c>
      <c r="H200" s="30">
        <f t="shared" si="111"/>
        <v>25.5</v>
      </c>
      <c r="I200" s="30">
        <f t="shared" si="112"/>
        <v>24</v>
      </c>
      <c r="J200" s="31"/>
      <c r="K200" s="30">
        <f t="shared" si="109"/>
        <v>0</v>
      </c>
      <c r="L200" s="32" t="str">
        <f t="shared" si="107"/>
        <v>минимальный заказ 50 гр.</v>
      </c>
      <c r="N200">
        <f t="shared" si="108"/>
        <v>200</v>
      </c>
      <c r="O200" t="s">
        <v>2173</v>
      </c>
    </row>
    <row r="201" spans="1:15">
      <c r="A201" s="16">
        <v>14396</v>
      </c>
      <c r="B201" s="17" t="s">
        <v>1479</v>
      </c>
      <c r="C201" s="33" t="s">
        <v>2707</v>
      </c>
      <c r="D201" s="17">
        <v>50</v>
      </c>
      <c r="E201" s="57"/>
      <c r="F201" s="20"/>
      <c r="G201" s="21">
        <f t="shared" si="110"/>
        <v>0</v>
      </c>
      <c r="H201" s="22">
        <f t="shared" si="111"/>
        <v>0</v>
      </c>
      <c r="I201" s="22">
        <f t="shared" si="112"/>
        <v>0</v>
      </c>
      <c r="J201" s="31"/>
      <c r="K201" s="30">
        <f t="shared" si="109"/>
        <v>0</v>
      </c>
      <c r="L201" s="32" t="str">
        <f t="shared" si="107"/>
        <v>минимальный заказ 50 гр.</v>
      </c>
      <c r="N201">
        <f t="shared" si="108"/>
        <v>201</v>
      </c>
      <c r="O201" t="s">
        <v>2173</v>
      </c>
    </row>
    <row r="202" spans="1:15">
      <c r="A202" s="25">
        <v>14389</v>
      </c>
      <c r="B202" s="26" t="s">
        <v>1479</v>
      </c>
      <c r="C202" s="27" t="s">
        <v>2683</v>
      </c>
      <c r="D202" s="26">
        <v>50</v>
      </c>
      <c r="E202" s="56">
        <v>140</v>
      </c>
      <c r="F202" s="28">
        <v>50</v>
      </c>
      <c r="G202" s="29">
        <f t="shared" si="110"/>
        <v>45</v>
      </c>
      <c r="H202" s="30">
        <f t="shared" si="111"/>
        <v>42.5</v>
      </c>
      <c r="I202" s="30">
        <f t="shared" si="112"/>
        <v>40</v>
      </c>
      <c r="J202" s="31"/>
      <c r="K202" s="30">
        <f t="shared" si="109"/>
        <v>0</v>
      </c>
      <c r="L202" s="32" t="str">
        <f t="shared" si="107"/>
        <v>минимальный заказ 50 гр.</v>
      </c>
      <c r="N202">
        <f t="shared" si="108"/>
        <v>202</v>
      </c>
      <c r="O202" t="s">
        <v>2173</v>
      </c>
    </row>
    <row r="203" spans="1:15">
      <c r="A203" s="16">
        <v>14661</v>
      </c>
      <c r="B203" s="17" t="s">
        <v>1479</v>
      </c>
      <c r="C203" s="33" t="s">
        <v>2708</v>
      </c>
      <c r="D203" s="17">
        <v>50</v>
      </c>
      <c r="E203" s="57">
        <v>100</v>
      </c>
      <c r="F203" s="20">
        <v>30</v>
      </c>
      <c r="G203" s="21">
        <f t="shared" si="110"/>
        <v>27</v>
      </c>
      <c r="H203" s="22">
        <f t="shared" si="111"/>
        <v>25.5</v>
      </c>
      <c r="I203" s="22">
        <f t="shared" si="112"/>
        <v>24</v>
      </c>
      <c r="J203" s="31"/>
      <c r="K203" s="30">
        <f t="shared" si="109"/>
        <v>0</v>
      </c>
      <c r="L203" s="32" t="str">
        <f t="shared" si="107"/>
        <v>минимальный заказ 50 гр.</v>
      </c>
      <c r="N203">
        <f t="shared" si="108"/>
        <v>203</v>
      </c>
      <c r="O203" t="s">
        <v>2173</v>
      </c>
    </row>
    <row r="204" spans="1:15">
      <c r="A204" s="16">
        <v>14426</v>
      </c>
      <c r="B204" s="17" t="s">
        <v>1479</v>
      </c>
      <c r="C204" s="33" t="s">
        <v>2684</v>
      </c>
      <c r="D204" s="17">
        <v>50</v>
      </c>
      <c r="E204" s="57">
        <v>161</v>
      </c>
      <c r="F204" s="20">
        <v>34</v>
      </c>
      <c r="G204" s="21">
        <f t="shared" si="110"/>
        <v>30.6</v>
      </c>
      <c r="H204" s="22">
        <f t="shared" si="111"/>
        <v>28.9</v>
      </c>
      <c r="I204" s="22">
        <f t="shared" si="112"/>
        <v>27.200000000000003</v>
      </c>
      <c r="J204" s="31"/>
      <c r="K204" s="30">
        <f t="shared" si="109"/>
        <v>0</v>
      </c>
      <c r="L204" s="32" t="str">
        <f t="shared" si="107"/>
        <v>минимальный заказ 50 гр.</v>
      </c>
      <c r="N204">
        <f t="shared" si="108"/>
        <v>204</v>
      </c>
      <c r="O204" t="s">
        <v>2173</v>
      </c>
    </row>
    <row r="205" spans="1:15">
      <c r="A205" s="25">
        <v>14406</v>
      </c>
      <c r="B205" s="26" t="s">
        <v>1479</v>
      </c>
      <c r="C205" s="27" t="s">
        <v>2685</v>
      </c>
      <c r="D205" s="26">
        <v>50</v>
      </c>
      <c r="E205" s="56">
        <v>1</v>
      </c>
      <c r="F205" s="28">
        <v>30</v>
      </c>
      <c r="G205" s="29">
        <f t="shared" si="110"/>
        <v>27</v>
      </c>
      <c r="H205" s="30">
        <f t="shared" si="111"/>
        <v>25.5</v>
      </c>
      <c r="I205" s="30">
        <f t="shared" si="112"/>
        <v>24</v>
      </c>
      <c r="J205" s="31"/>
      <c r="K205" s="30">
        <f t="shared" si="109"/>
        <v>0</v>
      </c>
      <c r="L205" s="32" t="str">
        <f t="shared" si="107"/>
        <v>минимальный заказ 50 гр.</v>
      </c>
      <c r="N205">
        <f t="shared" si="108"/>
        <v>205</v>
      </c>
      <c r="O205" t="s">
        <v>2173</v>
      </c>
    </row>
    <row r="206" spans="1:15">
      <c r="A206" s="16">
        <v>14417</v>
      </c>
      <c r="B206" s="17" t="s">
        <v>1479</v>
      </c>
      <c r="C206" s="33" t="s">
        <v>2686</v>
      </c>
      <c r="D206" s="17">
        <v>50</v>
      </c>
      <c r="E206" s="57">
        <v>50</v>
      </c>
      <c r="F206" s="20">
        <v>30</v>
      </c>
      <c r="G206" s="21">
        <f t="shared" si="110"/>
        <v>27</v>
      </c>
      <c r="H206" s="22">
        <f t="shared" si="111"/>
        <v>25.5</v>
      </c>
      <c r="I206" s="22">
        <f t="shared" si="112"/>
        <v>24</v>
      </c>
      <c r="J206" s="31"/>
      <c r="K206" s="30">
        <f t="shared" si="109"/>
        <v>0</v>
      </c>
      <c r="L206" s="32" t="str">
        <f t="shared" si="107"/>
        <v>минимальный заказ 50 гр.</v>
      </c>
      <c r="N206">
        <f t="shared" si="108"/>
        <v>206</v>
      </c>
      <c r="O206" t="s">
        <v>2173</v>
      </c>
    </row>
    <row r="207" spans="1:15">
      <c r="A207" s="25"/>
      <c r="B207" s="26" t="s">
        <v>1479</v>
      </c>
      <c r="C207" s="27" t="s">
        <v>2695</v>
      </c>
      <c r="D207" s="26">
        <v>50</v>
      </c>
      <c r="E207" s="56"/>
      <c r="F207" s="28"/>
      <c r="G207" s="29">
        <f t="shared" si="110"/>
        <v>0</v>
      </c>
      <c r="H207" s="30">
        <f t="shared" si="111"/>
        <v>0</v>
      </c>
      <c r="I207" s="30">
        <f t="shared" si="112"/>
        <v>0</v>
      </c>
      <c r="J207" s="31"/>
      <c r="K207" s="30">
        <f t="shared" si="109"/>
        <v>0</v>
      </c>
      <c r="L207" s="32" t="str">
        <f t="shared" si="107"/>
        <v>минимальный заказ 50 гр.</v>
      </c>
      <c r="N207">
        <f t="shared" si="108"/>
        <v>207</v>
      </c>
      <c r="O207" t="s">
        <v>2173</v>
      </c>
    </row>
    <row r="208" spans="1:15">
      <c r="A208" s="25">
        <v>14415</v>
      </c>
      <c r="B208" s="26" t="s">
        <v>1479</v>
      </c>
      <c r="C208" s="27" t="s">
        <v>2687</v>
      </c>
      <c r="D208" s="26">
        <v>50</v>
      </c>
      <c r="E208" s="56"/>
      <c r="F208" s="28"/>
      <c r="G208" s="29">
        <f t="shared" si="110"/>
        <v>0</v>
      </c>
      <c r="H208" s="30">
        <f t="shared" si="111"/>
        <v>0</v>
      </c>
      <c r="I208" s="30">
        <f t="shared" si="112"/>
        <v>0</v>
      </c>
      <c r="J208" s="31"/>
      <c r="K208" s="30">
        <f t="shared" si="109"/>
        <v>0</v>
      </c>
      <c r="L208" s="32" t="str">
        <f t="shared" si="107"/>
        <v>минимальный заказ 50 гр.</v>
      </c>
      <c r="N208">
        <f t="shared" si="108"/>
        <v>208</v>
      </c>
      <c r="O208" t="s">
        <v>2173</v>
      </c>
    </row>
    <row r="209" spans="1:15">
      <c r="A209" s="16">
        <v>14390</v>
      </c>
      <c r="B209" s="17" t="s">
        <v>1479</v>
      </c>
      <c r="C209" s="33" t="s">
        <v>2688</v>
      </c>
      <c r="D209" s="17">
        <v>50</v>
      </c>
      <c r="E209" s="57">
        <v>274</v>
      </c>
      <c r="F209" s="20">
        <v>40</v>
      </c>
      <c r="G209" s="21">
        <f t="shared" si="110"/>
        <v>36</v>
      </c>
      <c r="H209" s="22">
        <f t="shared" si="111"/>
        <v>34</v>
      </c>
      <c r="I209" s="22">
        <f t="shared" si="112"/>
        <v>32</v>
      </c>
      <c r="J209" s="31"/>
      <c r="K209" s="30">
        <f t="shared" si="109"/>
        <v>0</v>
      </c>
      <c r="L209" s="32" t="str">
        <f t="shared" si="107"/>
        <v>минимальный заказ 50 гр.</v>
      </c>
      <c r="N209">
        <f t="shared" si="108"/>
        <v>209</v>
      </c>
      <c r="O209" t="s">
        <v>2173</v>
      </c>
    </row>
    <row r="210" spans="1:15">
      <c r="A210" s="16">
        <v>14610</v>
      </c>
      <c r="B210" s="17" t="s">
        <v>1479</v>
      </c>
      <c r="C210" s="33" t="s">
        <v>3527</v>
      </c>
      <c r="D210" s="17">
        <v>50</v>
      </c>
      <c r="E210" s="57"/>
      <c r="F210" s="20"/>
      <c r="G210" s="21">
        <f t="shared" si="110"/>
        <v>0</v>
      </c>
      <c r="H210" s="22">
        <f t="shared" si="111"/>
        <v>0</v>
      </c>
      <c r="I210" s="22">
        <f t="shared" si="112"/>
        <v>0</v>
      </c>
      <c r="J210" s="31"/>
      <c r="K210" s="30">
        <f t="shared" si="109"/>
        <v>0</v>
      </c>
      <c r="L210" s="32" t="str">
        <f t="shared" ref="L210:L216" si="113">IF(J210&lt;50,"минимальный заказ 50 гр.",IF($K$220&gt;125000,J210*I210,IF($K$220&gt;55000,J210*H210,IF($K$220&gt;27500,J210*G210,IF($K$220&gt;=0,J210*F210,0)))))</f>
        <v>минимальный заказ 50 гр.</v>
      </c>
      <c r="N210">
        <f t="shared" si="108"/>
        <v>210</v>
      </c>
      <c r="O210" t="s">
        <v>2173</v>
      </c>
    </row>
    <row r="211" spans="1:15">
      <c r="A211" s="25">
        <v>14392</v>
      </c>
      <c r="B211" s="26" t="s">
        <v>1479</v>
      </c>
      <c r="C211" s="27" t="s">
        <v>2689</v>
      </c>
      <c r="D211" s="26">
        <v>50</v>
      </c>
      <c r="E211" s="56"/>
      <c r="F211" s="28"/>
      <c r="G211" s="29">
        <f t="shared" si="110"/>
        <v>0</v>
      </c>
      <c r="H211" s="30">
        <f t="shared" si="111"/>
        <v>0</v>
      </c>
      <c r="I211" s="30">
        <f t="shared" si="112"/>
        <v>0</v>
      </c>
      <c r="J211" s="31"/>
      <c r="K211" s="30">
        <f t="shared" si="109"/>
        <v>0</v>
      </c>
      <c r="L211" s="32" t="str">
        <f t="shared" si="113"/>
        <v>минимальный заказ 50 гр.</v>
      </c>
      <c r="N211">
        <f t="shared" si="108"/>
        <v>211</v>
      </c>
      <c r="O211" t="s">
        <v>2173</v>
      </c>
    </row>
    <row r="212" spans="1:15">
      <c r="A212" s="16">
        <v>14541</v>
      </c>
      <c r="B212" s="17" t="s">
        <v>1479</v>
      </c>
      <c r="C212" s="33" t="s">
        <v>2709</v>
      </c>
      <c r="D212" s="17">
        <v>50</v>
      </c>
      <c r="E212" s="57">
        <v>100</v>
      </c>
      <c r="F212" s="20">
        <v>30</v>
      </c>
      <c r="G212" s="21">
        <f t="shared" si="110"/>
        <v>27</v>
      </c>
      <c r="H212" s="22">
        <f t="shared" si="111"/>
        <v>25.5</v>
      </c>
      <c r="I212" s="22">
        <f t="shared" si="112"/>
        <v>24</v>
      </c>
      <c r="J212" s="31"/>
      <c r="K212" s="30">
        <f t="shared" si="109"/>
        <v>0</v>
      </c>
      <c r="L212" s="32" t="str">
        <f t="shared" si="113"/>
        <v>минимальный заказ 50 гр.</v>
      </c>
      <c r="N212">
        <f t="shared" si="108"/>
        <v>212</v>
      </c>
      <c r="O212" t="s">
        <v>2173</v>
      </c>
    </row>
    <row r="213" spans="1:15">
      <c r="A213" s="25">
        <v>14494</v>
      </c>
      <c r="B213" s="26" t="s">
        <v>1479</v>
      </c>
      <c r="C213" s="27" t="s">
        <v>2690</v>
      </c>
      <c r="D213" s="26">
        <v>50</v>
      </c>
      <c r="E213" s="56"/>
      <c r="F213" s="28"/>
      <c r="G213" s="29">
        <f t="shared" si="110"/>
        <v>0</v>
      </c>
      <c r="H213" s="30">
        <f t="shared" si="111"/>
        <v>0</v>
      </c>
      <c r="I213" s="30">
        <f t="shared" si="112"/>
        <v>0</v>
      </c>
      <c r="J213" s="31"/>
      <c r="K213" s="30">
        <f t="shared" si="109"/>
        <v>0</v>
      </c>
      <c r="L213" s="32" t="str">
        <f t="shared" si="113"/>
        <v>минимальный заказ 50 гр.</v>
      </c>
      <c r="N213">
        <f t="shared" si="108"/>
        <v>213</v>
      </c>
      <c r="O213" t="s">
        <v>2173</v>
      </c>
    </row>
    <row r="214" spans="1:15">
      <c r="A214" s="16">
        <v>14540</v>
      </c>
      <c r="B214" s="17" t="s">
        <v>1479</v>
      </c>
      <c r="C214" s="33" t="s">
        <v>3526</v>
      </c>
      <c r="D214" s="17">
        <v>50</v>
      </c>
      <c r="E214" s="57">
        <v>150</v>
      </c>
      <c r="F214" s="20">
        <v>38</v>
      </c>
      <c r="G214" s="21">
        <f t="shared" si="110"/>
        <v>34.200000000000003</v>
      </c>
      <c r="H214" s="22">
        <f t="shared" si="111"/>
        <v>32.299999999999997</v>
      </c>
      <c r="I214" s="22">
        <f t="shared" si="112"/>
        <v>30.400000000000002</v>
      </c>
      <c r="J214" s="31"/>
      <c r="K214" s="30">
        <f t="shared" si="109"/>
        <v>0</v>
      </c>
      <c r="L214" s="32" t="str">
        <f t="shared" si="113"/>
        <v>минимальный заказ 50 гр.</v>
      </c>
      <c r="N214">
        <f t="shared" si="108"/>
        <v>214</v>
      </c>
      <c r="O214" t="s">
        <v>2173</v>
      </c>
    </row>
    <row r="215" spans="1:15">
      <c r="A215" s="25">
        <v>14542</v>
      </c>
      <c r="B215" s="26" t="s">
        <v>1479</v>
      </c>
      <c r="C215" s="27" t="s">
        <v>2691</v>
      </c>
      <c r="D215" s="26">
        <v>50</v>
      </c>
      <c r="E215" s="56">
        <v>98</v>
      </c>
      <c r="F215" s="28">
        <v>30</v>
      </c>
      <c r="G215" s="29">
        <f t="shared" si="110"/>
        <v>27</v>
      </c>
      <c r="H215" s="30">
        <f t="shared" si="111"/>
        <v>25.5</v>
      </c>
      <c r="I215" s="30">
        <f t="shared" si="112"/>
        <v>24</v>
      </c>
      <c r="J215" s="31"/>
      <c r="K215" s="30">
        <f t="shared" si="109"/>
        <v>0</v>
      </c>
      <c r="L215" s="32" t="str">
        <f t="shared" si="113"/>
        <v>минимальный заказ 50 гр.</v>
      </c>
      <c r="N215">
        <f t="shared" ref="N215:N219" si="114">ROW(J215)</f>
        <v>215</v>
      </c>
      <c r="O215" t="s">
        <v>2173</v>
      </c>
    </row>
    <row r="216" spans="1:15">
      <c r="A216" s="16">
        <v>14493</v>
      </c>
      <c r="B216" s="17" t="s">
        <v>1479</v>
      </c>
      <c r="C216" s="33" t="s">
        <v>2692</v>
      </c>
      <c r="D216" s="17">
        <v>50</v>
      </c>
      <c r="E216" s="57">
        <v>100</v>
      </c>
      <c r="F216" s="20">
        <v>20</v>
      </c>
      <c r="G216" s="21">
        <f t="shared" si="110"/>
        <v>18</v>
      </c>
      <c r="H216" s="22">
        <f t="shared" si="111"/>
        <v>17</v>
      </c>
      <c r="I216" s="22">
        <f t="shared" si="112"/>
        <v>16</v>
      </c>
      <c r="J216" s="31"/>
      <c r="K216" s="30">
        <f t="shared" si="109"/>
        <v>0</v>
      </c>
      <c r="L216" s="32" t="str">
        <f t="shared" si="113"/>
        <v>минимальный заказ 50 гр.</v>
      </c>
      <c r="N216">
        <f t="shared" si="114"/>
        <v>216</v>
      </c>
      <c r="O216" t="s">
        <v>2173</v>
      </c>
    </row>
    <row r="217" spans="1:15">
      <c r="A217" s="25">
        <v>14429</v>
      </c>
      <c r="B217" s="26" t="s">
        <v>1479</v>
      </c>
      <c r="C217" s="27" t="s">
        <v>2693</v>
      </c>
      <c r="D217" s="26">
        <v>10</v>
      </c>
      <c r="E217" s="56">
        <v>2</v>
      </c>
      <c r="F217" s="28">
        <v>305</v>
      </c>
      <c r="G217" s="29">
        <f t="shared" si="110"/>
        <v>274.5</v>
      </c>
      <c r="H217" s="30">
        <f t="shared" si="111"/>
        <v>259.25</v>
      </c>
      <c r="I217" s="30">
        <f t="shared" si="112"/>
        <v>244</v>
      </c>
      <c r="J217" s="31"/>
      <c r="K217" s="30">
        <f t="shared" si="109"/>
        <v>0</v>
      </c>
      <c r="L217" s="32" t="str">
        <f>IF(J217&lt;50,"минимальный заказ 10 гр.",IF($K$220&gt;125000,J217*I217,IF($K$220&gt;55000,J217*H217,IF($K$220&gt;27500,J217*G217,IF($K$220&gt;=0,J217*F217,0)))))</f>
        <v>минимальный заказ 10 гр.</v>
      </c>
      <c r="N217">
        <f t="shared" si="114"/>
        <v>217</v>
      </c>
      <c r="O217" t="s">
        <v>2173</v>
      </c>
    </row>
    <row r="218" spans="1:15">
      <c r="A218" s="16">
        <v>14428</v>
      </c>
      <c r="B218" s="17" t="s">
        <v>1479</v>
      </c>
      <c r="C218" s="33" t="s">
        <v>2694</v>
      </c>
      <c r="D218" s="17">
        <v>10</v>
      </c>
      <c r="E218" s="57"/>
      <c r="F218" s="20"/>
      <c r="G218" s="21">
        <f t="shared" si="110"/>
        <v>0</v>
      </c>
      <c r="H218" s="22">
        <f t="shared" si="111"/>
        <v>0</v>
      </c>
      <c r="I218" s="22">
        <f t="shared" si="112"/>
        <v>0</v>
      </c>
      <c r="J218" s="31"/>
      <c r="K218" s="30">
        <f t="shared" si="109"/>
        <v>0</v>
      </c>
      <c r="L218" s="32" t="str">
        <f t="shared" ref="L218:L219" si="115">IF(J218&lt;50,"минимальный заказ 10 гр.",IF($K$220&gt;125000,J218*I218,IF($K$220&gt;55000,J218*H218,IF($K$220&gt;27500,J218*G218,IF($K$220&gt;=0,J218*F218,0)))))</f>
        <v>минимальный заказ 10 гр.</v>
      </c>
      <c r="N218">
        <f t="shared" si="114"/>
        <v>218</v>
      </c>
      <c r="O218" t="s">
        <v>2173</v>
      </c>
    </row>
    <row r="219" spans="1:15">
      <c r="A219" s="16">
        <v>14660</v>
      </c>
      <c r="B219" s="17" t="s">
        <v>1479</v>
      </c>
      <c r="C219" s="33" t="s">
        <v>3518</v>
      </c>
      <c r="D219" s="17">
        <v>10</v>
      </c>
      <c r="E219" s="57">
        <v>260</v>
      </c>
      <c r="F219" s="20">
        <v>18</v>
      </c>
      <c r="G219" s="21">
        <f t="shared" si="110"/>
        <v>16.2</v>
      </c>
      <c r="H219" s="22">
        <f t="shared" si="111"/>
        <v>15.299999999999999</v>
      </c>
      <c r="I219" s="22">
        <f t="shared" si="112"/>
        <v>14.4</v>
      </c>
      <c r="J219" s="31"/>
      <c r="K219" s="30">
        <f t="shared" si="109"/>
        <v>0</v>
      </c>
      <c r="L219" s="32" t="str">
        <f t="shared" si="115"/>
        <v>минимальный заказ 10 гр.</v>
      </c>
      <c r="N219">
        <f t="shared" si="114"/>
        <v>219</v>
      </c>
      <c r="O219" t="s">
        <v>2173</v>
      </c>
    </row>
    <row r="220" spans="1:15" ht="15.75">
      <c r="A220" s="6"/>
      <c r="B220" s="4"/>
      <c r="C220" s="8"/>
      <c r="D220" s="4"/>
      <c r="E220" s="58"/>
      <c r="F220" s="79"/>
      <c r="G220" s="80"/>
      <c r="H220" s="81"/>
      <c r="I220" s="81"/>
      <c r="J220" s="81"/>
      <c r="K220" s="2">
        <f>Hemani!K350</f>
        <v>0</v>
      </c>
      <c r="L220" s="82"/>
    </row>
    <row r="221" spans="1:15">
      <c r="K221" s="12">
        <f>SUM(K29:K150)</f>
        <v>0</v>
      </c>
    </row>
  </sheetData>
  <sheetProtection password="E1DC" sheet="1" objects="1" scenarios="1"/>
  <protectedRanges>
    <protectedRange sqref="M3:M219" name="Диапазон2"/>
    <protectedRange sqref="J3:J219" name="Диапазон1"/>
  </protectedRanges>
  <autoFilter ref="J1:J226"/>
  <sortState ref="A4:R53">
    <sortCondition ref="C4:C53"/>
  </sortState>
  <mergeCells count="2">
    <mergeCell ref="D34:I34"/>
    <mergeCell ref="G58:I58"/>
  </mergeCells>
  <hyperlinks>
    <hyperlink ref="C123" r:id="rId1"/>
    <hyperlink ref="C124" r:id="rId2"/>
    <hyperlink ref="C125" r:id="rId3"/>
    <hyperlink ref="C126" r:id="rId4"/>
    <hyperlink ref="C127" r:id="rId5"/>
    <hyperlink ref="C128" r:id="rId6"/>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CFF"/>
  </sheetPr>
  <dimension ref="A1:O128"/>
  <sheetViews>
    <sheetView workbookViewId="0">
      <pane ySplit="1" topLeftCell="A93" activePane="bottomLeft" state="frozen"/>
      <selection activeCell="F113" sqref="F113"/>
      <selection pane="bottomLeft" activeCell="E3" sqref="E3:F126"/>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28515625" style="12" bestFit="1" customWidth="1"/>
    <col min="10" max="10" width="9.7109375" customWidth="1"/>
    <col min="11" max="11" width="9" hidden="1" customWidth="1"/>
    <col min="12" max="12" width="11.85546875" customWidth="1"/>
    <col min="13" max="13" width="9" hidden="1" customWidth="1"/>
    <col min="14" max="14" width="8.85546875" hidden="1" customWidth="1"/>
    <col min="15" max="15" width="11" hidden="1" customWidth="1"/>
  </cols>
  <sheetData>
    <row r="1" spans="1:15" s="3" customFormat="1" ht="51" customHeight="1">
      <c r="A1" s="39" t="s">
        <v>128</v>
      </c>
      <c r="B1" s="40" t="s">
        <v>131</v>
      </c>
      <c r="C1" s="41" t="s">
        <v>150</v>
      </c>
      <c r="D1" s="53" t="s">
        <v>129</v>
      </c>
      <c r="E1" s="54" t="s">
        <v>148</v>
      </c>
      <c r="F1" s="45" t="s">
        <v>130</v>
      </c>
      <c r="G1" s="42" t="s">
        <v>145</v>
      </c>
      <c r="H1" s="43" t="s">
        <v>146</v>
      </c>
      <c r="I1" s="43" t="s">
        <v>147</v>
      </c>
      <c r="J1" s="46" t="s">
        <v>811</v>
      </c>
      <c r="K1" s="14" t="s">
        <v>144</v>
      </c>
      <c r="L1" s="38" t="str">
        <f>"Сумма:"&amp;" "&amp;SUM(L3:L425)</f>
        <v>Сумма: 0</v>
      </c>
    </row>
    <row r="2" spans="1:15">
      <c r="A2" s="16"/>
      <c r="B2" s="17"/>
      <c r="C2" s="24" t="s">
        <v>187</v>
      </c>
      <c r="D2" s="17"/>
      <c r="E2" s="55"/>
      <c r="F2" s="20"/>
      <c r="G2" s="21"/>
      <c r="H2" s="22"/>
      <c r="I2" s="22"/>
      <c r="J2" s="15"/>
      <c r="K2" s="22"/>
      <c r="L2" s="23"/>
    </row>
    <row r="3" spans="1:15">
      <c r="A3" s="25">
        <v>13959</v>
      </c>
      <c r="B3" s="26" t="s">
        <v>1095</v>
      </c>
      <c r="C3" s="95" t="s">
        <v>1530</v>
      </c>
      <c r="D3" s="26">
        <v>1</v>
      </c>
      <c r="E3" s="56"/>
      <c r="F3" s="28"/>
      <c r="G3" s="29">
        <f t="shared" ref="G3:G23" si="0">F3*0.9</f>
        <v>0</v>
      </c>
      <c r="H3" s="30">
        <f t="shared" ref="H3:H23" si="1">F3*0.85</f>
        <v>0</v>
      </c>
      <c r="I3" s="30">
        <f t="shared" ref="I3:I23" si="2">F3*0.8</f>
        <v>0</v>
      </c>
      <c r="J3" s="31"/>
      <c r="K3" s="30">
        <f t="shared" ref="K3:K122" si="3">J3*F3</f>
        <v>0</v>
      </c>
      <c r="L3" s="32">
        <f t="shared" ref="L3:L36" si="4">IF($K$126&gt;125000,J3*I3,IF($K$126&gt;55000,J3*H3,IF($K$126&gt;27500,J3*G3,IF($K$126&gt;=0,J3*F3,0))))</f>
        <v>0</v>
      </c>
      <c r="N3">
        <f t="shared" ref="N3:N120" si="5">ROW(J3)</f>
        <v>3</v>
      </c>
      <c r="O3" t="s">
        <v>2174</v>
      </c>
    </row>
    <row r="4" spans="1:15">
      <c r="A4" s="16">
        <v>13960</v>
      </c>
      <c r="B4" s="17" t="s">
        <v>1095</v>
      </c>
      <c r="C4" s="119" t="s">
        <v>1531</v>
      </c>
      <c r="D4" s="17">
        <v>1</v>
      </c>
      <c r="E4" s="55"/>
      <c r="F4" s="20"/>
      <c r="G4" s="21">
        <f t="shared" si="0"/>
        <v>0</v>
      </c>
      <c r="H4" s="22">
        <f t="shared" si="1"/>
        <v>0</v>
      </c>
      <c r="I4" s="22">
        <f t="shared" si="2"/>
        <v>0</v>
      </c>
      <c r="J4" s="31"/>
      <c r="K4" s="30">
        <f t="shared" si="3"/>
        <v>0</v>
      </c>
      <c r="L4" s="32">
        <f t="shared" si="4"/>
        <v>0</v>
      </c>
      <c r="N4">
        <f t="shared" si="5"/>
        <v>4</v>
      </c>
      <c r="O4" t="s">
        <v>2174</v>
      </c>
    </row>
    <row r="5" spans="1:15">
      <c r="A5" s="25">
        <v>13890</v>
      </c>
      <c r="B5" s="26" t="s">
        <v>1095</v>
      </c>
      <c r="C5" s="95" t="s">
        <v>1739</v>
      </c>
      <c r="D5" s="26">
        <v>1</v>
      </c>
      <c r="E5" s="56"/>
      <c r="F5" s="28"/>
      <c r="G5" s="29">
        <f t="shared" ref="G5:G6" si="6">F5*0.9</f>
        <v>0</v>
      </c>
      <c r="H5" s="30">
        <f t="shared" ref="H5:H6" si="7">F5*0.85</f>
        <v>0</v>
      </c>
      <c r="I5" s="30">
        <f t="shared" ref="I5:I6" si="8">F5*0.8</f>
        <v>0</v>
      </c>
      <c r="J5" s="31"/>
      <c r="K5" s="30">
        <f t="shared" ref="K5:K6" si="9">J5*F5</f>
        <v>0</v>
      </c>
      <c r="L5" s="32">
        <f t="shared" si="4"/>
        <v>0</v>
      </c>
      <c r="N5">
        <f t="shared" ref="N5:N6" si="10">ROW(J5)</f>
        <v>5</v>
      </c>
      <c r="O5" t="s">
        <v>2174</v>
      </c>
    </row>
    <row r="6" spans="1:15">
      <c r="A6" s="16">
        <v>13888</v>
      </c>
      <c r="B6" s="17" t="s">
        <v>1095</v>
      </c>
      <c r="C6" s="119" t="s">
        <v>1741</v>
      </c>
      <c r="D6" s="17">
        <v>1</v>
      </c>
      <c r="E6" s="55"/>
      <c r="F6" s="20"/>
      <c r="G6" s="21">
        <f t="shared" si="6"/>
        <v>0</v>
      </c>
      <c r="H6" s="22">
        <f t="shared" si="7"/>
        <v>0</v>
      </c>
      <c r="I6" s="22">
        <f t="shared" si="8"/>
        <v>0</v>
      </c>
      <c r="J6" s="31"/>
      <c r="K6" s="30">
        <f t="shared" si="9"/>
        <v>0</v>
      </c>
      <c r="L6" s="32">
        <f t="shared" si="4"/>
        <v>0</v>
      </c>
      <c r="N6">
        <f t="shared" si="10"/>
        <v>6</v>
      </c>
      <c r="O6" t="s">
        <v>2174</v>
      </c>
    </row>
    <row r="7" spans="1:15">
      <c r="A7" s="25">
        <v>13886</v>
      </c>
      <c r="B7" s="26" t="s">
        <v>138</v>
      </c>
      <c r="C7" s="99" t="s">
        <v>1532</v>
      </c>
      <c r="D7" s="26">
        <v>1</v>
      </c>
      <c r="E7" s="56"/>
      <c r="F7" s="28"/>
      <c r="G7" s="29">
        <f t="shared" si="0"/>
        <v>0</v>
      </c>
      <c r="H7" s="30">
        <f t="shared" si="1"/>
        <v>0</v>
      </c>
      <c r="I7" s="30">
        <f t="shared" si="2"/>
        <v>0</v>
      </c>
      <c r="J7" s="31"/>
      <c r="K7" s="30">
        <f t="shared" si="3"/>
        <v>0</v>
      </c>
      <c r="L7" s="32">
        <f t="shared" si="4"/>
        <v>0</v>
      </c>
      <c r="N7">
        <f t="shared" si="5"/>
        <v>7</v>
      </c>
      <c r="O7" t="s">
        <v>2174</v>
      </c>
    </row>
    <row r="8" spans="1:15">
      <c r="A8" s="25">
        <v>14549</v>
      </c>
      <c r="B8" s="26" t="s">
        <v>1095</v>
      </c>
      <c r="C8" s="99" t="s">
        <v>2444</v>
      </c>
      <c r="D8" s="26">
        <v>1</v>
      </c>
      <c r="E8" s="56"/>
      <c r="F8" s="28"/>
      <c r="G8" s="29">
        <f t="shared" ref="G8" si="11">F8*0.9</f>
        <v>0</v>
      </c>
      <c r="H8" s="30">
        <f t="shared" ref="H8" si="12">F8*0.85</f>
        <v>0</v>
      </c>
      <c r="I8" s="30">
        <f t="shared" ref="I8" si="13">F8*0.8</f>
        <v>0</v>
      </c>
      <c r="J8" s="31"/>
      <c r="K8" s="30">
        <f t="shared" ref="K8" si="14">J8*F8</f>
        <v>0</v>
      </c>
      <c r="L8" s="32">
        <f t="shared" si="4"/>
        <v>0</v>
      </c>
      <c r="N8">
        <f t="shared" ref="N8" si="15">ROW(J8)</f>
        <v>8</v>
      </c>
      <c r="O8" t="s">
        <v>2174</v>
      </c>
    </row>
    <row r="9" spans="1:15">
      <c r="A9" s="16">
        <v>13961</v>
      </c>
      <c r="B9" s="17" t="s">
        <v>1095</v>
      </c>
      <c r="C9" s="92" t="s">
        <v>1533</v>
      </c>
      <c r="D9" s="17">
        <v>1</v>
      </c>
      <c r="E9" s="55"/>
      <c r="F9" s="20"/>
      <c r="G9" s="21">
        <f t="shared" si="0"/>
        <v>0</v>
      </c>
      <c r="H9" s="22">
        <f t="shared" si="1"/>
        <v>0</v>
      </c>
      <c r="I9" s="22">
        <f t="shared" si="2"/>
        <v>0</v>
      </c>
      <c r="J9" s="31"/>
      <c r="K9" s="30">
        <f t="shared" si="3"/>
        <v>0</v>
      </c>
      <c r="L9" s="32">
        <f t="shared" si="4"/>
        <v>0</v>
      </c>
      <c r="N9">
        <f t="shared" si="5"/>
        <v>9</v>
      </c>
      <c r="O9" t="s">
        <v>2174</v>
      </c>
    </row>
    <row r="10" spans="1:15">
      <c r="A10" s="25">
        <v>13962</v>
      </c>
      <c r="B10" s="26" t="s">
        <v>1095</v>
      </c>
      <c r="C10" s="99" t="s">
        <v>1534</v>
      </c>
      <c r="D10" s="26">
        <v>1</v>
      </c>
      <c r="E10" s="56"/>
      <c r="F10" s="28"/>
      <c r="G10" s="29">
        <f t="shared" si="0"/>
        <v>0</v>
      </c>
      <c r="H10" s="30">
        <f t="shared" si="1"/>
        <v>0</v>
      </c>
      <c r="I10" s="30">
        <f t="shared" si="2"/>
        <v>0</v>
      </c>
      <c r="J10" s="31"/>
      <c r="K10" s="30">
        <f t="shared" si="3"/>
        <v>0</v>
      </c>
      <c r="L10" s="32">
        <f t="shared" si="4"/>
        <v>0</v>
      </c>
      <c r="N10">
        <f t="shared" si="5"/>
        <v>10</v>
      </c>
      <c r="O10" t="s">
        <v>2174</v>
      </c>
    </row>
    <row r="11" spans="1:15">
      <c r="A11" s="16">
        <v>14440</v>
      </c>
      <c r="B11" s="17" t="s">
        <v>942</v>
      </c>
      <c r="C11" s="97" t="s">
        <v>2313</v>
      </c>
      <c r="D11" s="17">
        <v>1</v>
      </c>
      <c r="E11" s="55"/>
      <c r="F11" s="20"/>
      <c r="G11" s="21">
        <f>F11*0.9</f>
        <v>0</v>
      </c>
      <c r="H11" s="22">
        <f>F11*0.85</f>
        <v>0</v>
      </c>
      <c r="I11" s="22">
        <f>F11*0.8</f>
        <v>0</v>
      </c>
      <c r="J11" s="31"/>
      <c r="K11" s="30">
        <f>J11*F11</f>
        <v>0</v>
      </c>
      <c r="L11" s="32">
        <f t="shared" ref="L11" si="16">IF($K$126&gt;125000,J11*I11,IF($K$126&gt;55000,J11*H11,IF($K$126&gt;27500,J11*G11,IF($K$126&gt;=0,J11*F11,0))))</f>
        <v>0</v>
      </c>
      <c r="N11">
        <f t="shared" ref="N11" si="17">ROW(J11)</f>
        <v>11</v>
      </c>
      <c r="O11" t="s">
        <v>2174</v>
      </c>
    </row>
    <row r="12" spans="1:15">
      <c r="A12" s="16">
        <v>15115</v>
      </c>
      <c r="B12" s="17" t="s">
        <v>808</v>
      </c>
      <c r="C12" s="97" t="s">
        <v>3490</v>
      </c>
      <c r="D12" s="17">
        <v>1</v>
      </c>
      <c r="E12" s="55"/>
      <c r="F12" s="20"/>
      <c r="G12" s="21">
        <f>F12*0.9</f>
        <v>0</v>
      </c>
      <c r="H12" s="22">
        <f>F12*0.85</f>
        <v>0</v>
      </c>
      <c r="I12" s="22">
        <f>F12*0.8</f>
        <v>0</v>
      </c>
      <c r="J12" s="31"/>
      <c r="K12" s="30">
        <f>J12*F12</f>
        <v>0</v>
      </c>
      <c r="L12" s="32">
        <f t="shared" si="4"/>
        <v>0</v>
      </c>
      <c r="N12">
        <f t="shared" si="5"/>
        <v>12</v>
      </c>
      <c r="O12" t="s">
        <v>2174</v>
      </c>
    </row>
    <row r="13" spans="1:15">
      <c r="A13" s="25">
        <v>13887</v>
      </c>
      <c r="B13" s="26" t="s">
        <v>1095</v>
      </c>
      <c r="C13" s="99" t="s">
        <v>1536</v>
      </c>
      <c r="D13" s="26">
        <v>1</v>
      </c>
      <c r="E13" s="56"/>
      <c r="F13" s="28"/>
      <c r="G13" s="29">
        <f>F13*0.9</f>
        <v>0</v>
      </c>
      <c r="H13" s="30">
        <f>F13*0.85</f>
        <v>0</v>
      </c>
      <c r="I13" s="30">
        <f>F13*0.8</f>
        <v>0</v>
      </c>
      <c r="J13" s="31"/>
      <c r="K13" s="30">
        <f>J13*F13</f>
        <v>0</v>
      </c>
      <c r="L13" s="32">
        <f t="shared" si="4"/>
        <v>0</v>
      </c>
      <c r="N13">
        <f t="shared" si="5"/>
        <v>13</v>
      </c>
      <c r="O13" t="s">
        <v>2174</v>
      </c>
    </row>
    <row r="14" spans="1:15">
      <c r="A14" s="16">
        <v>13889</v>
      </c>
      <c r="B14" s="17" t="s">
        <v>2302</v>
      </c>
      <c r="C14" s="97" t="s">
        <v>1535</v>
      </c>
      <c r="D14" s="17">
        <v>1</v>
      </c>
      <c r="E14" s="55"/>
      <c r="F14" s="20"/>
      <c r="G14" s="21">
        <f>F14*0.9</f>
        <v>0</v>
      </c>
      <c r="H14" s="22">
        <f>F14*0.85</f>
        <v>0</v>
      </c>
      <c r="I14" s="22">
        <f>F14*0.8</f>
        <v>0</v>
      </c>
      <c r="J14" s="31"/>
      <c r="K14" s="30">
        <f>J14*F14</f>
        <v>0</v>
      </c>
      <c r="L14" s="32">
        <f t="shared" si="4"/>
        <v>0</v>
      </c>
      <c r="N14">
        <f t="shared" si="5"/>
        <v>14</v>
      </c>
      <c r="O14" t="s">
        <v>2174</v>
      </c>
    </row>
    <row r="15" spans="1:15">
      <c r="A15" s="16">
        <v>14464</v>
      </c>
      <c r="B15" s="17" t="s">
        <v>2302</v>
      </c>
      <c r="C15" s="92" t="s">
        <v>2610</v>
      </c>
      <c r="D15" s="17">
        <v>1</v>
      </c>
      <c r="E15" s="55"/>
      <c r="F15" s="20"/>
      <c r="G15" s="21">
        <f t="shared" ref="G15:G16" si="18">F15*0.9</f>
        <v>0</v>
      </c>
      <c r="H15" s="22">
        <f t="shared" ref="H15:H16" si="19">F15*0.85</f>
        <v>0</v>
      </c>
      <c r="I15" s="22">
        <f t="shared" ref="I15:I16" si="20">F15*0.8</f>
        <v>0</v>
      </c>
      <c r="J15" s="31"/>
      <c r="K15" s="30">
        <f t="shared" ref="K15:K16" si="21">J15*F15</f>
        <v>0</v>
      </c>
      <c r="L15" s="32">
        <f t="shared" si="4"/>
        <v>0</v>
      </c>
      <c r="N15">
        <f t="shared" ref="N15:N20" si="22">ROW(J15)</f>
        <v>15</v>
      </c>
      <c r="O15" t="s">
        <v>2174</v>
      </c>
    </row>
    <row r="16" spans="1:15">
      <c r="A16" s="25">
        <v>14462</v>
      </c>
      <c r="B16" s="26" t="s">
        <v>2302</v>
      </c>
      <c r="C16" s="99" t="s">
        <v>2611</v>
      </c>
      <c r="D16" s="26">
        <v>1</v>
      </c>
      <c r="E16" s="56"/>
      <c r="F16" s="28"/>
      <c r="G16" s="29">
        <f t="shared" si="18"/>
        <v>0</v>
      </c>
      <c r="H16" s="30">
        <f t="shared" si="19"/>
        <v>0</v>
      </c>
      <c r="I16" s="30">
        <f t="shared" si="20"/>
        <v>0</v>
      </c>
      <c r="J16" s="31"/>
      <c r="K16" s="30">
        <f t="shared" si="21"/>
        <v>0</v>
      </c>
      <c r="L16" s="32">
        <f t="shared" si="4"/>
        <v>0</v>
      </c>
      <c r="N16">
        <f t="shared" si="22"/>
        <v>16</v>
      </c>
      <c r="O16" t="s">
        <v>2174</v>
      </c>
    </row>
    <row r="17" spans="1:15">
      <c r="A17" s="16">
        <v>14466</v>
      </c>
      <c r="B17" s="17" t="s">
        <v>2302</v>
      </c>
      <c r="C17" s="97" t="s">
        <v>2612</v>
      </c>
      <c r="D17" s="17">
        <v>1</v>
      </c>
      <c r="E17" s="55"/>
      <c r="F17" s="20"/>
      <c r="G17" s="21">
        <f>F17*0.9</f>
        <v>0</v>
      </c>
      <c r="H17" s="22">
        <f>F17*0.85</f>
        <v>0</v>
      </c>
      <c r="I17" s="22">
        <f>F17*0.8</f>
        <v>0</v>
      </c>
      <c r="J17" s="31"/>
      <c r="K17" s="30">
        <f>J17*F17</f>
        <v>0</v>
      </c>
      <c r="L17" s="32">
        <f t="shared" si="4"/>
        <v>0</v>
      </c>
      <c r="N17">
        <f t="shared" si="22"/>
        <v>17</v>
      </c>
      <c r="O17" t="s">
        <v>2174</v>
      </c>
    </row>
    <row r="18" spans="1:15">
      <c r="A18" s="25">
        <v>14465</v>
      </c>
      <c r="B18" s="26" t="s">
        <v>2302</v>
      </c>
      <c r="C18" s="99" t="s">
        <v>2613</v>
      </c>
      <c r="D18" s="26">
        <v>1</v>
      </c>
      <c r="E18" s="56"/>
      <c r="F18" s="28"/>
      <c r="G18" s="29">
        <f>F18*0.9</f>
        <v>0</v>
      </c>
      <c r="H18" s="30">
        <f>F18*0.85</f>
        <v>0</v>
      </c>
      <c r="I18" s="30">
        <f>F18*0.8</f>
        <v>0</v>
      </c>
      <c r="J18" s="31"/>
      <c r="K18" s="30">
        <f>J18*F18</f>
        <v>0</v>
      </c>
      <c r="L18" s="32">
        <f t="shared" si="4"/>
        <v>0</v>
      </c>
      <c r="N18">
        <f t="shared" si="22"/>
        <v>18</v>
      </c>
      <c r="O18" t="s">
        <v>2174</v>
      </c>
    </row>
    <row r="19" spans="1:15">
      <c r="A19" s="16">
        <v>14463</v>
      </c>
      <c r="B19" s="17" t="s">
        <v>2302</v>
      </c>
      <c r="C19" s="97" t="s">
        <v>2614</v>
      </c>
      <c r="D19" s="17">
        <v>1</v>
      </c>
      <c r="E19" s="55"/>
      <c r="F19" s="20"/>
      <c r="G19" s="21">
        <f>F19*0.9</f>
        <v>0</v>
      </c>
      <c r="H19" s="22">
        <f>F19*0.85</f>
        <v>0</v>
      </c>
      <c r="I19" s="22">
        <f>F19*0.8</f>
        <v>0</v>
      </c>
      <c r="J19" s="31"/>
      <c r="K19" s="30">
        <f>J19*F19</f>
        <v>0</v>
      </c>
      <c r="L19" s="32">
        <f t="shared" ref="L19" si="23">IF($K$126&gt;125000,J19*I19,IF($K$126&gt;55000,J19*H19,IF($K$126&gt;27500,J19*G19,IF($K$126&gt;=0,J19*F19,0))))</f>
        <v>0</v>
      </c>
      <c r="N19">
        <f t="shared" ref="N19" si="24">ROW(J19)</f>
        <v>19</v>
      </c>
      <c r="O19" t="s">
        <v>2174</v>
      </c>
    </row>
    <row r="20" spans="1:15">
      <c r="A20" s="16">
        <v>15114</v>
      </c>
      <c r="B20" s="17" t="s">
        <v>3499</v>
      </c>
      <c r="C20" s="97" t="s">
        <v>3489</v>
      </c>
      <c r="D20" s="17">
        <v>1</v>
      </c>
      <c r="E20" s="55"/>
      <c r="F20" s="20"/>
      <c r="G20" s="21">
        <f>F20*0.9</f>
        <v>0</v>
      </c>
      <c r="H20" s="22">
        <f>F20*0.85</f>
        <v>0</v>
      </c>
      <c r="I20" s="22">
        <f>F20*0.8</f>
        <v>0</v>
      </c>
      <c r="J20" s="31"/>
      <c r="K20" s="30">
        <f>J20*F20</f>
        <v>0</v>
      </c>
      <c r="L20" s="32">
        <f t="shared" si="4"/>
        <v>0</v>
      </c>
      <c r="N20">
        <f t="shared" si="22"/>
        <v>20</v>
      </c>
      <c r="O20" t="s">
        <v>2174</v>
      </c>
    </row>
    <row r="21" spans="1:15">
      <c r="A21" s="25">
        <v>13263</v>
      </c>
      <c r="B21" s="26" t="s">
        <v>2302</v>
      </c>
      <c r="C21" s="99" t="s">
        <v>2379</v>
      </c>
      <c r="D21" s="26">
        <v>1</v>
      </c>
      <c r="E21" s="56"/>
      <c r="F21" s="28"/>
      <c r="G21" s="29">
        <f>F21*0.9</f>
        <v>0</v>
      </c>
      <c r="H21" s="30">
        <f>F21*0.85</f>
        <v>0</v>
      </c>
      <c r="I21" s="30">
        <f>F21*0.8</f>
        <v>0</v>
      </c>
      <c r="J21" s="31"/>
      <c r="K21" s="30">
        <f>J21*F21</f>
        <v>0</v>
      </c>
      <c r="L21" s="32">
        <f t="shared" si="4"/>
        <v>0</v>
      </c>
      <c r="N21">
        <f t="shared" si="5"/>
        <v>21</v>
      </c>
      <c r="O21" t="s">
        <v>2174</v>
      </c>
    </row>
    <row r="22" spans="1:15">
      <c r="A22" s="16"/>
      <c r="B22" s="17"/>
      <c r="C22" s="100" t="s">
        <v>565</v>
      </c>
      <c r="D22" s="17"/>
      <c r="E22" s="57"/>
      <c r="F22" s="20"/>
      <c r="G22" s="21"/>
      <c r="H22" s="22"/>
      <c r="I22" s="22"/>
      <c r="J22" s="31"/>
      <c r="K22" s="30">
        <f t="shared" si="3"/>
        <v>0</v>
      </c>
      <c r="L22" s="32">
        <f t="shared" si="4"/>
        <v>0</v>
      </c>
      <c r="N22">
        <f t="shared" si="5"/>
        <v>22</v>
      </c>
      <c r="O22" t="s">
        <v>2174</v>
      </c>
    </row>
    <row r="23" spans="1:15">
      <c r="A23" s="25">
        <v>13226</v>
      </c>
      <c r="B23" s="26" t="s">
        <v>1100</v>
      </c>
      <c r="C23" s="95" t="s">
        <v>1537</v>
      </c>
      <c r="D23" s="26">
        <v>1</v>
      </c>
      <c r="E23" s="56"/>
      <c r="F23" s="28"/>
      <c r="G23" s="29">
        <f t="shared" si="0"/>
        <v>0</v>
      </c>
      <c r="H23" s="30">
        <f t="shared" si="1"/>
        <v>0</v>
      </c>
      <c r="I23" s="30">
        <f t="shared" si="2"/>
        <v>0</v>
      </c>
      <c r="J23" s="31"/>
      <c r="K23" s="30">
        <f t="shared" si="3"/>
        <v>0</v>
      </c>
      <c r="L23" s="32">
        <f t="shared" si="4"/>
        <v>0</v>
      </c>
      <c r="N23">
        <f t="shared" si="5"/>
        <v>23</v>
      </c>
      <c r="O23" t="s">
        <v>2174</v>
      </c>
    </row>
    <row r="24" spans="1:15">
      <c r="A24" s="16">
        <v>14439</v>
      </c>
      <c r="B24" s="17" t="s">
        <v>2314</v>
      </c>
      <c r="C24" s="92" t="s">
        <v>2318</v>
      </c>
      <c r="D24" s="17">
        <v>1</v>
      </c>
      <c r="E24" s="55"/>
      <c r="F24" s="20"/>
      <c r="G24" s="21">
        <f t="shared" ref="G24:G25" si="25">F24*0.9</f>
        <v>0</v>
      </c>
      <c r="H24" s="22">
        <f t="shared" ref="H24:H25" si="26">F24*0.85</f>
        <v>0</v>
      </c>
      <c r="I24" s="22">
        <f t="shared" ref="I24:I25" si="27">F24*0.8</f>
        <v>0</v>
      </c>
      <c r="J24" s="31"/>
      <c r="K24" s="30">
        <f t="shared" ref="K24:K25" si="28">J24*F24</f>
        <v>0</v>
      </c>
      <c r="L24" s="32">
        <f t="shared" si="4"/>
        <v>0</v>
      </c>
      <c r="N24">
        <f t="shared" si="5"/>
        <v>24</v>
      </c>
      <c r="O24" t="s">
        <v>2174</v>
      </c>
    </row>
    <row r="25" spans="1:15">
      <c r="A25" s="25">
        <v>14433</v>
      </c>
      <c r="B25" s="26" t="s">
        <v>2315</v>
      </c>
      <c r="C25" s="99" t="s">
        <v>2319</v>
      </c>
      <c r="D25" s="26">
        <v>1</v>
      </c>
      <c r="E25" s="56">
        <v>2</v>
      </c>
      <c r="F25" s="28">
        <v>4000</v>
      </c>
      <c r="G25" s="29">
        <f t="shared" si="25"/>
        <v>3600</v>
      </c>
      <c r="H25" s="30">
        <f t="shared" si="26"/>
        <v>3400</v>
      </c>
      <c r="I25" s="30">
        <f t="shared" si="27"/>
        <v>3200</v>
      </c>
      <c r="J25" s="31"/>
      <c r="K25" s="30">
        <f t="shared" si="28"/>
        <v>0</v>
      </c>
      <c r="L25" s="32">
        <f t="shared" si="4"/>
        <v>0</v>
      </c>
      <c r="N25">
        <f t="shared" si="5"/>
        <v>25</v>
      </c>
      <c r="O25" t="s">
        <v>2174</v>
      </c>
    </row>
    <row r="26" spans="1:15">
      <c r="A26" s="16">
        <v>14434</v>
      </c>
      <c r="B26" s="17" t="s">
        <v>2315</v>
      </c>
      <c r="C26" s="92" t="s">
        <v>2320</v>
      </c>
      <c r="D26" s="17">
        <v>1</v>
      </c>
      <c r="E26" s="55">
        <v>1</v>
      </c>
      <c r="F26" s="20">
        <v>2100</v>
      </c>
      <c r="G26" s="21">
        <f t="shared" ref="G26:G32" si="29">F26*0.9</f>
        <v>1890</v>
      </c>
      <c r="H26" s="22">
        <f t="shared" ref="H26:H32" si="30">F26*0.85</f>
        <v>1785</v>
      </c>
      <c r="I26" s="22">
        <f t="shared" ref="I26:I32" si="31">F26*0.8</f>
        <v>1680</v>
      </c>
      <c r="J26" s="31"/>
      <c r="K26" s="30">
        <f t="shared" ref="K26:K32" si="32">J26*F26</f>
        <v>0</v>
      </c>
      <c r="L26" s="32">
        <f t="shared" si="4"/>
        <v>0</v>
      </c>
      <c r="N26">
        <f t="shared" si="5"/>
        <v>26</v>
      </c>
      <c r="O26" t="s">
        <v>2174</v>
      </c>
    </row>
    <row r="27" spans="1:15">
      <c r="A27" s="25">
        <v>13227</v>
      </c>
      <c r="B27" s="26" t="s">
        <v>138</v>
      </c>
      <c r="C27" s="99" t="s">
        <v>2387</v>
      </c>
      <c r="D27" s="26">
        <v>1</v>
      </c>
      <c r="E27" s="56"/>
      <c r="F27" s="28"/>
      <c r="G27" s="29">
        <f t="shared" si="29"/>
        <v>0</v>
      </c>
      <c r="H27" s="30">
        <f t="shared" si="30"/>
        <v>0</v>
      </c>
      <c r="I27" s="30">
        <f t="shared" si="31"/>
        <v>0</v>
      </c>
      <c r="J27" s="31"/>
      <c r="K27" s="30">
        <f t="shared" si="32"/>
        <v>0</v>
      </c>
      <c r="L27" s="32">
        <f t="shared" si="4"/>
        <v>0</v>
      </c>
      <c r="N27">
        <f t="shared" si="5"/>
        <v>27</v>
      </c>
      <c r="O27" t="s">
        <v>2174</v>
      </c>
    </row>
    <row r="28" spans="1:15">
      <c r="A28" s="16">
        <v>13228</v>
      </c>
      <c r="B28" s="17" t="s">
        <v>138</v>
      </c>
      <c r="C28" s="92" t="s">
        <v>2388</v>
      </c>
      <c r="D28" s="17">
        <v>1</v>
      </c>
      <c r="E28" s="55"/>
      <c r="F28" s="20"/>
      <c r="G28" s="21">
        <f t="shared" ref="G28" si="33">F28*0.9</f>
        <v>0</v>
      </c>
      <c r="H28" s="22">
        <f t="shared" ref="H28" si="34">F28*0.85</f>
        <v>0</v>
      </c>
      <c r="I28" s="22">
        <f t="shared" ref="I28" si="35">F28*0.8</f>
        <v>0</v>
      </c>
      <c r="J28" s="31"/>
      <c r="K28" s="30">
        <f t="shared" ref="K28" si="36">J28*F28</f>
        <v>0</v>
      </c>
      <c r="L28" s="32">
        <f t="shared" si="4"/>
        <v>0</v>
      </c>
      <c r="N28">
        <f t="shared" si="5"/>
        <v>28</v>
      </c>
      <c r="O28" t="s">
        <v>2174</v>
      </c>
    </row>
    <row r="29" spans="1:15">
      <c r="A29" s="16">
        <v>14609</v>
      </c>
      <c r="B29" s="17" t="s">
        <v>138</v>
      </c>
      <c r="C29" s="92" t="s">
        <v>2627</v>
      </c>
      <c r="D29" s="17"/>
      <c r="E29" s="55"/>
      <c r="F29" s="20"/>
      <c r="G29" s="21">
        <f t="shared" ref="G29" si="37">F29*0.9</f>
        <v>0</v>
      </c>
      <c r="H29" s="22">
        <f t="shared" ref="H29" si="38">F29*0.85</f>
        <v>0</v>
      </c>
      <c r="I29" s="22">
        <f t="shared" ref="I29" si="39">F29*0.8</f>
        <v>0</v>
      </c>
      <c r="J29" s="31"/>
      <c r="K29" s="30">
        <f t="shared" ref="K29" si="40">J29*F29</f>
        <v>0</v>
      </c>
      <c r="L29" s="32">
        <f t="shared" si="4"/>
        <v>0</v>
      </c>
      <c r="N29">
        <f t="shared" ref="N29" si="41">ROW(J29)</f>
        <v>29</v>
      </c>
      <c r="O29" t="s">
        <v>2174</v>
      </c>
    </row>
    <row r="30" spans="1:15" ht="32.450000000000003" customHeight="1">
      <c r="A30" s="25">
        <v>14436</v>
      </c>
      <c r="B30" s="26" t="s">
        <v>2317</v>
      </c>
      <c r="C30" s="137" t="s">
        <v>2316</v>
      </c>
      <c r="D30" s="26"/>
      <c r="E30" s="56"/>
      <c r="F30" s="28"/>
      <c r="G30" s="29">
        <f t="shared" si="29"/>
        <v>0</v>
      </c>
      <c r="H30" s="30">
        <f t="shared" si="30"/>
        <v>0</v>
      </c>
      <c r="I30" s="30">
        <f t="shared" si="31"/>
        <v>0</v>
      </c>
      <c r="J30" s="31"/>
      <c r="K30" s="30">
        <f t="shared" si="32"/>
        <v>0</v>
      </c>
      <c r="L30" s="32">
        <f t="shared" si="4"/>
        <v>0</v>
      </c>
      <c r="N30">
        <f t="shared" si="5"/>
        <v>30</v>
      </c>
      <c r="O30" t="s">
        <v>2174</v>
      </c>
    </row>
    <row r="31" spans="1:15" ht="45">
      <c r="A31" s="16">
        <v>14435</v>
      </c>
      <c r="B31" s="17" t="s">
        <v>2317</v>
      </c>
      <c r="C31" s="96" t="s">
        <v>2309</v>
      </c>
      <c r="D31" s="17"/>
      <c r="E31" s="55"/>
      <c r="F31" s="20"/>
      <c r="G31" s="21">
        <f t="shared" si="29"/>
        <v>0</v>
      </c>
      <c r="H31" s="22">
        <f t="shared" si="30"/>
        <v>0</v>
      </c>
      <c r="I31" s="22">
        <f t="shared" si="31"/>
        <v>0</v>
      </c>
      <c r="J31" s="31"/>
      <c r="K31" s="30">
        <f t="shared" si="32"/>
        <v>0</v>
      </c>
      <c r="L31" s="32">
        <f t="shared" si="4"/>
        <v>0</v>
      </c>
      <c r="N31">
        <f t="shared" si="5"/>
        <v>31</v>
      </c>
      <c r="O31" t="s">
        <v>2174</v>
      </c>
    </row>
    <row r="32" spans="1:15">
      <c r="A32" s="25"/>
      <c r="B32" s="26"/>
      <c r="C32" s="99"/>
      <c r="D32" s="26"/>
      <c r="E32" s="56"/>
      <c r="F32" s="28"/>
      <c r="G32" s="29">
        <f t="shared" si="29"/>
        <v>0</v>
      </c>
      <c r="H32" s="30">
        <f t="shared" si="30"/>
        <v>0</v>
      </c>
      <c r="I32" s="30">
        <f t="shared" si="31"/>
        <v>0</v>
      </c>
      <c r="J32" s="31"/>
      <c r="K32" s="30">
        <f t="shared" si="32"/>
        <v>0</v>
      </c>
      <c r="L32" s="32">
        <f t="shared" si="4"/>
        <v>0</v>
      </c>
      <c r="N32">
        <f t="shared" si="5"/>
        <v>32</v>
      </c>
      <c r="O32" t="s">
        <v>2174</v>
      </c>
    </row>
    <row r="33" spans="1:15">
      <c r="A33" s="16"/>
      <c r="B33" s="17"/>
      <c r="C33" s="100" t="s">
        <v>424</v>
      </c>
      <c r="D33" s="17"/>
      <c r="E33" s="57"/>
      <c r="F33" s="20"/>
      <c r="G33" s="21"/>
      <c r="H33" s="22"/>
      <c r="I33" s="22"/>
      <c r="J33" s="31"/>
      <c r="K33" s="30">
        <f t="shared" si="3"/>
        <v>0</v>
      </c>
      <c r="L33" s="32">
        <f t="shared" si="4"/>
        <v>0</v>
      </c>
      <c r="N33">
        <f t="shared" si="5"/>
        <v>33</v>
      </c>
      <c r="O33" t="s">
        <v>2174</v>
      </c>
    </row>
    <row r="34" spans="1:15">
      <c r="A34" s="25">
        <v>14096</v>
      </c>
      <c r="B34" s="26" t="s">
        <v>1521</v>
      </c>
      <c r="C34" s="99" t="s">
        <v>1522</v>
      </c>
      <c r="D34" s="26">
        <v>1</v>
      </c>
      <c r="E34" s="56"/>
      <c r="F34" s="28"/>
      <c r="G34" s="29">
        <f t="shared" ref="G34:G122" si="42">F34*0.9</f>
        <v>0</v>
      </c>
      <c r="H34" s="30">
        <f t="shared" ref="H34:H122" si="43">F34*0.85</f>
        <v>0</v>
      </c>
      <c r="I34" s="30">
        <f t="shared" ref="I34:I122" si="44">F34*0.8</f>
        <v>0</v>
      </c>
      <c r="J34" s="31"/>
      <c r="K34" s="30">
        <f t="shared" si="3"/>
        <v>0</v>
      </c>
      <c r="L34" s="32">
        <f t="shared" si="4"/>
        <v>0</v>
      </c>
      <c r="N34">
        <f t="shared" si="5"/>
        <v>34</v>
      </c>
      <c r="O34" t="s">
        <v>2174</v>
      </c>
    </row>
    <row r="35" spans="1:15">
      <c r="A35" s="16">
        <v>14101</v>
      </c>
      <c r="B35" s="17" t="s">
        <v>1521</v>
      </c>
      <c r="C35" s="92" t="s">
        <v>1523</v>
      </c>
      <c r="D35" s="17">
        <v>1</v>
      </c>
      <c r="E35" s="55"/>
      <c r="F35" s="20"/>
      <c r="G35" s="21">
        <f t="shared" si="42"/>
        <v>0</v>
      </c>
      <c r="H35" s="22">
        <f t="shared" si="43"/>
        <v>0</v>
      </c>
      <c r="I35" s="22">
        <f t="shared" si="44"/>
        <v>0</v>
      </c>
      <c r="J35" s="31"/>
      <c r="K35" s="30">
        <f t="shared" si="3"/>
        <v>0</v>
      </c>
      <c r="L35" s="32">
        <f t="shared" si="4"/>
        <v>0</v>
      </c>
      <c r="N35">
        <f t="shared" si="5"/>
        <v>35</v>
      </c>
      <c r="O35" t="s">
        <v>2174</v>
      </c>
    </row>
    <row r="36" spans="1:15">
      <c r="A36" s="25">
        <v>14099</v>
      </c>
      <c r="B36" s="26" t="s">
        <v>1098</v>
      </c>
      <c r="C36" s="99" t="s">
        <v>1524</v>
      </c>
      <c r="D36" s="26">
        <v>1</v>
      </c>
      <c r="E36" s="56"/>
      <c r="F36" s="28"/>
      <c r="G36" s="29">
        <f t="shared" si="42"/>
        <v>0</v>
      </c>
      <c r="H36" s="30">
        <f t="shared" si="43"/>
        <v>0</v>
      </c>
      <c r="I36" s="30">
        <f t="shared" si="44"/>
        <v>0</v>
      </c>
      <c r="J36" s="31"/>
      <c r="K36" s="30">
        <f t="shared" si="3"/>
        <v>0</v>
      </c>
      <c r="L36" s="32">
        <f t="shared" si="4"/>
        <v>0</v>
      </c>
      <c r="N36">
        <f t="shared" si="5"/>
        <v>36</v>
      </c>
      <c r="O36" t="s">
        <v>2174</v>
      </c>
    </row>
    <row r="37" spans="1:15">
      <c r="A37" s="16">
        <v>14100</v>
      </c>
      <c r="B37" s="17" t="s">
        <v>1098</v>
      </c>
      <c r="C37" s="92" t="s">
        <v>1525</v>
      </c>
      <c r="D37" s="17">
        <v>1</v>
      </c>
      <c r="E37" s="55">
        <v>1</v>
      </c>
      <c r="F37" s="20">
        <v>830</v>
      </c>
      <c r="G37" s="21">
        <f t="shared" si="42"/>
        <v>747</v>
      </c>
      <c r="H37" s="22">
        <f t="shared" si="43"/>
        <v>705.5</v>
      </c>
      <c r="I37" s="22">
        <f t="shared" si="44"/>
        <v>664</v>
      </c>
      <c r="J37" s="31"/>
      <c r="K37" s="30">
        <f t="shared" si="3"/>
        <v>0</v>
      </c>
      <c r="L37" s="32">
        <f t="shared" ref="L37:L95" si="45">IF($K$126&gt;125000,J37*I37,IF($K$126&gt;55000,J37*H37,IF($K$126&gt;27500,J37*G37,IF($K$126&gt;=0,J37*F37,0))))</f>
        <v>0</v>
      </c>
      <c r="N37">
        <f t="shared" si="5"/>
        <v>37</v>
      </c>
      <c r="O37" t="s">
        <v>2174</v>
      </c>
    </row>
    <row r="38" spans="1:15">
      <c r="A38" s="25">
        <v>14097</v>
      </c>
      <c r="B38" s="26" t="s">
        <v>1095</v>
      </c>
      <c r="C38" s="99" t="s">
        <v>1526</v>
      </c>
      <c r="D38" s="26">
        <v>1</v>
      </c>
      <c r="E38" s="56"/>
      <c r="F38" s="28"/>
      <c r="G38" s="29">
        <f t="shared" si="42"/>
        <v>0</v>
      </c>
      <c r="H38" s="30">
        <f t="shared" si="43"/>
        <v>0</v>
      </c>
      <c r="I38" s="30">
        <f t="shared" si="44"/>
        <v>0</v>
      </c>
      <c r="J38" s="31"/>
      <c r="K38" s="30">
        <f t="shared" si="3"/>
        <v>0</v>
      </c>
      <c r="L38" s="32">
        <f t="shared" si="45"/>
        <v>0</v>
      </c>
      <c r="N38">
        <f t="shared" si="5"/>
        <v>38</v>
      </c>
      <c r="O38" t="s">
        <v>2174</v>
      </c>
    </row>
    <row r="39" spans="1:15">
      <c r="A39" s="16">
        <v>14098</v>
      </c>
      <c r="B39" s="17" t="s">
        <v>1095</v>
      </c>
      <c r="C39" s="92" t="s">
        <v>1527</v>
      </c>
      <c r="D39" s="17">
        <v>1</v>
      </c>
      <c r="E39" s="55"/>
      <c r="F39" s="20"/>
      <c r="G39" s="21">
        <f t="shared" si="42"/>
        <v>0</v>
      </c>
      <c r="H39" s="22">
        <f t="shared" si="43"/>
        <v>0</v>
      </c>
      <c r="I39" s="22">
        <f t="shared" si="44"/>
        <v>0</v>
      </c>
      <c r="J39" s="31"/>
      <c r="K39" s="30">
        <f t="shared" si="3"/>
        <v>0</v>
      </c>
      <c r="L39" s="32">
        <f t="shared" si="45"/>
        <v>0</v>
      </c>
      <c r="N39">
        <f t="shared" si="5"/>
        <v>39</v>
      </c>
      <c r="O39" t="s">
        <v>2174</v>
      </c>
    </row>
    <row r="40" spans="1:15">
      <c r="A40" s="25">
        <v>14102</v>
      </c>
      <c r="B40" s="26" t="s">
        <v>809</v>
      </c>
      <c r="C40" s="95" t="s">
        <v>1528</v>
      </c>
      <c r="D40" s="26">
        <v>1</v>
      </c>
      <c r="E40" s="56"/>
      <c r="F40" s="28"/>
      <c r="G40" s="29">
        <f t="shared" si="42"/>
        <v>0</v>
      </c>
      <c r="H40" s="30">
        <f t="shared" si="43"/>
        <v>0</v>
      </c>
      <c r="I40" s="30">
        <f t="shared" si="44"/>
        <v>0</v>
      </c>
      <c r="J40" s="31"/>
      <c r="K40" s="30">
        <f t="shared" si="3"/>
        <v>0</v>
      </c>
      <c r="L40" s="32">
        <f t="shared" si="45"/>
        <v>0</v>
      </c>
      <c r="N40">
        <f t="shared" si="5"/>
        <v>40</v>
      </c>
      <c r="O40" t="s">
        <v>2174</v>
      </c>
    </row>
    <row r="41" spans="1:15">
      <c r="A41" s="17"/>
      <c r="B41" s="17"/>
      <c r="C41" s="98" t="s">
        <v>428</v>
      </c>
      <c r="D41" s="17"/>
      <c r="E41" s="55"/>
      <c r="F41" s="20"/>
      <c r="G41" s="21"/>
      <c r="H41" s="22"/>
      <c r="I41" s="22"/>
      <c r="J41" s="31"/>
      <c r="K41" s="30">
        <f t="shared" si="3"/>
        <v>0</v>
      </c>
      <c r="L41" s="32">
        <f t="shared" si="45"/>
        <v>0</v>
      </c>
      <c r="N41">
        <f t="shared" si="5"/>
        <v>41</v>
      </c>
      <c r="O41" t="s">
        <v>2174</v>
      </c>
    </row>
    <row r="42" spans="1:15">
      <c r="A42" s="26">
        <v>14366</v>
      </c>
      <c r="B42" s="26" t="s">
        <v>809</v>
      </c>
      <c r="C42" s="95" t="s">
        <v>2253</v>
      </c>
      <c r="D42" s="26">
        <v>12</v>
      </c>
      <c r="E42" s="56"/>
      <c r="F42" s="28"/>
      <c r="G42" s="29">
        <f t="shared" ref="G42:G53" si="46">F42*0.9</f>
        <v>0</v>
      </c>
      <c r="H42" s="30">
        <f t="shared" ref="H42:H53" si="47">F42*0.85</f>
        <v>0</v>
      </c>
      <c r="I42" s="30">
        <f t="shared" ref="I42:I53" si="48">F42*0.8</f>
        <v>0</v>
      </c>
      <c r="J42" s="31"/>
      <c r="K42" s="30">
        <f t="shared" si="3"/>
        <v>0</v>
      </c>
      <c r="L42" s="32">
        <f t="shared" si="45"/>
        <v>0</v>
      </c>
      <c r="N42">
        <f t="shared" si="5"/>
        <v>42</v>
      </c>
      <c r="O42" t="s">
        <v>2174</v>
      </c>
    </row>
    <row r="43" spans="1:15">
      <c r="A43" s="17">
        <v>14367</v>
      </c>
      <c r="B43" s="17" t="s">
        <v>1095</v>
      </c>
      <c r="C43" s="97" t="s">
        <v>2254</v>
      </c>
      <c r="D43" s="17">
        <v>12</v>
      </c>
      <c r="E43" s="55"/>
      <c r="F43" s="20"/>
      <c r="G43" s="21">
        <f t="shared" si="46"/>
        <v>0</v>
      </c>
      <c r="H43" s="22">
        <f t="shared" si="47"/>
        <v>0</v>
      </c>
      <c r="I43" s="22">
        <f t="shared" si="48"/>
        <v>0</v>
      </c>
      <c r="J43" s="31"/>
      <c r="K43" s="30">
        <f>J43*F43</f>
        <v>0</v>
      </c>
      <c r="L43" s="32">
        <f t="shared" si="45"/>
        <v>0</v>
      </c>
      <c r="N43">
        <f t="shared" si="5"/>
        <v>43</v>
      </c>
      <c r="O43" t="s">
        <v>2174</v>
      </c>
    </row>
    <row r="44" spans="1:15">
      <c r="A44" s="26">
        <v>14368</v>
      </c>
      <c r="B44" s="26" t="s">
        <v>2255</v>
      </c>
      <c r="C44" s="95" t="s">
        <v>2256</v>
      </c>
      <c r="D44" s="26">
        <v>12</v>
      </c>
      <c r="E44" s="56"/>
      <c r="F44" s="28"/>
      <c r="G44" s="29">
        <f t="shared" si="46"/>
        <v>0</v>
      </c>
      <c r="H44" s="30">
        <f t="shared" si="47"/>
        <v>0</v>
      </c>
      <c r="I44" s="30">
        <f t="shared" si="48"/>
        <v>0</v>
      </c>
      <c r="J44" s="31"/>
      <c r="K44" s="30">
        <f t="shared" si="3"/>
        <v>0</v>
      </c>
      <c r="L44" s="32">
        <f t="shared" si="45"/>
        <v>0</v>
      </c>
      <c r="N44">
        <f t="shared" si="5"/>
        <v>44</v>
      </c>
      <c r="O44" t="s">
        <v>2174</v>
      </c>
    </row>
    <row r="45" spans="1:15">
      <c r="A45" s="17">
        <v>14369</v>
      </c>
      <c r="B45" s="17" t="s">
        <v>1095</v>
      </c>
      <c r="C45" s="103" t="s">
        <v>2257</v>
      </c>
      <c r="D45" s="17">
        <v>12</v>
      </c>
      <c r="E45" s="57"/>
      <c r="F45" s="20"/>
      <c r="G45" s="21">
        <f t="shared" si="46"/>
        <v>0</v>
      </c>
      <c r="H45" s="22">
        <f t="shared" si="47"/>
        <v>0</v>
      </c>
      <c r="I45" s="22">
        <f t="shared" si="48"/>
        <v>0</v>
      </c>
      <c r="J45" s="31"/>
      <c r="K45" s="30">
        <f t="shared" si="3"/>
        <v>0</v>
      </c>
      <c r="L45" s="32">
        <f t="shared" si="45"/>
        <v>0</v>
      </c>
      <c r="N45">
        <f t="shared" si="5"/>
        <v>45</v>
      </c>
      <c r="O45" t="s">
        <v>2174</v>
      </c>
    </row>
    <row r="46" spans="1:15">
      <c r="A46" s="26">
        <v>14437</v>
      </c>
      <c r="B46" s="26" t="s">
        <v>1095</v>
      </c>
      <c r="C46" s="95" t="s">
        <v>2540</v>
      </c>
      <c r="D46" s="26">
        <v>12</v>
      </c>
      <c r="E46" s="56"/>
      <c r="F46" s="28"/>
      <c r="G46" s="29">
        <f t="shared" si="46"/>
        <v>0</v>
      </c>
      <c r="H46" s="30">
        <f t="shared" si="47"/>
        <v>0</v>
      </c>
      <c r="I46" s="30">
        <f t="shared" si="48"/>
        <v>0</v>
      </c>
      <c r="J46" s="31"/>
      <c r="K46" s="30">
        <f>J46*F46</f>
        <v>0</v>
      </c>
      <c r="L46" s="32">
        <f t="shared" si="45"/>
        <v>0</v>
      </c>
      <c r="N46">
        <f t="shared" si="5"/>
        <v>46</v>
      </c>
      <c r="O46" t="s">
        <v>2174</v>
      </c>
    </row>
    <row r="47" spans="1:15">
      <c r="A47" s="17">
        <v>14371</v>
      </c>
      <c r="B47" s="17" t="s">
        <v>1095</v>
      </c>
      <c r="C47" s="97" t="s">
        <v>2258</v>
      </c>
      <c r="D47" s="17">
        <v>12</v>
      </c>
      <c r="E47" s="55"/>
      <c r="F47" s="20"/>
      <c r="G47" s="21">
        <f t="shared" si="46"/>
        <v>0</v>
      </c>
      <c r="H47" s="22">
        <f t="shared" si="47"/>
        <v>0</v>
      </c>
      <c r="I47" s="22">
        <f t="shared" si="48"/>
        <v>0</v>
      </c>
      <c r="J47" s="31"/>
      <c r="K47" s="30">
        <f t="shared" si="3"/>
        <v>0</v>
      </c>
      <c r="L47" s="32">
        <f t="shared" si="45"/>
        <v>0</v>
      </c>
      <c r="N47">
        <f t="shared" si="5"/>
        <v>47</v>
      </c>
      <c r="O47" t="s">
        <v>2174</v>
      </c>
    </row>
    <row r="48" spans="1:15">
      <c r="A48" s="26">
        <v>14372</v>
      </c>
      <c r="B48" s="26" t="s">
        <v>1095</v>
      </c>
      <c r="C48" s="95" t="s">
        <v>2259</v>
      </c>
      <c r="D48" s="26">
        <v>12</v>
      </c>
      <c r="E48" s="56">
        <v>1</v>
      </c>
      <c r="F48" s="28">
        <v>1100</v>
      </c>
      <c r="G48" s="29">
        <f t="shared" si="46"/>
        <v>990</v>
      </c>
      <c r="H48" s="30">
        <f t="shared" si="47"/>
        <v>935</v>
      </c>
      <c r="I48" s="30">
        <f t="shared" si="48"/>
        <v>880</v>
      </c>
      <c r="J48" s="31"/>
      <c r="K48" s="30">
        <f t="shared" si="3"/>
        <v>0</v>
      </c>
      <c r="L48" s="32">
        <f t="shared" si="45"/>
        <v>0</v>
      </c>
      <c r="N48">
        <f t="shared" si="5"/>
        <v>48</v>
      </c>
      <c r="O48" t="s">
        <v>2174</v>
      </c>
    </row>
    <row r="49" spans="1:15">
      <c r="A49" s="17">
        <v>14373</v>
      </c>
      <c r="B49" s="17" t="s">
        <v>1095</v>
      </c>
      <c r="C49" s="103" t="s">
        <v>2260</v>
      </c>
      <c r="D49" s="17">
        <v>12</v>
      </c>
      <c r="E49" s="57">
        <v>1</v>
      </c>
      <c r="F49" s="20">
        <v>960</v>
      </c>
      <c r="G49" s="21">
        <f t="shared" si="46"/>
        <v>864</v>
      </c>
      <c r="H49" s="22">
        <f t="shared" si="47"/>
        <v>816</v>
      </c>
      <c r="I49" s="22">
        <f t="shared" si="48"/>
        <v>768</v>
      </c>
      <c r="J49" s="31"/>
      <c r="K49" s="30">
        <f t="shared" si="3"/>
        <v>0</v>
      </c>
      <c r="L49" s="32">
        <f t="shared" si="45"/>
        <v>0</v>
      </c>
      <c r="N49">
        <f t="shared" si="5"/>
        <v>49</v>
      </c>
      <c r="O49" t="s">
        <v>2174</v>
      </c>
    </row>
    <row r="50" spans="1:15">
      <c r="A50" s="26">
        <v>13878</v>
      </c>
      <c r="B50" s="26" t="s">
        <v>1097</v>
      </c>
      <c r="C50" s="95" t="s">
        <v>2261</v>
      </c>
      <c r="D50" s="26">
        <v>12</v>
      </c>
      <c r="E50" s="56"/>
      <c r="F50" s="28"/>
      <c r="G50" s="29">
        <f t="shared" si="46"/>
        <v>0</v>
      </c>
      <c r="H50" s="30">
        <f t="shared" si="47"/>
        <v>0</v>
      </c>
      <c r="I50" s="30">
        <f t="shared" si="48"/>
        <v>0</v>
      </c>
      <c r="J50" s="31"/>
      <c r="K50" s="30">
        <f t="shared" si="3"/>
        <v>0</v>
      </c>
      <c r="L50" s="32">
        <f t="shared" si="45"/>
        <v>0</v>
      </c>
      <c r="N50">
        <f t="shared" si="5"/>
        <v>50</v>
      </c>
      <c r="O50" t="s">
        <v>2174</v>
      </c>
    </row>
    <row r="51" spans="1:15">
      <c r="A51" s="17">
        <v>13880</v>
      </c>
      <c r="B51" s="17" t="s">
        <v>1097</v>
      </c>
      <c r="C51" s="97" t="s">
        <v>2262</v>
      </c>
      <c r="D51" s="17">
        <v>12</v>
      </c>
      <c r="E51" s="55"/>
      <c r="F51" s="20"/>
      <c r="G51" s="21">
        <f t="shared" si="46"/>
        <v>0</v>
      </c>
      <c r="H51" s="22">
        <f t="shared" si="47"/>
        <v>0</v>
      </c>
      <c r="I51" s="22">
        <f t="shared" si="48"/>
        <v>0</v>
      </c>
      <c r="J51" s="31"/>
      <c r="K51" s="30">
        <f t="shared" si="3"/>
        <v>0</v>
      </c>
      <c r="L51" s="32">
        <f>IF($K$126&gt;125000,J51*I51,IF($K$126&gt;55000,J51*H51,IF($K$126&gt;27500,J51*G51,IF($K$126&gt;=0,J51*F51,0))))</f>
        <v>0</v>
      </c>
      <c r="N51">
        <f t="shared" si="5"/>
        <v>51</v>
      </c>
      <c r="O51" t="s">
        <v>2174</v>
      </c>
    </row>
    <row r="52" spans="1:15">
      <c r="A52" s="26">
        <v>13882</v>
      </c>
      <c r="B52" s="26" t="s">
        <v>1095</v>
      </c>
      <c r="C52" s="95" t="s">
        <v>2263</v>
      </c>
      <c r="D52" s="26">
        <v>12</v>
      </c>
      <c r="E52" s="56">
        <v>60</v>
      </c>
      <c r="F52" s="28">
        <v>960</v>
      </c>
      <c r="G52" s="29">
        <f t="shared" si="46"/>
        <v>864</v>
      </c>
      <c r="H52" s="30">
        <f t="shared" si="47"/>
        <v>816</v>
      </c>
      <c r="I52" s="30">
        <f t="shared" si="48"/>
        <v>768</v>
      </c>
      <c r="J52" s="31"/>
      <c r="K52" s="30">
        <f t="shared" si="3"/>
        <v>0</v>
      </c>
      <c r="L52" s="32">
        <f t="shared" si="45"/>
        <v>0</v>
      </c>
      <c r="N52">
        <f t="shared" si="5"/>
        <v>52</v>
      </c>
      <c r="O52" t="s">
        <v>2174</v>
      </c>
    </row>
    <row r="53" spans="1:15">
      <c r="A53" s="17">
        <v>13877</v>
      </c>
      <c r="B53" s="17" t="s">
        <v>1095</v>
      </c>
      <c r="C53" s="103" t="s">
        <v>2264</v>
      </c>
      <c r="D53" s="17">
        <v>12</v>
      </c>
      <c r="E53" s="57">
        <v>10</v>
      </c>
      <c r="F53" s="20">
        <v>1200</v>
      </c>
      <c r="G53" s="21">
        <f t="shared" si="46"/>
        <v>1080</v>
      </c>
      <c r="H53" s="22">
        <f t="shared" si="47"/>
        <v>1020</v>
      </c>
      <c r="I53" s="22">
        <f t="shared" si="48"/>
        <v>960</v>
      </c>
      <c r="J53" s="31"/>
      <c r="K53" s="30">
        <f t="shared" si="3"/>
        <v>0</v>
      </c>
      <c r="L53" s="32">
        <f t="shared" si="45"/>
        <v>0</v>
      </c>
      <c r="N53">
        <f t="shared" si="5"/>
        <v>53</v>
      </c>
      <c r="O53" t="s">
        <v>2174</v>
      </c>
    </row>
    <row r="54" spans="1:15">
      <c r="A54" s="26">
        <v>13883</v>
      </c>
      <c r="B54" s="26" t="s">
        <v>1095</v>
      </c>
      <c r="C54" s="95" t="s">
        <v>1538</v>
      </c>
      <c r="D54" s="26">
        <v>12</v>
      </c>
      <c r="E54" s="56"/>
      <c r="F54" s="28"/>
      <c r="G54" s="29">
        <f t="shared" si="42"/>
        <v>0</v>
      </c>
      <c r="H54" s="30">
        <f t="shared" si="43"/>
        <v>0</v>
      </c>
      <c r="I54" s="30">
        <f t="shared" si="44"/>
        <v>0</v>
      </c>
      <c r="J54" s="31"/>
      <c r="K54" s="30">
        <f t="shared" si="3"/>
        <v>0</v>
      </c>
      <c r="L54" s="32">
        <f t="shared" si="45"/>
        <v>0</v>
      </c>
      <c r="N54">
        <f t="shared" si="5"/>
        <v>54</v>
      </c>
      <c r="O54" t="s">
        <v>2174</v>
      </c>
    </row>
    <row r="55" spans="1:15">
      <c r="A55" s="17">
        <v>13881</v>
      </c>
      <c r="B55" s="17" t="s">
        <v>1095</v>
      </c>
      <c r="C55" s="97" t="s">
        <v>1539</v>
      </c>
      <c r="D55" s="17">
        <v>12</v>
      </c>
      <c r="E55" s="55"/>
      <c r="F55" s="20"/>
      <c r="G55" s="21">
        <f t="shared" si="42"/>
        <v>0</v>
      </c>
      <c r="H55" s="22">
        <f t="shared" si="43"/>
        <v>0</v>
      </c>
      <c r="I55" s="22">
        <f t="shared" si="44"/>
        <v>0</v>
      </c>
      <c r="J55" s="31"/>
      <c r="K55" s="30">
        <f t="shared" si="3"/>
        <v>0</v>
      </c>
      <c r="L55" s="32">
        <f t="shared" si="45"/>
        <v>0</v>
      </c>
      <c r="N55">
        <f t="shared" si="5"/>
        <v>55</v>
      </c>
      <c r="O55" t="s">
        <v>2174</v>
      </c>
    </row>
    <row r="56" spans="1:15">
      <c r="A56" s="26">
        <v>13884</v>
      </c>
      <c r="B56" s="26" t="s">
        <v>1385</v>
      </c>
      <c r="C56" s="95" t="s">
        <v>1540</v>
      </c>
      <c r="D56" s="26">
        <v>12</v>
      </c>
      <c r="E56" s="56"/>
      <c r="F56" s="28"/>
      <c r="G56" s="29">
        <f t="shared" si="42"/>
        <v>0</v>
      </c>
      <c r="H56" s="30">
        <f t="shared" si="43"/>
        <v>0</v>
      </c>
      <c r="I56" s="30">
        <f t="shared" si="44"/>
        <v>0</v>
      </c>
      <c r="J56" s="31"/>
      <c r="K56" s="30">
        <f t="shared" si="3"/>
        <v>0</v>
      </c>
      <c r="L56" s="32">
        <f t="shared" si="45"/>
        <v>0</v>
      </c>
      <c r="N56">
        <f t="shared" si="5"/>
        <v>56</v>
      </c>
      <c r="O56" t="s">
        <v>2174</v>
      </c>
    </row>
    <row r="57" spans="1:15">
      <c r="A57" s="17">
        <v>13879</v>
      </c>
      <c r="B57" s="17" t="s">
        <v>1095</v>
      </c>
      <c r="C57" s="103" t="s">
        <v>1541</v>
      </c>
      <c r="D57" s="17">
        <v>12</v>
      </c>
      <c r="E57" s="57"/>
      <c r="F57" s="20"/>
      <c r="G57" s="21">
        <f t="shared" si="42"/>
        <v>0</v>
      </c>
      <c r="H57" s="22">
        <f t="shared" si="43"/>
        <v>0</v>
      </c>
      <c r="I57" s="22">
        <f t="shared" si="44"/>
        <v>0</v>
      </c>
      <c r="J57" s="31"/>
      <c r="K57" s="30">
        <f t="shared" si="3"/>
        <v>0</v>
      </c>
      <c r="L57" s="32">
        <f t="shared" si="45"/>
        <v>0</v>
      </c>
      <c r="N57">
        <f t="shared" si="5"/>
        <v>57</v>
      </c>
      <c r="O57" t="s">
        <v>2174</v>
      </c>
    </row>
    <row r="58" spans="1:15">
      <c r="A58" s="17"/>
      <c r="B58" s="17"/>
      <c r="C58" s="98" t="s">
        <v>3793</v>
      </c>
      <c r="D58" s="17"/>
      <c r="E58" s="55"/>
      <c r="F58" s="20"/>
      <c r="G58" s="21"/>
      <c r="H58" s="22"/>
      <c r="I58" s="22"/>
      <c r="J58" s="31"/>
      <c r="K58" s="30">
        <f t="shared" ref="K58:K59" si="49">J58*F58</f>
        <v>0</v>
      </c>
      <c r="L58" s="32">
        <f t="shared" ref="L58:L65" si="50">IF($K$126&gt;125000,J58*I58,IF($K$126&gt;55000,J58*H58,IF($K$126&gt;27500,J58*G58,IF($K$126&gt;=0,J58*F58,0))))</f>
        <v>0</v>
      </c>
      <c r="N58">
        <f t="shared" ref="N58:N65" si="51">ROW(J58)</f>
        <v>58</v>
      </c>
      <c r="O58" t="s">
        <v>2174</v>
      </c>
    </row>
    <row r="59" spans="1:15">
      <c r="A59" s="26">
        <v>15232</v>
      </c>
      <c r="B59" s="26" t="s">
        <v>1095</v>
      </c>
      <c r="C59" s="95" t="s">
        <v>3719</v>
      </c>
      <c r="D59" s="26">
        <v>12</v>
      </c>
      <c r="E59" s="56"/>
      <c r="F59" s="28"/>
      <c r="G59" s="29">
        <f t="shared" ref="G59:G65" si="52">F59*0.9</f>
        <v>0</v>
      </c>
      <c r="H59" s="30">
        <f t="shared" ref="H59:H65" si="53">F59*0.85</f>
        <v>0</v>
      </c>
      <c r="I59" s="30">
        <f t="shared" ref="I59:I65" si="54">F59*0.8</f>
        <v>0</v>
      </c>
      <c r="J59" s="31"/>
      <c r="K59" s="30">
        <f t="shared" si="49"/>
        <v>0</v>
      </c>
      <c r="L59" s="32">
        <f t="shared" si="50"/>
        <v>0</v>
      </c>
      <c r="N59">
        <f t="shared" si="51"/>
        <v>59</v>
      </c>
      <c r="O59" t="s">
        <v>2174</v>
      </c>
    </row>
    <row r="60" spans="1:15">
      <c r="A60" s="17">
        <v>15233</v>
      </c>
      <c r="B60" s="17" t="s">
        <v>1095</v>
      </c>
      <c r="C60" s="97" t="s">
        <v>3718</v>
      </c>
      <c r="D60" s="17">
        <v>12</v>
      </c>
      <c r="E60" s="55">
        <v>1</v>
      </c>
      <c r="F60" s="20">
        <v>450</v>
      </c>
      <c r="G60" s="21">
        <f t="shared" si="52"/>
        <v>405</v>
      </c>
      <c r="H60" s="22">
        <f t="shared" si="53"/>
        <v>382.5</v>
      </c>
      <c r="I60" s="22">
        <f t="shared" si="54"/>
        <v>360</v>
      </c>
      <c r="J60" s="31"/>
      <c r="K60" s="30">
        <f>J60*F60</f>
        <v>0</v>
      </c>
      <c r="L60" s="32">
        <f t="shared" si="50"/>
        <v>0</v>
      </c>
      <c r="N60">
        <f t="shared" si="51"/>
        <v>60</v>
      </c>
      <c r="O60" t="s">
        <v>2174</v>
      </c>
    </row>
    <row r="61" spans="1:15">
      <c r="A61" s="26">
        <v>15235</v>
      </c>
      <c r="B61" s="26" t="s">
        <v>1095</v>
      </c>
      <c r="C61" s="95" t="s">
        <v>3720</v>
      </c>
      <c r="D61" s="26">
        <v>12</v>
      </c>
      <c r="E61" s="56">
        <v>1</v>
      </c>
      <c r="F61" s="28">
        <v>450</v>
      </c>
      <c r="G61" s="29">
        <f t="shared" si="52"/>
        <v>405</v>
      </c>
      <c r="H61" s="30">
        <f t="shared" si="53"/>
        <v>382.5</v>
      </c>
      <c r="I61" s="30">
        <f t="shared" si="54"/>
        <v>360</v>
      </c>
      <c r="J61" s="31"/>
      <c r="K61" s="30">
        <f t="shared" ref="K61:K62" si="55">J61*F61</f>
        <v>0</v>
      </c>
      <c r="L61" s="32">
        <f t="shared" si="50"/>
        <v>0</v>
      </c>
      <c r="N61">
        <f t="shared" si="51"/>
        <v>61</v>
      </c>
      <c r="O61" t="s">
        <v>2174</v>
      </c>
    </row>
    <row r="62" spans="1:15">
      <c r="A62" s="17">
        <v>15236</v>
      </c>
      <c r="B62" s="17" t="s">
        <v>1095</v>
      </c>
      <c r="C62" s="103" t="s">
        <v>3717</v>
      </c>
      <c r="D62" s="17">
        <v>12</v>
      </c>
      <c r="E62" s="57"/>
      <c r="F62" s="20"/>
      <c r="G62" s="21">
        <f t="shared" si="52"/>
        <v>0</v>
      </c>
      <c r="H62" s="22">
        <f t="shared" si="53"/>
        <v>0</v>
      </c>
      <c r="I62" s="22">
        <f t="shared" si="54"/>
        <v>0</v>
      </c>
      <c r="J62" s="31"/>
      <c r="K62" s="30">
        <f t="shared" si="55"/>
        <v>0</v>
      </c>
      <c r="L62" s="32">
        <f t="shared" si="50"/>
        <v>0</v>
      </c>
      <c r="N62">
        <f t="shared" si="51"/>
        <v>62</v>
      </c>
      <c r="O62" t="s">
        <v>2174</v>
      </c>
    </row>
    <row r="63" spans="1:15">
      <c r="A63" s="26">
        <v>15238</v>
      </c>
      <c r="B63" s="26" t="s">
        <v>1095</v>
      </c>
      <c r="C63" s="95" t="s">
        <v>3721</v>
      </c>
      <c r="D63" s="26">
        <v>12</v>
      </c>
      <c r="E63" s="56"/>
      <c r="F63" s="28"/>
      <c r="G63" s="29">
        <f t="shared" si="52"/>
        <v>0</v>
      </c>
      <c r="H63" s="30">
        <f t="shared" si="53"/>
        <v>0</v>
      </c>
      <c r="I63" s="30">
        <f t="shared" si="54"/>
        <v>0</v>
      </c>
      <c r="J63" s="31"/>
      <c r="K63" s="30">
        <f>J63*F63</f>
        <v>0</v>
      </c>
      <c r="L63" s="32">
        <f t="shared" si="50"/>
        <v>0</v>
      </c>
      <c r="N63">
        <f t="shared" si="51"/>
        <v>63</v>
      </c>
      <c r="O63" t="s">
        <v>2174</v>
      </c>
    </row>
    <row r="64" spans="1:15">
      <c r="A64" s="17">
        <v>15239</v>
      </c>
      <c r="B64" s="17" t="s">
        <v>1095</v>
      </c>
      <c r="C64" s="97" t="s">
        <v>3722</v>
      </c>
      <c r="D64" s="17">
        <v>12</v>
      </c>
      <c r="E64" s="55"/>
      <c r="F64" s="20"/>
      <c r="G64" s="21">
        <f t="shared" si="52"/>
        <v>0</v>
      </c>
      <c r="H64" s="22">
        <f t="shared" si="53"/>
        <v>0</v>
      </c>
      <c r="I64" s="22">
        <f t="shared" si="54"/>
        <v>0</v>
      </c>
      <c r="J64" s="31"/>
      <c r="K64" s="30">
        <f t="shared" ref="K64:K65" si="56">J64*F64</f>
        <v>0</v>
      </c>
      <c r="L64" s="32">
        <f t="shared" si="50"/>
        <v>0</v>
      </c>
      <c r="N64">
        <f t="shared" si="51"/>
        <v>64</v>
      </c>
      <c r="O64" t="s">
        <v>2174</v>
      </c>
    </row>
    <row r="65" spans="1:15">
      <c r="A65" s="26">
        <v>15237</v>
      </c>
      <c r="B65" s="26" t="s">
        <v>1095</v>
      </c>
      <c r="C65" s="95" t="s">
        <v>3723</v>
      </c>
      <c r="D65" s="26">
        <v>12</v>
      </c>
      <c r="E65" s="56"/>
      <c r="F65" s="28"/>
      <c r="G65" s="29">
        <f t="shared" si="52"/>
        <v>0</v>
      </c>
      <c r="H65" s="30">
        <f t="shared" si="53"/>
        <v>0</v>
      </c>
      <c r="I65" s="30">
        <f t="shared" si="54"/>
        <v>0</v>
      </c>
      <c r="J65" s="31"/>
      <c r="K65" s="30">
        <f t="shared" si="56"/>
        <v>0</v>
      </c>
      <c r="L65" s="32">
        <f t="shared" si="50"/>
        <v>0</v>
      </c>
      <c r="N65">
        <f t="shared" si="51"/>
        <v>65</v>
      </c>
      <c r="O65" t="s">
        <v>2174</v>
      </c>
    </row>
    <row r="66" spans="1:15">
      <c r="A66" s="17"/>
      <c r="B66" s="17"/>
      <c r="C66" s="98" t="s">
        <v>3087</v>
      </c>
      <c r="D66" s="17"/>
      <c r="E66" s="55"/>
      <c r="F66" s="20"/>
      <c r="G66" s="21"/>
      <c r="H66" s="22"/>
      <c r="I66" s="22"/>
      <c r="J66" s="31"/>
      <c r="K66" s="30">
        <f t="shared" ref="K66:K68" si="57">J66*F66</f>
        <v>0</v>
      </c>
      <c r="L66" s="32">
        <f t="shared" ref="L66:L83" si="58">IF($K$126&gt;125000,J66*I66,IF($K$126&gt;55000,J66*H66,IF($K$126&gt;27500,J66*G66,IF($K$126&gt;=0,J66*F66,0))))</f>
        <v>0</v>
      </c>
      <c r="N66">
        <f t="shared" ref="N66:N83" si="59">ROW(J66)</f>
        <v>66</v>
      </c>
      <c r="O66" t="s">
        <v>2174</v>
      </c>
    </row>
    <row r="67" spans="1:15">
      <c r="A67" s="26">
        <v>14681</v>
      </c>
      <c r="B67" s="26" t="s">
        <v>942</v>
      </c>
      <c r="C67" s="95" t="s">
        <v>3850</v>
      </c>
      <c r="D67" s="26">
        <v>12</v>
      </c>
      <c r="E67" s="56"/>
      <c r="F67" s="28"/>
      <c r="G67" s="29">
        <f t="shared" ref="G67" si="60">F67*0.9</f>
        <v>0</v>
      </c>
      <c r="H67" s="30">
        <f t="shared" ref="H67" si="61">F67*0.85</f>
        <v>0</v>
      </c>
      <c r="I67" s="30">
        <f t="shared" ref="I67" si="62">F67*0.8</f>
        <v>0</v>
      </c>
      <c r="J67" s="31"/>
      <c r="K67" s="30">
        <f t="shared" ref="K67" si="63">J67*F67</f>
        <v>0</v>
      </c>
      <c r="L67" s="32">
        <f t="shared" ref="L67" si="64">IF($K$126&gt;125000,J67*I67,IF($K$126&gt;55000,J67*H67,IF($K$126&gt;27500,J67*G67,IF($K$126&gt;=0,J67*F67,0))))</f>
        <v>0</v>
      </c>
      <c r="N67">
        <f t="shared" ref="N67" si="65">ROW(J67)</f>
        <v>67</v>
      </c>
      <c r="O67" t="s">
        <v>2174</v>
      </c>
    </row>
    <row r="68" spans="1:15">
      <c r="A68" s="26">
        <v>14690</v>
      </c>
      <c r="B68" s="26"/>
      <c r="C68" s="95" t="s">
        <v>3851</v>
      </c>
      <c r="D68" s="26">
        <v>12</v>
      </c>
      <c r="E68" s="56"/>
      <c r="F68" s="28"/>
      <c r="G68" s="29">
        <f t="shared" ref="G68:G83" si="66">F68*0.9</f>
        <v>0</v>
      </c>
      <c r="H68" s="30">
        <f t="shared" ref="H68:H83" si="67">F68*0.85</f>
        <v>0</v>
      </c>
      <c r="I68" s="30">
        <f t="shared" ref="I68:I83" si="68">F68*0.8</f>
        <v>0</v>
      </c>
      <c r="J68" s="31"/>
      <c r="K68" s="30">
        <f t="shared" si="57"/>
        <v>0</v>
      </c>
      <c r="L68" s="32">
        <f t="shared" si="58"/>
        <v>0</v>
      </c>
      <c r="N68">
        <f t="shared" si="59"/>
        <v>68</v>
      </c>
      <c r="O68" t="s">
        <v>2174</v>
      </c>
    </row>
    <row r="69" spans="1:15">
      <c r="A69" s="17">
        <v>14682</v>
      </c>
      <c r="B69" s="17" t="s">
        <v>942</v>
      </c>
      <c r="C69" s="97" t="s">
        <v>3068</v>
      </c>
      <c r="D69" s="17">
        <v>12</v>
      </c>
      <c r="E69" s="55">
        <v>12</v>
      </c>
      <c r="F69" s="20">
        <v>930</v>
      </c>
      <c r="G69" s="21">
        <f t="shared" si="66"/>
        <v>837</v>
      </c>
      <c r="H69" s="22">
        <f t="shared" si="67"/>
        <v>790.5</v>
      </c>
      <c r="I69" s="22">
        <f t="shared" si="68"/>
        <v>744</v>
      </c>
      <c r="J69" s="31"/>
      <c r="K69" s="30">
        <f>J69*F69</f>
        <v>0</v>
      </c>
      <c r="L69" s="32">
        <f t="shared" si="58"/>
        <v>0</v>
      </c>
      <c r="N69">
        <f t="shared" si="59"/>
        <v>69</v>
      </c>
      <c r="O69" t="s">
        <v>2174</v>
      </c>
    </row>
    <row r="70" spans="1:15">
      <c r="A70" s="26">
        <v>14686</v>
      </c>
      <c r="B70" s="26" t="s">
        <v>942</v>
      </c>
      <c r="C70" s="95" t="s">
        <v>3069</v>
      </c>
      <c r="D70" s="26">
        <v>12</v>
      </c>
      <c r="E70" s="56"/>
      <c r="F70" s="28"/>
      <c r="G70" s="29">
        <f t="shared" si="66"/>
        <v>0</v>
      </c>
      <c r="H70" s="30">
        <f t="shared" si="67"/>
        <v>0</v>
      </c>
      <c r="I70" s="30">
        <f t="shared" si="68"/>
        <v>0</v>
      </c>
      <c r="J70" s="31"/>
      <c r="K70" s="30">
        <f t="shared" ref="K70:K71" si="69">J70*F70</f>
        <v>0</v>
      </c>
      <c r="L70" s="32">
        <f t="shared" si="58"/>
        <v>0</v>
      </c>
      <c r="N70">
        <f t="shared" si="59"/>
        <v>70</v>
      </c>
      <c r="O70" t="s">
        <v>2174</v>
      </c>
    </row>
    <row r="71" spans="1:15">
      <c r="A71" s="17">
        <v>14684</v>
      </c>
      <c r="B71" s="17"/>
      <c r="C71" s="103" t="s">
        <v>3070</v>
      </c>
      <c r="D71" s="17">
        <v>12</v>
      </c>
      <c r="E71" s="57"/>
      <c r="F71" s="20"/>
      <c r="G71" s="21">
        <f t="shared" si="66"/>
        <v>0</v>
      </c>
      <c r="H71" s="22">
        <f t="shared" si="67"/>
        <v>0</v>
      </c>
      <c r="I71" s="22">
        <f t="shared" si="68"/>
        <v>0</v>
      </c>
      <c r="J71" s="31"/>
      <c r="K71" s="30">
        <f t="shared" si="69"/>
        <v>0</v>
      </c>
      <c r="L71" s="32">
        <f t="shared" si="58"/>
        <v>0</v>
      </c>
      <c r="N71">
        <f t="shared" si="59"/>
        <v>71</v>
      </c>
      <c r="O71" t="s">
        <v>2174</v>
      </c>
    </row>
    <row r="72" spans="1:15">
      <c r="A72" s="26">
        <v>14683</v>
      </c>
      <c r="B72" s="26"/>
      <c r="C72" s="95" t="s">
        <v>3071</v>
      </c>
      <c r="D72" s="26">
        <v>12</v>
      </c>
      <c r="E72" s="56"/>
      <c r="F72" s="28"/>
      <c r="G72" s="29">
        <f t="shared" si="66"/>
        <v>0</v>
      </c>
      <c r="H72" s="30">
        <f t="shared" si="67"/>
        <v>0</v>
      </c>
      <c r="I72" s="30">
        <f t="shared" si="68"/>
        <v>0</v>
      </c>
      <c r="J72" s="31"/>
      <c r="K72" s="30">
        <f>J72*F72</f>
        <v>0</v>
      </c>
      <c r="L72" s="32">
        <f t="shared" si="58"/>
        <v>0</v>
      </c>
      <c r="N72">
        <f t="shared" si="59"/>
        <v>72</v>
      </c>
      <c r="O72" t="s">
        <v>2174</v>
      </c>
    </row>
    <row r="73" spans="1:15">
      <c r="A73" s="17">
        <v>14694</v>
      </c>
      <c r="B73" s="17" t="s">
        <v>942</v>
      </c>
      <c r="C73" s="97" t="s">
        <v>3072</v>
      </c>
      <c r="D73" s="17">
        <v>12</v>
      </c>
      <c r="E73" s="55"/>
      <c r="F73" s="20"/>
      <c r="G73" s="21">
        <f t="shared" si="66"/>
        <v>0</v>
      </c>
      <c r="H73" s="22">
        <f t="shared" si="67"/>
        <v>0</v>
      </c>
      <c r="I73" s="22">
        <f t="shared" si="68"/>
        <v>0</v>
      </c>
      <c r="J73" s="31"/>
      <c r="K73" s="30">
        <f t="shared" ref="K73:K83" si="70">J73*F73</f>
        <v>0</v>
      </c>
      <c r="L73" s="32">
        <f t="shared" si="58"/>
        <v>0</v>
      </c>
      <c r="N73">
        <f t="shared" si="59"/>
        <v>73</v>
      </c>
      <c r="O73" t="s">
        <v>2174</v>
      </c>
    </row>
    <row r="74" spans="1:15">
      <c r="A74" s="26">
        <v>14689</v>
      </c>
      <c r="B74" s="26" t="s">
        <v>942</v>
      </c>
      <c r="C74" s="95" t="s">
        <v>3073</v>
      </c>
      <c r="D74" s="26">
        <v>12</v>
      </c>
      <c r="E74" s="56">
        <v>1</v>
      </c>
      <c r="F74" s="28">
        <v>905</v>
      </c>
      <c r="G74" s="29">
        <f t="shared" si="66"/>
        <v>814.5</v>
      </c>
      <c r="H74" s="30">
        <f t="shared" si="67"/>
        <v>769.25</v>
      </c>
      <c r="I74" s="30">
        <f t="shared" si="68"/>
        <v>724</v>
      </c>
      <c r="J74" s="31"/>
      <c r="K74" s="30">
        <f t="shared" si="70"/>
        <v>0</v>
      </c>
      <c r="L74" s="32">
        <f t="shared" si="58"/>
        <v>0</v>
      </c>
      <c r="N74">
        <f t="shared" si="59"/>
        <v>74</v>
      </c>
      <c r="O74" t="s">
        <v>2174</v>
      </c>
    </row>
    <row r="75" spans="1:15">
      <c r="A75" s="17">
        <v>14697</v>
      </c>
      <c r="B75" s="17" t="s">
        <v>942</v>
      </c>
      <c r="C75" s="103" t="s">
        <v>3074</v>
      </c>
      <c r="D75" s="17">
        <v>12</v>
      </c>
      <c r="E75" s="57">
        <v>1</v>
      </c>
      <c r="F75" s="20">
        <v>905</v>
      </c>
      <c r="G75" s="21">
        <f t="shared" si="66"/>
        <v>814.5</v>
      </c>
      <c r="H75" s="22">
        <f t="shared" si="67"/>
        <v>769.25</v>
      </c>
      <c r="I75" s="22">
        <f t="shared" si="68"/>
        <v>724</v>
      </c>
      <c r="J75" s="31"/>
      <c r="K75" s="30">
        <f t="shared" si="70"/>
        <v>0</v>
      </c>
      <c r="L75" s="32">
        <f t="shared" si="58"/>
        <v>0</v>
      </c>
      <c r="N75">
        <f t="shared" si="59"/>
        <v>75</v>
      </c>
      <c r="O75" t="s">
        <v>2174</v>
      </c>
    </row>
    <row r="76" spans="1:15">
      <c r="A76" s="26">
        <v>14691</v>
      </c>
      <c r="B76" s="26"/>
      <c r="C76" s="95" t="s">
        <v>3075</v>
      </c>
      <c r="D76" s="26">
        <v>12</v>
      </c>
      <c r="E76" s="56"/>
      <c r="F76" s="28"/>
      <c r="G76" s="29">
        <f t="shared" si="66"/>
        <v>0</v>
      </c>
      <c r="H76" s="30">
        <f t="shared" si="67"/>
        <v>0</v>
      </c>
      <c r="I76" s="30">
        <f t="shared" si="68"/>
        <v>0</v>
      </c>
      <c r="J76" s="31"/>
      <c r="K76" s="30">
        <f t="shared" si="70"/>
        <v>0</v>
      </c>
      <c r="L76" s="32">
        <f t="shared" si="58"/>
        <v>0</v>
      </c>
      <c r="N76">
        <f t="shared" si="59"/>
        <v>76</v>
      </c>
      <c r="O76" t="s">
        <v>2174</v>
      </c>
    </row>
    <row r="77" spans="1:15">
      <c r="A77" s="17">
        <v>14693</v>
      </c>
      <c r="B77" s="17" t="s">
        <v>942</v>
      </c>
      <c r="C77" s="97" t="s">
        <v>3076</v>
      </c>
      <c r="D77" s="17">
        <v>12</v>
      </c>
      <c r="E77" s="55"/>
      <c r="F77" s="20"/>
      <c r="G77" s="21">
        <f t="shared" si="66"/>
        <v>0</v>
      </c>
      <c r="H77" s="22">
        <f t="shared" si="67"/>
        <v>0</v>
      </c>
      <c r="I77" s="22">
        <f t="shared" si="68"/>
        <v>0</v>
      </c>
      <c r="J77" s="31"/>
      <c r="K77" s="30">
        <f t="shared" si="70"/>
        <v>0</v>
      </c>
      <c r="L77" s="32">
        <f t="shared" si="58"/>
        <v>0</v>
      </c>
      <c r="N77">
        <f t="shared" si="59"/>
        <v>77</v>
      </c>
      <c r="O77" t="s">
        <v>2174</v>
      </c>
    </row>
    <row r="78" spans="1:15">
      <c r="A78" s="26">
        <v>14685</v>
      </c>
      <c r="B78" s="26" t="s">
        <v>942</v>
      </c>
      <c r="C78" s="95" t="s">
        <v>3077</v>
      </c>
      <c r="D78" s="26">
        <v>12</v>
      </c>
      <c r="E78" s="56">
        <v>3</v>
      </c>
      <c r="F78" s="28">
        <v>905</v>
      </c>
      <c r="G78" s="29">
        <f t="shared" si="66"/>
        <v>814.5</v>
      </c>
      <c r="H78" s="30">
        <f t="shared" si="67"/>
        <v>769.25</v>
      </c>
      <c r="I78" s="30">
        <f t="shared" si="68"/>
        <v>724</v>
      </c>
      <c r="J78" s="31"/>
      <c r="K78" s="30">
        <f t="shared" si="70"/>
        <v>0</v>
      </c>
      <c r="L78" s="32">
        <f t="shared" si="58"/>
        <v>0</v>
      </c>
      <c r="N78">
        <f t="shared" si="59"/>
        <v>78</v>
      </c>
      <c r="O78" t="s">
        <v>2174</v>
      </c>
    </row>
    <row r="79" spans="1:15">
      <c r="A79" s="17">
        <v>14696</v>
      </c>
      <c r="B79" s="17" t="s">
        <v>942</v>
      </c>
      <c r="C79" s="103" t="s">
        <v>3078</v>
      </c>
      <c r="D79" s="17">
        <v>12</v>
      </c>
      <c r="E79" s="57"/>
      <c r="F79" s="20"/>
      <c r="G79" s="21">
        <f t="shared" si="66"/>
        <v>0</v>
      </c>
      <c r="H79" s="22">
        <f t="shared" si="67"/>
        <v>0</v>
      </c>
      <c r="I79" s="22">
        <f t="shared" si="68"/>
        <v>0</v>
      </c>
      <c r="J79" s="31"/>
      <c r="K79" s="30">
        <f t="shared" si="70"/>
        <v>0</v>
      </c>
      <c r="L79" s="32">
        <f t="shared" si="58"/>
        <v>0</v>
      </c>
      <c r="N79">
        <f t="shared" si="59"/>
        <v>79</v>
      </c>
      <c r="O79" t="s">
        <v>2174</v>
      </c>
    </row>
    <row r="80" spans="1:15">
      <c r="A80" s="26">
        <v>14692</v>
      </c>
      <c r="B80" s="26"/>
      <c r="C80" s="95" t="s">
        <v>3079</v>
      </c>
      <c r="D80" s="26">
        <v>12</v>
      </c>
      <c r="E80" s="56"/>
      <c r="F80" s="28"/>
      <c r="G80" s="29">
        <f t="shared" si="66"/>
        <v>0</v>
      </c>
      <c r="H80" s="30">
        <f t="shared" si="67"/>
        <v>0</v>
      </c>
      <c r="I80" s="30">
        <f t="shared" si="68"/>
        <v>0</v>
      </c>
      <c r="J80" s="31"/>
      <c r="K80" s="30">
        <f t="shared" si="70"/>
        <v>0</v>
      </c>
      <c r="L80" s="32">
        <f t="shared" si="58"/>
        <v>0</v>
      </c>
      <c r="N80">
        <f t="shared" si="59"/>
        <v>80</v>
      </c>
      <c r="O80" t="s">
        <v>2174</v>
      </c>
    </row>
    <row r="81" spans="1:15">
      <c r="A81" s="17">
        <v>14698</v>
      </c>
      <c r="B81" s="17"/>
      <c r="C81" s="97" t="s">
        <v>3080</v>
      </c>
      <c r="D81" s="17">
        <v>12</v>
      </c>
      <c r="E81" s="55"/>
      <c r="F81" s="20"/>
      <c r="G81" s="21">
        <f t="shared" si="66"/>
        <v>0</v>
      </c>
      <c r="H81" s="22">
        <f t="shared" si="67"/>
        <v>0</v>
      </c>
      <c r="I81" s="22">
        <f t="shared" si="68"/>
        <v>0</v>
      </c>
      <c r="J81" s="31"/>
      <c r="K81" s="30">
        <f t="shared" si="70"/>
        <v>0</v>
      </c>
      <c r="L81" s="32">
        <f t="shared" si="58"/>
        <v>0</v>
      </c>
      <c r="N81">
        <f t="shared" si="59"/>
        <v>81</v>
      </c>
      <c r="O81" t="s">
        <v>2174</v>
      </c>
    </row>
    <row r="82" spans="1:15">
      <c r="A82" s="26">
        <v>14688</v>
      </c>
      <c r="B82" s="26"/>
      <c r="C82" s="95" t="s">
        <v>3081</v>
      </c>
      <c r="D82" s="26">
        <v>12</v>
      </c>
      <c r="E82" s="56"/>
      <c r="F82" s="28"/>
      <c r="G82" s="29">
        <f t="shared" si="66"/>
        <v>0</v>
      </c>
      <c r="H82" s="30">
        <f t="shared" si="67"/>
        <v>0</v>
      </c>
      <c r="I82" s="30">
        <f t="shared" si="68"/>
        <v>0</v>
      </c>
      <c r="J82" s="31"/>
      <c r="K82" s="30">
        <f t="shared" si="70"/>
        <v>0</v>
      </c>
      <c r="L82" s="32">
        <f t="shared" si="58"/>
        <v>0</v>
      </c>
      <c r="N82">
        <f t="shared" si="59"/>
        <v>82</v>
      </c>
      <c r="O82" t="s">
        <v>2174</v>
      </c>
    </row>
    <row r="83" spans="1:15">
      <c r="A83" s="17">
        <v>14695</v>
      </c>
      <c r="B83" s="17"/>
      <c r="C83" s="103" t="s">
        <v>3082</v>
      </c>
      <c r="D83" s="17">
        <v>12</v>
      </c>
      <c r="E83" s="57"/>
      <c r="F83" s="20"/>
      <c r="G83" s="21">
        <f t="shared" si="66"/>
        <v>0</v>
      </c>
      <c r="H83" s="22">
        <f t="shared" si="67"/>
        <v>0</v>
      </c>
      <c r="I83" s="22">
        <f t="shared" si="68"/>
        <v>0</v>
      </c>
      <c r="J83" s="31"/>
      <c r="K83" s="30">
        <f t="shared" si="70"/>
        <v>0</v>
      </c>
      <c r="L83" s="32">
        <f t="shared" si="58"/>
        <v>0</v>
      </c>
      <c r="N83">
        <f t="shared" si="59"/>
        <v>83</v>
      </c>
      <c r="O83" t="s">
        <v>2174</v>
      </c>
    </row>
    <row r="84" spans="1:15">
      <c r="A84" s="26">
        <v>14687</v>
      </c>
      <c r="B84" s="26"/>
      <c r="C84" s="95" t="s">
        <v>3083</v>
      </c>
      <c r="D84" s="26">
        <v>12</v>
      </c>
      <c r="E84" s="56"/>
      <c r="F84" s="28"/>
      <c r="G84" s="29">
        <f t="shared" ref="G84" si="71">F84*0.9</f>
        <v>0</v>
      </c>
      <c r="H84" s="30">
        <f t="shared" ref="H84" si="72">F84*0.85</f>
        <v>0</v>
      </c>
      <c r="I84" s="30">
        <f t="shared" ref="I84" si="73">F84*0.8</f>
        <v>0</v>
      </c>
      <c r="J84" s="31"/>
      <c r="K84" s="30">
        <f t="shared" ref="K84" si="74">J84*F84</f>
        <v>0</v>
      </c>
      <c r="L84" s="32">
        <f t="shared" ref="L84" si="75">IF($K$126&gt;125000,J84*I84,IF($K$126&gt;55000,J84*H84,IF($K$126&gt;27500,J84*G84,IF($K$126&gt;=0,J84*F84,0))))</f>
        <v>0</v>
      </c>
      <c r="N84">
        <f t="shared" ref="N84" si="76">ROW(J84)</f>
        <v>84</v>
      </c>
      <c r="O84" t="s">
        <v>2174</v>
      </c>
    </row>
    <row r="85" spans="1:15">
      <c r="A85" s="25"/>
      <c r="B85" s="26"/>
      <c r="C85" s="104" t="s">
        <v>464</v>
      </c>
      <c r="D85" s="26"/>
      <c r="E85" s="56"/>
      <c r="F85" s="28"/>
      <c r="G85" s="29"/>
      <c r="H85" s="30"/>
      <c r="I85" s="30"/>
      <c r="J85" s="31"/>
      <c r="K85" s="30">
        <f t="shared" si="3"/>
        <v>0</v>
      </c>
      <c r="L85" s="32">
        <f t="shared" si="45"/>
        <v>0</v>
      </c>
      <c r="N85">
        <f t="shared" si="5"/>
        <v>85</v>
      </c>
      <c r="O85" t="s">
        <v>2174</v>
      </c>
    </row>
    <row r="86" spans="1:15">
      <c r="A86" s="16">
        <v>14106</v>
      </c>
      <c r="B86" s="17" t="s">
        <v>1098</v>
      </c>
      <c r="C86" s="97" t="s">
        <v>1542</v>
      </c>
      <c r="D86" s="17">
        <v>1</v>
      </c>
      <c r="E86" s="55"/>
      <c r="F86" s="20"/>
      <c r="G86" s="21">
        <f t="shared" si="42"/>
        <v>0</v>
      </c>
      <c r="H86" s="22">
        <f t="shared" si="43"/>
        <v>0</v>
      </c>
      <c r="I86" s="22">
        <f t="shared" si="44"/>
        <v>0</v>
      </c>
      <c r="J86" s="31"/>
      <c r="K86" s="30">
        <f t="shared" si="3"/>
        <v>0</v>
      </c>
      <c r="L86" s="32">
        <f t="shared" si="45"/>
        <v>0</v>
      </c>
      <c r="N86">
        <f t="shared" si="5"/>
        <v>86</v>
      </c>
      <c r="O86" t="s">
        <v>2174</v>
      </c>
    </row>
    <row r="87" spans="1:15">
      <c r="A87" s="25">
        <v>14107</v>
      </c>
      <c r="B87" s="26" t="s">
        <v>1097</v>
      </c>
      <c r="C87" s="95" t="s">
        <v>1543</v>
      </c>
      <c r="D87" s="26">
        <v>1</v>
      </c>
      <c r="E87" s="56"/>
      <c r="F87" s="28"/>
      <c r="G87" s="29">
        <f t="shared" si="42"/>
        <v>0</v>
      </c>
      <c r="H87" s="30">
        <f t="shared" si="43"/>
        <v>0</v>
      </c>
      <c r="I87" s="30">
        <f t="shared" si="44"/>
        <v>0</v>
      </c>
      <c r="J87" s="31"/>
      <c r="K87" s="30">
        <f t="shared" si="3"/>
        <v>0</v>
      </c>
      <c r="L87" s="32">
        <f t="shared" si="45"/>
        <v>0</v>
      </c>
      <c r="N87">
        <f t="shared" si="5"/>
        <v>87</v>
      </c>
      <c r="O87" t="s">
        <v>2174</v>
      </c>
    </row>
    <row r="88" spans="1:15">
      <c r="A88" s="16">
        <v>14108</v>
      </c>
      <c r="B88" s="17" t="s">
        <v>1120</v>
      </c>
      <c r="C88" s="97" t="s">
        <v>1544</v>
      </c>
      <c r="D88" s="17">
        <v>1</v>
      </c>
      <c r="E88" s="55"/>
      <c r="F88" s="20"/>
      <c r="G88" s="21"/>
      <c r="H88" s="22"/>
      <c r="I88" s="22"/>
      <c r="J88" s="31"/>
      <c r="K88" s="30">
        <f t="shared" si="3"/>
        <v>0</v>
      </c>
      <c r="L88" s="32">
        <f t="shared" si="45"/>
        <v>0</v>
      </c>
      <c r="N88">
        <f t="shared" si="5"/>
        <v>88</v>
      </c>
      <c r="O88" t="s">
        <v>2174</v>
      </c>
    </row>
    <row r="89" spans="1:15">
      <c r="A89" s="25">
        <v>14109</v>
      </c>
      <c r="B89" s="26" t="s">
        <v>199</v>
      </c>
      <c r="C89" s="95" t="s">
        <v>1545</v>
      </c>
      <c r="D89" s="26">
        <v>1</v>
      </c>
      <c r="E89" s="56"/>
      <c r="F89" s="28"/>
      <c r="G89" s="29">
        <f t="shared" si="42"/>
        <v>0</v>
      </c>
      <c r="H89" s="30">
        <f t="shared" si="43"/>
        <v>0</v>
      </c>
      <c r="I89" s="30">
        <f t="shared" si="44"/>
        <v>0</v>
      </c>
      <c r="J89" s="31"/>
      <c r="K89" s="30">
        <f t="shared" si="3"/>
        <v>0</v>
      </c>
      <c r="L89" s="32">
        <f t="shared" si="45"/>
        <v>0</v>
      </c>
      <c r="N89">
        <f t="shared" si="5"/>
        <v>89</v>
      </c>
      <c r="O89" t="s">
        <v>2174</v>
      </c>
    </row>
    <row r="90" spans="1:15">
      <c r="A90" s="16">
        <v>14110</v>
      </c>
      <c r="B90" s="17" t="s">
        <v>809</v>
      </c>
      <c r="C90" s="97" t="s">
        <v>1555</v>
      </c>
      <c r="D90" s="17">
        <v>1</v>
      </c>
      <c r="E90" s="55"/>
      <c r="F90" s="20"/>
      <c r="G90" s="21">
        <f t="shared" si="42"/>
        <v>0</v>
      </c>
      <c r="H90" s="22">
        <f t="shared" si="43"/>
        <v>0</v>
      </c>
      <c r="I90" s="22">
        <f t="shared" si="44"/>
        <v>0</v>
      </c>
      <c r="J90" s="31"/>
      <c r="K90" s="30">
        <f t="shared" si="3"/>
        <v>0</v>
      </c>
      <c r="L90" s="32">
        <f t="shared" si="45"/>
        <v>0</v>
      </c>
      <c r="N90">
        <f t="shared" si="5"/>
        <v>90</v>
      </c>
      <c r="O90" t="s">
        <v>2174</v>
      </c>
    </row>
    <row r="91" spans="1:15">
      <c r="A91" s="25">
        <v>14111</v>
      </c>
      <c r="B91" s="26" t="s">
        <v>1529</v>
      </c>
      <c r="C91" s="95" t="s">
        <v>1546</v>
      </c>
      <c r="D91" s="26">
        <v>1</v>
      </c>
      <c r="E91" s="56"/>
      <c r="F91" s="28"/>
      <c r="G91" s="29">
        <f t="shared" si="42"/>
        <v>0</v>
      </c>
      <c r="H91" s="30">
        <f t="shared" si="43"/>
        <v>0</v>
      </c>
      <c r="I91" s="30">
        <f t="shared" si="44"/>
        <v>0</v>
      </c>
      <c r="J91" s="31"/>
      <c r="K91" s="30">
        <f t="shared" si="3"/>
        <v>0</v>
      </c>
      <c r="L91" s="32">
        <f t="shared" si="45"/>
        <v>0</v>
      </c>
      <c r="N91">
        <f t="shared" si="5"/>
        <v>91</v>
      </c>
      <c r="O91" t="s">
        <v>2174</v>
      </c>
    </row>
    <row r="92" spans="1:15">
      <c r="A92" s="16">
        <v>14112</v>
      </c>
      <c r="B92" s="17" t="s">
        <v>1097</v>
      </c>
      <c r="C92" s="103" t="s">
        <v>1547</v>
      </c>
      <c r="D92" s="17">
        <v>1</v>
      </c>
      <c r="E92" s="57"/>
      <c r="F92" s="20"/>
      <c r="G92" s="21">
        <f t="shared" si="42"/>
        <v>0</v>
      </c>
      <c r="H92" s="22">
        <f t="shared" si="43"/>
        <v>0</v>
      </c>
      <c r="I92" s="22">
        <f t="shared" si="44"/>
        <v>0</v>
      </c>
      <c r="J92" s="31"/>
      <c r="K92" s="30">
        <f t="shared" si="3"/>
        <v>0</v>
      </c>
      <c r="L92" s="32">
        <f t="shared" si="45"/>
        <v>0</v>
      </c>
      <c r="N92">
        <f t="shared" si="5"/>
        <v>92</v>
      </c>
      <c r="O92" t="s">
        <v>2174</v>
      </c>
    </row>
    <row r="93" spans="1:15">
      <c r="A93" s="25">
        <v>14113</v>
      </c>
      <c r="B93" s="26" t="s">
        <v>808</v>
      </c>
      <c r="C93" s="95" t="s">
        <v>1548</v>
      </c>
      <c r="D93" s="26">
        <v>1</v>
      </c>
      <c r="E93" s="56"/>
      <c r="F93" s="28"/>
      <c r="G93" s="29">
        <f t="shared" si="42"/>
        <v>0</v>
      </c>
      <c r="H93" s="30">
        <f t="shared" si="43"/>
        <v>0</v>
      </c>
      <c r="I93" s="30">
        <f t="shared" si="44"/>
        <v>0</v>
      </c>
      <c r="J93" s="31"/>
      <c r="K93" s="30">
        <f t="shared" si="3"/>
        <v>0</v>
      </c>
      <c r="L93" s="32">
        <f t="shared" si="45"/>
        <v>0</v>
      </c>
      <c r="N93">
        <f t="shared" si="5"/>
        <v>93</v>
      </c>
      <c r="O93" t="s">
        <v>2174</v>
      </c>
    </row>
    <row r="94" spans="1:15">
      <c r="A94" s="16">
        <v>14114</v>
      </c>
      <c r="B94" s="17" t="s">
        <v>809</v>
      </c>
      <c r="C94" s="97" t="s">
        <v>1549</v>
      </c>
      <c r="D94" s="17">
        <v>1</v>
      </c>
      <c r="E94" s="55"/>
      <c r="F94" s="20"/>
      <c r="G94" s="21">
        <f t="shared" si="42"/>
        <v>0</v>
      </c>
      <c r="H94" s="22">
        <f t="shared" si="43"/>
        <v>0</v>
      </c>
      <c r="I94" s="22">
        <f t="shared" si="44"/>
        <v>0</v>
      </c>
      <c r="J94" s="31"/>
      <c r="K94" s="30">
        <f t="shared" si="3"/>
        <v>0</v>
      </c>
      <c r="L94" s="32">
        <f t="shared" si="45"/>
        <v>0</v>
      </c>
      <c r="N94">
        <f t="shared" si="5"/>
        <v>94</v>
      </c>
      <c r="O94" t="s">
        <v>2174</v>
      </c>
    </row>
    <row r="95" spans="1:15">
      <c r="A95" s="25">
        <v>14115</v>
      </c>
      <c r="B95" s="26" t="s">
        <v>1097</v>
      </c>
      <c r="C95" s="95" t="s">
        <v>1550</v>
      </c>
      <c r="D95" s="26">
        <v>1</v>
      </c>
      <c r="E95" s="56"/>
      <c r="F95" s="28"/>
      <c r="G95" s="29">
        <f t="shared" si="42"/>
        <v>0</v>
      </c>
      <c r="H95" s="30">
        <f t="shared" si="43"/>
        <v>0</v>
      </c>
      <c r="I95" s="30">
        <f t="shared" si="44"/>
        <v>0</v>
      </c>
      <c r="J95" s="31"/>
      <c r="K95" s="30">
        <f t="shared" si="3"/>
        <v>0</v>
      </c>
      <c r="L95" s="32">
        <f t="shared" si="45"/>
        <v>0</v>
      </c>
      <c r="N95">
        <f t="shared" si="5"/>
        <v>95</v>
      </c>
      <c r="O95" t="s">
        <v>2174</v>
      </c>
    </row>
    <row r="96" spans="1:15">
      <c r="A96" s="16">
        <v>14116</v>
      </c>
      <c r="B96" s="17" t="s">
        <v>808</v>
      </c>
      <c r="C96" s="97" t="s">
        <v>1551</v>
      </c>
      <c r="D96" s="17">
        <v>1</v>
      </c>
      <c r="E96" s="55"/>
      <c r="F96" s="20"/>
      <c r="G96" s="21">
        <f t="shared" si="42"/>
        <v>0</v>
      </c>
      <c r="H96" s="22">
        <f t="shared" si="43"/>
        <v>0</v>
      </c>
      <c r="I96" s="22">
        <f t="shared" si="44"/>
        <v>0</v>
      </c>
      <c r="J96" s="31"/>
      <c r="K96" s="30">
        <f t="shared" si="3"/>
        <v>0</v>
      </c>
      <c r="L96" s="32">
        <f t="shared" ref="L96:L123" si="77">IF($K$126&gt;125000,J96*I96,IF($K$126&gt;55000,J96*H96,IF($K$126&gt;27500,J96*G96,IF($K$126&gt;=0,J96*F96,0))))</f>
        <v>0</v>
      </c>
      <c r="N96">
        <f t="shared" si="5"/>
        <v>96</v>
      </c>
      <c r="O96" t="s">
        <v>2174</v>
      </c>
    </row>
    <row r="97" spans="1:15">
      <c r="A97" s="25">
        <v>14117</v>
      </c>
      <c r="B97" s="26" t="s">
        <v>1095</v>
      </c>
      <c r="C97" s="95" t="s">
        <v>1552</v>
      </c>
      <c r="D97" s="26">
        <v>1</v>
      </c>
      <c r="E97" s="56"/>
      <c r="F97" s="28"/>
      <c r="G97" s="29">
        <f t="shared" si="42"/>
        <v>0</v>
      </c>
      <c r="H97" s="30">
        <f t="shared" si="43"/>
        <v>0</v>
      </c>
      <c r="I97" s="30">
        <f t="shared" si="44"/>
        <v>0</v>
      </c>
      <c r="J97" s="31"/>
      <c r="K97" s="30">
        <f t="shared" si="3"/>
        <v>0</v>
      </c>
      <c r="L97" s="32">
        <f t="shared" si="77"/>
        <v>0</v>
      </c>
      <c r="N97">
        <f t="shared" si="5"/>
        <v>97</v>
      </c>
      <c r="O97" t="s">
        <v>2174</v>
      </c>
    </row>
    <row r="98" spans="1:15">
      <c r="A98" s="16">
        <v>14118</v>
      </c>
      <c r="B98" s="17" t="s">
        <v>1098</v>
      </c>
      <c r="C98" s="97" t="s">
        <v>1553</v>
      </c>
      <c r="D98" s="17">
        <v>1</v>
      </c>
      <c r="E98" s="55"/>
      <c r="F98" s="20"/>
      <c r="G98" s="21">
        <f t="shared" si="42"/>
        <v>0</v>
      </c>
      <c r="H98" s="22">
        <f t="shared" si="43"/>
        <v>0</v>
      </c>
      <c r="I98" s="22">
        <f t="shared" si="44"/>
        <v>0</v>
      </c>
      <c r="J98" s="31"/>
      <c r="K98" s="30">
        <f t="shared" si="3"/>
        <v>0</v>
      </c>
      <c r="L98" s="32">
        <f t="shared" si="77"/>
        <v>0</v>
      </c>
      <c r="N98">
        <f t="shared" si="5"/>
        <v>98</v>
      </c>
      <c r="O98" t="s">
        <v>2174</v>
      </c>
    </row>
    <row r="99" spans="1:15">
      <c r="A99" s="25">
        <v>14119</v>
      </c>
      <c r="B99" s="26" t="s">
        <v>809</v>
      </c>
      <c r="C99" s="95" t="s">
        <v>1554</v>
      </c>
      <c r="D99" s="26">
        <v>1</v>
      </c>
      <c r="E99" s="56"/>
      <c r="F99" s="28"/>
      <c r="G99" s="29">
        <f t="shared" si="42"/>
        <v>0</v>
      </c>
      <c r="H99" s="30">
        <f t="shared" si="43"/>
        <v>0</v>
      </c>
      <c r="I99" s="30">
        <f t="shared" si="44"/>
        <v>0</v>
      </c>
      <c r="J99" s="31"/>
      <c r="K99" s="30">
        <f t="shared" si="3"/>
        <v>0</v>
      </c>
      <c r="L99" s="32">
        <f t="shared" si="77"/>
        <v>0</v>
      </c>
      <c r="N99">
        <f t="shared" si="5"/>
        <v>99</v>
      </c>
      <c r="O99" t="s">
        <v>2174</v>
      </c>
    </row>
    <row r="100" spans="1:15">
      <c r="A100" s="16"/>
      <c r="B100" s="17"/>
      <c r="C100" s="100" t="s">
        <v>551</v>
      </c>
      <c r="D100" s="17"/>
      <c r="E100" s="57"/>
      <c r="F100" s="20"/>
      <c r="G100" s="21"/>
      <c r="H100" s="22"/>
      <c r="I100" s="22"/>
      <c r="J100" s="31"/>
      <c r="K100" s="30">
        <f t="shared" si="3"/>
        <v>0</v>
      </c>
      <c r="L100" s="32">
        <f t="shared" si="77"/>
        <v>0</v>
      </c>
      <c r="N100">
        <f t="shared" si="5"/>
        <v>100</v>
      </c>
      <c r="O100" t="s">
        <v>2174</v>
      </c>
    </row>
    <row r="101" spans="1:15">
      <c r="A101" s="25">
        <v>12975</v>
      </c>
      <c r="B101" s="26" t="s">
        <v>808</v>
      </c>
      <c r="C101" s="99" t="s">
        <v>1938</v>
      </c>
      <c r="D101" s="26">
        <v>1</v>
      </c>
      <c r="E101" s="56">
        <v>20</v>
      </c>
      <c r="F101" s="28">
        <v>800</v>
      </c>
      <c r="G101" s="29">
        <f t="shared" ref="G101" si="78">F101*0.9</f>
        <v>720</v>
      </c>
      <c r="H101" s="30">
        <f t="shared" ref="H101" si="79">F101*0.85</f>
        <v>680</v>
      </c>
      <c r="I101" s="30">
        <f t="shared" ref="I101" si="80">F101*0.8</f>
        <v>640</v>
      </c>
      <c r="J101" s="31"/>
      <c r="K101" s="30">
        <f t="shared" si="3"/>
        <v>0</v>
      </c>
      <c r="L101" s="32">
        <f t="shared" ref="L101" si="81">IF($K$126&gt;125000,J101*I101,IF($K$126&gt;55000,J101*H101,IF($K$126&gt;27500,J101*G101,IF($K$126&gt;=0,J101*F101,0))))</f>
        <v>0</v>
      </c>
      <c r="N101">
        <f t="shared" si="5"/>
        <v>101</v>
      </c>
      <c r="O101" t="s">
        <v>2174</v>
      </c>
    </row>
    <row r="102" spans="1:15">
      <c r="A102" s="25">
        <v>12594</v>
      </c>
      <c r="B102" s="26" t="s">
        <v>808</v>
      </c>
      <c r="C102" s="99" t="s">
        <v>2876</v>
      </c>
      <c r="D102" s="26">
        <v>1</v>
      </c>
      <c r="E102" s="56"/>
      <c r="F102" s="28"/>
      <c r="G102" s="29">
        <f t="shared" ref="G102:G106" si="82">F102*0.9</f>
        <v>0</v>
      </c>
      <c r="H102" s="30">
        <f t="shared" ref="H102:H106" si="83">F102*0.85</f>
        <v>0</v>
      </c>
      <c r="I102" s="30">
        <f t="shared" ref="I102:I106" si="84">F102*0.8</f>
        <v>0</v>
      </c>
      <c r="J102" s="31"/>
      <c r="K102" s="30">
        <f t="shared" ref="K102:K106" si="85">J102*F102</f>
        <v>0</v>
      </c>
      <c r="L102" s="32">
        <f t="shared" si="77"/>
        <v>0</v>
      </c>
      <c r="N102">
        <f t="shared" ref="N102:N106" si="86">ROW(J102)</f>
        <v>102</v>
      </c>
      <c r="O102" t="s">
        <v>2174</v>
      </c>
    </row>
    <row r="103" spans="1:15">
      <c r="A103" s="25">
        <v>15031</v>
      </c>
      <c r="B103" s="26" t="s">
        <v>808</v>
      </c>
      <c r="C103" s="99" t="s">
        <v>3346</v>
      </c>
      <c r="D103" s="26">
        <v>1</v>
      </c>
      <c r="E103" s="56">
        <v>48</v>
      </c>
      <c r="F103" s="28">
        <v>1026</v>
      </c>
      <c r="G103" s="29">
        <f t="shared" ref="G103" si="87">F103*0.9</f>
        <v>923.4</v>
      </c>
      <c r="H103" s="30">
        <f t="shared" ref="H103" si="88">F103*0.85</f>
        <v>872.1</v>
      </c>
      <c r="I103" s="30">
        <f t="shared" ref="I103" si="89">F103*0.8</f>
        <v>820.80000000000007</v>
      </c>
      <c r="J103" s="31"/>
      <c r="K103" s="30">
        <f t="shared" ref="K103" si="90">J103*F103</f>
        <v>0</v>
      </c>
      <c r="L103" s="32">
        <f t="shared" ref="L103" si="91">IF($K$126&gt;125000,J103*I103,IF($K$126&gt;55000,J103*H103,IF($K$126&gt;27500,J103*G103,IF($K$126&gt;=0,J103*F103,0))))</f>
        <v>0</v>
      </c>
      <c r="N103">
        <f t="shared" ref="N103" si="92">ROW(J103)</f>
        <v>103</v>
      </c>
      <c r="O103" t="s">
        <v>2174</v>
      </c>
    </row>
    <row r="104" spans="1:15">
      <c r="A104" s="16">
        <v>11269</v>
      </c>
      <c r="B104" s="17" t="s">
        <v>808</v>
      </c>
      <c r="C104" s="97" t="s">
        <v>2877</v>
      </c>
      <c r="D104" s="17">
        <v>1</v>
      </c>
      <c r="E104" s="55"/>
      <c r="F104" s="20"/>
      <c r="G104" s="21">
        <f t="shared" si="82"/>
        <v>0</v>
      </c>
      <c r="H104" s="22">
        <f t="shared" si="83"/>
        <v>0</v>
      </c>
      <c r="I104" s="22">
        <f t="shared" si="84"/>
        <v>0</v>
      </c>
      <c r="J104" s="31"/>
      <c r="K104" s="30">
        <f t="shared" si="85"/>
        <v>0</v>
      </c>
      <c r="L104" s="32">
        <f t="shared" si="77"/>
        <v>0</v>
      </c>
      <c r="N104">
        <f t="shared" si="86"/>
        <v>104</v>
      </c>
      <c r="O104" t="s">
        <v>2174</v>
      </c>
    </row>
    <row r="105" spans="1:15">
      <c r="A105" s="25">
        <v>11264</v>
      </c>
      <c r="B105" s="26" t="s">
        <v>808</v>
      </c>
      <c r="C105" s="95" t="s">
        <v>2878</v>
      </c>
      <c r="D105" s="26">
        <v>1</v>
      </c>
      <c r="E105" s="56">
        <v>10</v>
      </c>
      <c r="F105" s="28">
        <v>1021</v>
      </c>
      <c r="G105" s="29">
        <f t="shared" si="82"/>
        <v>918.9</v>
      </c>
      <c r="H105" s="30">
        <f t="shared" si="83"/>
        <v>867.85</v>
      </c>
      <c r="I105" s="30">
        <f t="shared" si="84"/>
        <v>816.80000000000007</v>
      </c>
      <c r="J105" s="31"/>
      <c r="K105" s="30">
        <f t="shared" si="85"/>
        <v>0</v>
      </c>
      <c r="L105" s="32">
        <f t="shared" si="77"/>
        <v>0</v>
      </c>
      <c r="N105">
        <f t="shared" si="86"/>
        <v>105</v>
      </c>
      <c r="O105" t="s">
        <v>2174</v>
      </c>
    </row>
    <row r="106" spans="1:15">
      <c r="A106" s="16">
        <v>12596</v>
      </c>
      <c r="B106" s="17" t="s">
        <v>808</v>
      </c>
      <c r="C106" s="97" t="s">
        <v>2879</v>
      </c>
      <c r="D106" s="17">
        <v>1</v>
      </c>
      <c r="E106" s="55"/>
      <c r="F106" s="20"/>
      <c r="G106" s="21">
        <f t="shared" si="82"/>
        <v>0</v>
      </c>
      <c r="H106" s="22">
        <f t="shared" si="83"/>
        <v>0</v>
      </c>
      <c r="I106" s="22">
        <f t="shared" si="84"/>
        <v>0</v>
      </c>
      <c r="J106" s="31"/>
      <c r="K106" s="30">
        <f t="shared" si="85"/>
        <v>0</v>
      </c>
      <c r="L106" s="32">
        <f t="shared" si="77"/>
        <v>0</v>
      </c>
      <c r="N106">
        <f t="shared" si="86"/>
        <v>106</v>
      </c>
      <c r="O106" t="s">
        <v>2174</v>
      </c>
    </row>
    <row r="107" spans="1:15">
      <c r="A107" s="25">
        <v>13781</v>
      </c>
      <c r="B107" s="26" t="s">
        <v>808</v>
      </c>
      <c r="C107" s="99" t="s">
        <v>1559</v>
      </c>
      <c r="D107" s="26">
        <v>1</v>
      </c>
      <c r="E107" s="56"/>
      <c r="F107" s="28"/>
      <c r="G107" s="29">
        <f t="shared" si="42"/>
        <v>0</v>
      </c>
      <c r="H107" s="30">
        <f t="shared" si="43"/>
        <v>0</v>
      </c>
      <c r="I107" s="30">
        <f t="shared" si="44"/>
        <v>0</v>
      </c>
      <c r="J107" s="31"/>
      <c r="K107" s="30">
        <f t="shared" si="3"/>
        <v>0</v>
      </c>
      <c r="L107" s="32">
        <f t="shared" si="77"/>
        <v>0</v>
      </c>
      <c r="N107">
        <f t="shared" si="5"/>
        <v>107</v>
      </c>
      <c r="O107" t="s">
        <v>2174</v>
      </c>
    </row>
    <row r="108" spans="1:15">
      <c r="A108" s="16">
        <v>11268</v>
      </c>
      <c r="B108" s="17" t="s">
        <v>808</v>
      </c>
      <c r="C108" s="97" t="s">
        <v>1560</v>
      </c>
      <c r="D108" s="17">
        <v>1</v>
      </c>
      <c r="E108" s="55"/>
      <c r="F108" s="20"/>
      <c r="G108" s="21">
        <f t="shared" si="42"/>
        <v>0</v>
      </c>
      <c r="H108" s="22">
        <f t="shared" si="43"/>
        <v>0</v>
      </c>
      <c r="I108" s="22">
        <f t="shared" si="44"/>
        <v>0</v>
      </c>
      <c r="J108" s="31"/>
      <c r="K108" s="30">
        <f t="shared" si="3"/>
        <v>0</v>
      </c>
      <c r="L108" s="32">
        <f t="shared" si="77"/>
        <v>0</v>
      </c>
      <c r="N108">
        <f t="shared" si="5"/>
        <v>108</v>
      </c>
      <c r="O108" t="s">
        <v>2174</v>
      </c>
    </row>
    <row r="109" spans="1:15">
      <c r="A109" s="25">
        <v>12838</v>
      </c>
      <c r="B109" s="26" t="s">
        <v>1096</v>
      </c>
      <c r="C109" s="95" t="s">
        <v>1561</v>
      </c>
      <c r="D109" s="26">
        <v>1</v>
      </c>
      <c r="E109" s="56"/>
      <c r="F109" s="28"/>
      <c r="G109" s="29">
        <f t="shared" si="42"/>
        <v>0</v>
      </c>
      <c r="H109" s="30">
        <f t="shared" si="43"/>
        <v>0</v>
      </c>
      <c r="I109" s="30">
        <f t="shared" si="44"/>
        <v>0</v>
      </c>
      <c r="J109" s="31"/>
      <c r="K109" s="30">
        <f t="shared" si="3"/>
        <v>0</v>
      </c>
      <c r="L109" s="32">
        <f t="shared" si="77"/>
        <v>0</v>
      </c>
      <c r="N109">
        <f t="shared" si="5"/>
        <v>109</v>
      </c>
      <c r="O109" t="s">
        <v>2174</v>
      </c>
    </row>
    <row r="110" spans="1:15">
      <c r="A110" s="16">
        <v>12842</v>
      </c>
      <c r="B110" s="17" t="s">
        <v>1273</v>
      </c>
      <c r="C110" s="97" t="s">
        <v>1562</v>
      </c>
      <c r="D110" s="17">
        <v>1</v>
      </c>
      <c r="E110" s="55">
        <v>4</v>
      </c>
      <c r="F110" s="20">
        <v>5198</v>
      </c>
      <c r="G110" s="21">
        <f t="shared" si="42"/>
        <v>4678.2</v>
      </c>
      <c r="H110" s="22">
        <f t="shared" si="43"/>
        <v>4418.3</v>
      </c>
      <c r="I110" s="22">
        <f t="shared" si="44"/>
        <v>4158.4000000000005</v>
      </c>
      <c r="J110" s="31"/>
      <c r="K110" s="30">
        <f t="shared" si="3"/>
        <v>0</v>
      </c>
      <c r="L110" s="32">
        <f t="shared" si="77"/>
        <v>0</v>
      </c>
      <c r="N110">
        <f t="shared" si="5"/>
        <v>110</v>
      </c>
      <c r="O110" t="s">
        <v>2174</v>
      </c>
    </row>
    <row r="111" spans="1:15">
      <c r="A111" s="25">
        <v>12836</v>
      </c>
      <c r="B111" s="26" t="s">
        <v>1121</v>
      </c>
      <c r="C111" s="99" t="s">
        <v>1563</v>
      </c>
      <c r="D111" s="26">
        <v>1</v>
      </c>
      <c r="E111" s="56"/>
      <c r="F111" s="28"/>
      <c r="G111" s="29">
        <f t="shared" si="42"/>
        <v>0</v>
      </c>
      <c r="H111" s="30">
        <f t="shared" si="43"/>
        <v>0</v>
      </c>
      <c r="I111" s="30">
        <f t="shared" si="44"/>
        <v>0</v>
      </c>
      <c r="J111" s="31"/>
      <c r="K111" s="30">
        <f t="shared" si="3"/>
        <v>0</v>
      </c>
      <c r="L111" s="32">
        <f t="shared" si="77"/>
        <v>0</v>
      </c>
      <c r="N111">
        <f t="shared" si="5"/>
        <v>111</v>
      </c>
      <c r="O111" t="s">
        <v>2174</v>
      </c>
    </row>
    <row r="112" spans="1:15">
      <c r="A112" s="16">
        <v>12967</v>
      </c>
      <c r="B112" s="17" t="s">
        <v>942</v>
      </c>
      <c r="C112" s="97" t="s">
        <v>1564</v>
      </c>
      <c r="D112" s="17">
        <v>1</v>
      </c>
      <c r="E112" s="55"/>
      <c r="F112" s="20"/>
      <c r="G112" s="21">
        <f t="shared" si="42"/>
        <v>0</v>
      </c>
      <c r="H112" s="22">
        <f t="shared" si="43"/>
        <v>0</v>
      </c>
      <c r="I112" s="22">
        <f t="shared" si="44"/>
        <v>0</v>
      </c>
      <c r="J112" s="31"/>
      <c r="K112" s="30">
        <f t="shared" si="3"/>
        <v>0</v>
      </c>
      <c r="L112" s="32">
        <f t="shared" si="77"/>
        <v>0</v>
      </c>
      <c r="N112">
        <f t="shared" si="5"/>
        <v>112</v>
      </c>
      <c r="O112" t="s">
        <v>2174</v>
      </c>
    </row>
    <row r="113" spans="1:15">
      <c r="A113" s="25">
        <v>12597</v>
      </c>
      <c r="B113" s="26" t="s">
        <v>808</v>
      </c>
      <c r="C113" s="95" t="s">
        <v>1565</v>
      </c>
      <c r="D113" s="26">
        <v>1</v>
      </c>
      <c r="E113" s="56"/>
      <c r="F113" s="28"/>
      <c r="G113" s="29">
        <f t="shared" si="42"/>
        <v>0</v>
      </c>
      <c r="H113" s="30">
        <f t="shared" si="43"/>
        <v>0</v>
      </c>
      <c r="I113" s="30">
        <f t="shared" si="44"/>
        <v>0</v>
      </c>
      <c r="J113" s="31"/>
      <c r="K113" s="30">
        <f t="shared" si="3"/>
        <v>0</v>
      </c>
      <c r="L113" s="32">
        <f t="shared" si="77"/>
        <v>0</v>
      </c>
      <c r="N113">
        <f t="shared" si="5"/>
        <v>113</v>
      </c>
      <c r="O113" t="s">
        <v>2174</v>
      </c>
    </row>
    <row r="114" spans="1:15">
      <c r="A114" s="16">
        <v>14130</v>
      </c>
      <c r="B114" s="17" t="s">
        <v>1095</v>
      </c>
      <c r="C114" s="96" t="s">
        <v>1556</v>
      </c>
      <c r="D114" s="17">
        <v>1</v>
      </c>
      <c r="E114" s="57"/>
      <c r="F114" s="20"/>
      <c r="G114" s="21">
        <f t="shared" si="42"/>
        <v>0</v>
      </c>
      <c r="H114" s="22">
        <f t="shared" si="43"/>
        <v>0</v>
      </c>
      <c r="I114" s="22">
        <f t="shared" si="44"/>
        <v>0</v>
      </c>
      <c r="J114" s="31"/>
      <c r="K114" s="30">
        <f t="shared" si="3"/>
        <v>0</v>
      </c>
      <c r="L114" s="32">
        <f t="shared" si="77"/>
        <v>0</v>
      </c>
      <c r="N114">
        <f t="shared" si="5"/>
        <v>114</v>
      </c>
      <c r="O114" t="s">
        <v>2174</v>
      </c>
    </row>
    <row r="115" spans="1:15">
      <c r="A115" s="25">
        <v>14131</v>
      </c>
      <c r="B115" s="26" t="s">
        <v>1095</v>
      </c>
      <c r="C115" s="95" t="s">
        <v>1566</v>
      </c>
      <c r="D115" s="26">
        <v>1</v>
      </c>
      <c r="E115" s="56">
        <v>67</v>
      </c>
      <c r="F115" s="28">
        <v>909</v>
      </c>
      <c r="G115" s="29">
        <f t="shared" si="42"/>
        <v>818.1</v>
      </c>
      <c r="H115" s="30">
        <f t="shared" si="43"/>
        <v>772.65</v>
      </c>
      <c r="I115" s="30">
        <f t="shared" si="44"/>
        <v>727.2</v>
      </c>
      <c r="J115" s="31"/>
      <c r="K115" s="30">
        <f t="shared" si="3"/>
        <v>0</v>
      </c>
      <c r="L115" s="32">
        <f t="shared" si="77"/>
        <v>0</v>
      </c>
      <c r="N115">
        <f t="shared" si="5"/>
        <v>115</v>
      </c>
      <c r="O115" t="s">
        <v>2174</v>
      </c>
    </row>
    <row r="116" spans="1:15">
      <c r="A116" s="16">
        <v>11262</v>
      </c>
      <c r="B116" s="17" t="s">
        <v>1095</v>
      </c>
      <c r="C116" s="97" t="s">
        <v>1567</v>
      </c>
      <c r="D116" s="17">
        <v>1</v>
      </c>
      <c r="E116" s="55"/>
      <c r="F116" s="20"/>
      <c r="G116" s="21">
        <f t="shared" si="42"/>
        <v>0</v>
      </c>
      <c r="H116" s="22">
        <f t="shared" si="43"/>
        <v>0</v>
      </c>
      <c r="I116" s="22">
        <f t="shared" si="44"/>
        <v>0</v>
      </c>
      <c r="J116" s="31"/>
      <c r="K116" s="30">
        <f t="shared" si="3"/>
        <v>0</v>
      </c>
      <c r="L116" s="32">
        <f t="shared" si="77"/>
        <v>0</v>
      </c>
      <c r="N116">
        <f t="shared" si="5"/>
        <v>116</v>
      </c>
      <c r="O116" t="s">
        <v>2174</v>
      </c>
    </row>
    <row r="117" spans="1:15">
      <c r="A117" s="25">
        <v>13903</v>
      </c>
      <c r="B117" s="26" t="s">
        <v>942</v>
      </c>
      <c r="C117" s="99" t="s">
        <v>1557</v>
      </c>
      <c r="D117" s="26">
        <v>1</v>
      </c>
      <c r="E117" s="56">
        <v>2</v>
      </c>
      <c r="F117" s="28">
        <v>550</v>
      </c>
      <c r="G117" s="29">
        <f t="shared" si="42"/>
        <v>495</v>
      </c>
      <c r="H117" s="30">
        <f t="shared" si="43"/>
        <v>467.5</v>
      </c>
      <c r="I117" s="30">
        <f t="shared" si="44"/>
        <v>440</v>
      </c>
      <c r="J117" s="31"/>
      <c r="K117" s="30">
        <f t="shared" si="3"/>
        <v>0</v>
      </c>
      <c r="L117" s="32">
        <f t="shared" si="77"/>
        <v>0</v>
      </c>
      <c r="N117">
        <f t="shared" si="5"/>
        <v>117</v>
      </c>
      <c r="O117" t="s">
        <v>2174</v>
      </c>
    </row>
    <row r="118" spans="1:15">
      <c r="A118" s="16">
        <v>13904</v>
      </c>
      <c r="B118" s="17" t="s">
        <v>942</v>
      </c>
      <c r="C118" s="92" t="s">
        <v>1558</v>
      </c>
      <c r="D118" s="17">
        <v>1</v>
      </c>
      <c r="E118" s="55">
        <v>1</v>
      </c>
      <c r="F118" s="20">
        <v>550</v>
      </c>
      <c r="G118" s="21">
        <f t="shared" si="42"/>
        <v>495</v>
      </c>
      <c r="H118" s="22">
        <f t="shared" si="43"/>
        <v>467.5</v>
      </c>
      <c r="I118" s="22">
        <f t="shared" si="44"/>
        <v>440</v>
      </c>
      <c r="J118" s="31"/>
      <c r="K118" s="30">
        <f t="shared" si="3"/>
        <v>0</v>
      </c>
      <c r="L118" s="32">
        <f t="shared" si="77"/>
        <v>0</v>
      </c>
      <c r="N118">
        <f t="shared" si="5"/>
        <v>118</v>
      </c>
      <c r="O118" t="s">
        <v>2174</v>
      </c>
    </row>
    <row r="119" spans="1:15">
      <c r="A119" s="25">
        <v>12839</v>
      </c>
      <c r="B119" s="26" t="s">
        <v>808</v>
      </c>
      <c r="C119" s="95" t="s">
        <v>1568</v>
      </c>
      <c r="D119" s="26">
        <v>1</v>
      </c>
      <c r="E119" s="56">
        <v>6</v>
      </c>
      <c r="F119" s="28">
        <v>1600</v>
      </c>
      <c r="G119" s="29">
        <f t="shared" si="42"/>
        <v>1440</v>
      </c>
      <c r="H119" s="30">
        <f t="shared" si="43"/>
        <v>1360</v>
      </c>
      <c r="I119" s="30">
        <f t="shared" si="44"/>
        <v>1280</v>
      </c>
      <c r="J119" s="31"/>
      <c r="K119" s="30">
        <f t="shared" si="3"/>
        <v>0</v>
      </c>
      <c r="L119" s="32">
        <f t="shared" si="77"/>
        <v>0</v>
      </c>
      <c r="N119">
        <f t="shared" si="5"/>
        <v>119</v>
      </c>
      <c r="O119" t="s">
        <v>2174</v>
      </c>
    </row>
    <row r="120" spans="1:15">
      <c r="A120" s="16">
        <v>12595</v>
      </c>
      <c r="B120" s="17" t="s">
        <v>808</v>
      </c>
      <c r="C120" s="97" t="s">
        <v>1569</v>
      </c>
      <c r="D120" s="17">
        <v>1</v>
      </c>
      <c r="E120" s="55"/>
      <c r="F120" s="20"/>
      <c r="G120" s="21">
        <f t="shared" si="42"/>
        <v>0</v>
      </c>
      <c r="H120" s="22">
        <f t="shared" si="43"/>
        <v>0</v>
      </c>
      <c r="I120" s="22">
        <f t="shared" si="44"/>
        <v>0</v>
      </c>
      <c r="J120" s="31"/>
      <c r="K120" s="30">
        <f t="shared" si="3"/>
        <v>0</v>
      </c>
      <c r="L120" s="32">
        <f t="shared" si="77"/>
        <v>0</v>
      </c>
      <c r="N120">
        <f t="shared" si="5"/>
        <v>120</v>
      </c>
      <c r="O120" t="s">
        <v>2174</v>
      </c>
    </row>
    <row r="121" spans="1:15">
      <c r="A121" s="25">
        <v>12835</v>
      </c>
      <c r="B121" s="26" t="s">
        <v>1095</v>
      </c>
      <c r="C121" s="99" t="s">
        <v>1570</v>
      </c>
      <c r="D121" s="26">
        <v>1</v>
      </c>
      <c r="E121" s="56"/>
      <c r="F121" s="28"/>
      <c r="G121" s="29">
        <f t="shared" si="42"/>
        <v>0</v>
      </c>
      <c r="H121" s="30">
        <f t="shared" si="43"/>
        <v>0</v>
      </c>
      <c r="I121" s="30">
        <f t="shared" si="44"/>
        <v>0</v>
      </c>
      <c r="J121" s="31"/>
      <c r="K121" s="30">
        <f t="shared" si="3"/>
        <v>0</v>
      </c>
      <c r="L121" s="32">
        <f t="shared" si="77"/>
        <v>0</v>
      </c>
      <c r="N121">
        <f t="shared" ref="N121:N122" si="93">ROW(J121)</f>
        <v>121</v>
      </c>
      <c r="O121" t="s">
        <v>2174</v>
      </c>
    </row>
    <row r="122" spans="1:15">
      <c r="A122" s="16">
        <v>12841</v>
      </c>
      <c r="B122" s="17" t="s">
        <v>1095</v>
      </c>
      <c r="C122" s="103" t="s">
        <v>1571</v>
      </c>
      <c r="D122" s="17">
        <v>1</v>
      </c>
      <c r="E122" s="57">
        <v>8</v>
      </c>
      <c r="F122" s="20">
        <v>909</v>
      </c>
      <c r="G122" s="21">
        <f t="shared" si="42"/>
        <v>818.1</v>
      </c>
      <c r="H122" s="22">
        <f t="shared" si="43"/>
        <v>772.65</v>
      </c>
      <c r="I122" s="22">
        <f t="shared" si="44"/>
        <v>727.2</v>
      </c>
      <c r="J122" s="31"/>
      <c r="K122" s="30">
        <f t="shared" si="3"/>
        <v>0</v>
      </c>
      <c r="L122" s="32">
        <f t="shared" si="77"/>
        <v>0</v>
      </c>
      <c r="M122" s="12"/>
      <c r="N122">
        <f t="shared" si="93"/>
        <v>122</v>
      </c>
      <c r="O122" t="s">
        <v>2174</v>
      </c>
    </row>
    <row r="123" spans="1:15">
      <c r="A123" s="25">
        <v>11263</v>
      </c>
      <c r="B123" s="26" t="s">
        <v>808</v>
      </c>
      <c r="C123" s="99" t="s">
        <v>2409</v>
      </c>
      <c r="D123" s="26">
        <v>1</v>
      </c>
      <c r="E123" s="56">
        <v>280</v>
      </c>
      <c r="F123" s="28">
        <v>1030</v>
      </c>
      <c r="G123" s="29">
        <f t="shared" ref="G123:G124" si="94">F123*0.9</f>
        <v>927</v>
      </c>
      <c r="H123" s="30">
        <f t="shared" ref="H123:H124" si="95">F123*0.85</f>
        <v>875.5</v>
      </c>
      <c r="I123" s="30">
        <f t="shared" ref="I123:I124" si="96">F123*0.8</f>
        <v>824</v>
      </c>
      <c r="J123" s="31"/>
      <c r="K123" s="30">
        <f t="shared" ref="K123:K124" si="97">J123*F123</f>
        <v>0</v>
      </c>
      <c r="L123" s="32">
        <f t="shared" si="77"/>
        <v>0</v>
      </c>
      <c r="N123">
        <f t="shared" ref="N123:N124" si="98">ROW(J123)</f>
        <v>123</v>
      </c>
      <c r="O123" t="s">
        <v>2174</v>
      </c>
    </row>
    <row r="124" spans="1:15">
      <c r="A124" s="16">
        <v>14997</v>
      </c>
      <c r="B124" s="17" t="s">
        <v>808</v>
      </c>
      <c r="C124" s="103" t="s">
        <v>3791</v>
      </c>
      <c r="D124" s="17">
        <v>1</v>
      </c>
      <c r="E124" s="57"/>
      <c r="F124" s="20"/>
      <c r="G124" s="21">
        <f t="shared" si="94"/>
        <v>0</v>
      </c>
      <c r="H124" s="22">
        <f t="shared" si="95"/>
        <v>0</v>
      </c>
      <c r="I124" s="22">
        <f t="shared" si="96"/>
        <v>0</v>
      </c>
      <c r="J124" s="31"/>
      <c r="K124" s="30">
        <f t="shared" si="97"/>
        <v>0</v>
      </c>
      <c r="L124" s="32">
        <f t="shared" ref="L124:L125" si="99">IF($K$126&gt;125000,J124*I124,IF($K$126&gt;55000,J124*H124,IF($K$126&gt;27500,J124*G124,IF($K$126&gt;=0,J124*F124,0))))</f>
        <v>0</v>
      </c>
      <c r="M124" s="12"/>
      <c r="N124">
        <f t="shared" si="98"/>
        <v>124</v>
      </c>
      <c r="O124" t="s">
        <v>2174</v>
      </c>
    </row>
    <row r="125" spans="1:15">
      <c r="A125" s="25">
        <v>15032</v>
      </c>
      <c r="B125" s="26" t="s">
        <v>808</v>
      </c>
      <c r="C125" s="99" t="s">
        <v>3792</v>
      </c>
      <c r="D125" s="26">
        <v>1</v>
      </c>
      <c r="E125" s="56">
        <v>2</v>
      </c>
      <c r="F125" s="28">
        <v>1026</v>
      </c>
      <c r="G125" s="29">
        <f t="shared" ref="G125" si="100">F125*0.9</f>
        <v>923.4</v>
      </c>
      <c r="H125" s="30">
        <f t="shared" ref="H125" si="101">F125*0.85</f>
        <v>872.1</v>
      </c>
      <c r="I125" s="30">
        <f t="shared" ref="I125" si="102">F125*0.8</f>
        <v>820.80000000000007</v>
      </c>
      <c r="J125" s="31"/>
      <c r="K125" s="30">
        <f t="shared" ref="K125" si="103">J125*F125</f>
        <v>0</v>
      </c>
      <c r="L125" s="32">
        <f t="shared" si="99"/>
        <v>0</v>
      </c>
      <c r="N125">
        <f t="shared" ref="N125" si="104">ROW(J125)</f>
        <v>125</v>
      </c>
      <c r="O125" t="s">
        <v>2174</v>
      </c>
    </row>
    <row r="126" spans="1:15" ht="15.75">
      <c r="A126" s="6"/>
      <c r="B126" s="4"/>
      <c r="C126" s="116"/>
      <c r="D126" s="4"/>
      <c r="E126" s="58"/>
      <c r="F126" s="79"/>
      <c r="G126" s="80"/>
      <c r="H126" s="81"/>
      <c r="I126" s="81"/>
      <c r="J126" s="81"/>
      <c r="K126" s="2">
        <f>Hemani!K350</f>
        <v>0</v>
      </c>
      <c r="L126" s="82"/>
    </row>
    <row r="127" spans="1:15">
      <c r="C127" s="117"/>
      <c r="K127" s="12">
        <f>SUM(K3:K123)</f>
        <v>0</v>
      </c>
    </row>
    <row r="128" spans="1:15">
      <c r="C128" s="117"/>
    </row>
  </sheetData>
  <sheetProtection password="E1DC" sheet="1" objects="1" scenarios="1"/>
  <protectedRanges>
    <protectedRange sqref="M3:M121" name="Диапазон2"/>
    <protectedRange sqref="J3:J125" name="Диапазон1_1"/>
  </protectedRanges>
  <hyperlinks>
    <hyperlink ref="C3" r:id="rId1"/>
    <hyperlink ref="C4" r:id="rId2"/>
    <hyperlink ref="C14" r:id="rId3"/>
    <hyperlink ref="C23" r:id="rId4"/>
    <hyperlink ref="C40" r:id="rId5"/>
    <hyperlink ref="C42" r:id="rId6"/>
    <hyperlink ref="C43" r:id="rId7"/>
    <hyperlink ref="C44" r:id="rId8"/>
    <hyperlink ref="C45" r:id="rId9"/>
    <hyperlink ref="C46" r:id="rId10" display="Alanoud / Алан Уд "/>
    <hyperlink ref="C47" r:id="rId11"/>
    <hyperlink ref="C48" r:id="rId12"/>
    <hyperlink ref="C49" r:id="rId13"/>
    <hyperlink ref="C50" r:id="rId14"/>
    <hyperlink ref="C51" r:id="rId15"/>
    <hyperlink ref="C52" r:id="rId16"/>
    <hyperlink ref="C53" r:id="rId17"/>
    <hyperlink ref="C54" r:id="rId18"/>
    <hyperlink ref="C55" r:id="rId19"/>
    <hyperlink ref="C56" r:id="rId20"/>
    <hyperlink ref="C57" r:id="rId21"/>
    <hyperlink ref="C86" r:id="rId22"/>
    <hyperlink ref="C87" r:id="rId23"/>
    <hyperlink ref="C88" r:id="rId24"/>
    <hyperlink ref="C89" r:id="rId25"/>
    <hyperlink ref="C90" r:id="rId26"/>
    <hyperlink ref="C91" r:id="rId27"/>
    <hyperlink ref="C92" r:id="rId28"/>
    <hyperlink ref="C93" r:id="rId29"/>
    <hyperlink ref="C94" r:id="rId30"/>
    <hyperlink ref="C95" r:id="rId31"/>
    <hyperlink ref="C96" r:id="rId32"/>
    <hyperlink ref="C97" r:id="rId33"/>
    <hyperlink ref="C98" r:id="rId34"/>
    <hyperlink ref="C99" r:id="rId35"/>
    <hyperlink ref="C108" r:id="rId36"/>
    <hyperlink ref="C109" r:id="rId37"/>
    <hyperlink ref="C110" r:id="rId38"/>
    <hyperlink ref="C112" r:id="rId39"/>
    <hyperlink ref="C113" r:id="rId40"/>
    <hyperlink ref="C115" r:id="rId41"/>
    <hyperlink ref="C116" r:id="rId42"/>
    <hyperlink ref="C119" r:id="rId43"/>
    <hyperlink ref="C120" r:id="rId44"/>
    <hyperlink ref="C122" r:id="rId45"/>
    <hyperlink ref="C123" r:id="rId46" display="Zahra - Захра"/>
    <hyperlink ref="C68" r:id="rId47" display="Hala / Хала"/>
    <hyperlink ref="C69" r:id="rId48" display="Mukhallat Al NAQI / Мухаллят Аль Наки"/>
    <hyperlink ref="C70" r:id="rId49" display="Shamikh / Шамих"/>
    <hyperlink ref="C71" r:id="rId50" display="Kashkat Banat / Кашкат Аль Банат"/>
    <hyperlink ref="C72" r:id="rId51" display="Alanoud / Алан Уд "/>
    <hyperlink ref="C73" r:id="rId52" display="Ilham Al Aashiq / Ильхам Аль Ашик "/>
    <hyperlink ref="C74" r:id="rId53" display="Sama Dubai / Саама Дубай"/>
    <hyperlink ref="C75" r:id="rId54" display="Hiba Al Ahlam / Хиба Аль Ахлям"/>
    <hyperlink ref="C76" r:id="rId55" display="AZIZ / АЗИЗ "/>
    <hyperlink ref="C77" r:id="rId56" display="AALIA / ААЛИЯ "/>
    <hyperlink ref="C78" r:id="rId57" display="SAHAR AL LAYALI/ САХАР АЛЬ ЛАЯЛИ  "/>
    <hyperlink ref="C79" r:id="rId58" display="ZAHARAT HUBNA / ЗАХАРАТ ХУБНА "/>
    <hyperlink ref="C80" r:id="rId59" display="Ameerat al Quloob - Амират Аль Кулуб"/>
    <hyperlink ref="C81" r:id="rId60" display="HAREEM AL SULTAN- ГАРЕМ СУЛТАНА"/>
    <hyperlink ref="C82" r:id="rId61" display="MUKHALAT MUHJAH - MУХАЛАТ МУДЖА"/>
    <hyperlink ref="C83" r:id="rId62" display="SAQR AL EMARAT - Сакр Аль Эмарат"/>
    <hyperlink ref="C84" r:id="rId63" display="MUKHALAT MUHJAH - MУХАЛАТ МУДЖА"/>
    <hyperlink ref="C67" r:id="rId64" display="Hala / Хала"/>
    <hyperlink ref="C124" r:id="rId65" display="Zahra - Захра"/>
    <hyperlink ref="C125" r:id="rId66" display="Zahra - Захра"/>
  </hyperlinks>
  <pageMargins left="0.7" right="0.7" top="0.75" bottom="0.75" header="0.3" footer="0.3"/>
  <pageSetup paperSize="9" orientation="portrait" r:id="rId6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E1062"/>
  <sheetViews>
    <sheetView topLeftCell="A1040" workbookViewId="0">
      <selection activeCell="D1" sqref="D1:E1062"/>
    </sheetView>
  </sheetViews>
  <sheetFormatPr defaultRowHeight="15"/>
  <cols>
    <col min="1" max="1" width="18.42578125" style="51" customWidth="1"/>
    <col min="2" max="2" width="39.140625" customWidth="1"/>
    <col min="3" max="3" width="8.85546875" style="187"/>
    <col min="4" max="4" width="9.5703125" bestFit="1" customWidth="1"/>
    <col min="5" max="5" width="12" customWidth="1"/>
  </cols>
  <sheetData>
    <row r="1" spans="1:5">
      <c r="A1" s="138">
        <v>12750</v>
      </c>
      <c r="B1" s="182" t="s">
        <v>2265</v>
      </c>
      <c r="C1" s="185"/>
      <c r="D1" s="176">
        <v>158923</v>
      </c>
      <c r="E1" s="188">
        <v>17000</v>
      </c>
    </row>
    <row r="2" spans="1:5">
      <c r="A2" s="138">
        <v>5975</v>
      </c>
      <c r="B2" s="182" t="s">
        <v>1576</v>
      </c>
      <c r="C2" s="185"/>
      <c r="D2" s="176">
        <v>43286</v>
      </c>
      <c r="E2" s="188">
        <v>1800</v>
      </c>
    </row>
    <row r="3" spans="1:5">
      <c r="A3" s="138">
        <v>14566</v>
      </c>
      <c r="B3" s="182" t="s">
        <v>2543</v>
      </c>
      <c r="C3" s="185"/>
      <c r="D3" s="176">
        <v>1809</v>
      </c>
      <c r="E3" s="177">
        <v>625</v>
      </c>
    </row>
    <row r="4" spans="1:5">
      <c r="A4" s="140">
        <v>14876</v>
      </c>
      <c r="B4" s="183" t="s">
        <v>3163</v>
      </c>
      <c r="C4" s="186"/>
      <c r="D4" s="178">
        <v>131</v>
      </c>
      <c r="E4" s="142">
        <v>255</v>
      </c>
    </row>
    <row r="5" spans="1:5">
      <c r="A5" s="140">
        <v>14871</v>
      </c>
      <c r="B5" s="183" t="s">
        <v>3164</v>
      </c>
      <c r="C5" s="186"/>
      <c r="D5" s="178">
        <v>48</v>
      </c>
      <c r="E5" s="142">
        <v>255</v>
      </c>
    </row>
    <row r="6" spans="1:5">
      <c r="A6" s="140">
        <v>14875</v>
      </c>
      <c r="B6" s="183" t="s">
        <v>3286</v>
      </c>
      <c r="C6" s="186"/>
      <c r="D6" s="178">
        <v>27</v>
      </c>
      <c r="E6" s="142">
        <v>460</v>
      </c>
    </row>
    <row r="7" spans="1:5">
      <c r="A7" s="140">
        <v>14594</v>
      </c>
      <c r="B7" s="183" t="s">
        <v>2754</v>
      </c>
      <c r="C7" s="186"/>
      <c r="D7" s="178">
        <v>1</v>
      </c>
      <c r="E7" s="142">
        <v>340</v>
      </c>
    </row>
    <row r="8" spans="1:5" ht="22.5">
      <c r="A8" s="140">
        <v>14655</v>
      </c>
      <c r="B8" s="183" t="s">
        <v>2755</v>
      </c>
      <c r="C8" s="186"/>
      <c r="D8" s="178">
        <v>64</v>
      </c>
      <c r="E8" s="142">
        <v>201</v>
      </c>
    </row>
    <row r="9" spans="1:5" ht="22.5">
      <c r="A9" s="140">
        <v>14889</v>
      </c>
      <c r="B9" s="183" t="s">
        <v>2923</v>
      </c>
      <c r="C9" s="186"/>
      <c r="D9" s="178">
        <v>8</v>
      </c>
      <c r="E9" s="142">
        <v>200</v>
      </c>
    </row>
    <row r="10" spans="1:5" ht="22.5">
      <c r="A10" s="140">
        <v>14856</v>
      </c>
      <c r="B10" s="183" t="s">
        <v>3160</v>
      </c>
      <c r="C10" s="186"/>
      <c r="D10" s="178">
        <v>36</v>
      </c>
      <c r="E10" s="142">
        <v>330</v>
      </c>
    </row>
    <row r="11" spans="1:5">
      <c r="A11" s="140">
        <v>14874</v>
      </c>
      <c r="B11" s="183" t="s">
        <v>3146</v>
      </c>
      <c r="C11" s="186"/>
      <c r="D11" s="178">
        <v>1</v>
      </c>
      <c r="E11" s="142">
        <v>225</v>
      </c>
    </row>
    <row r="12" spans="1:5">
      <c r="A12" s="140">
        <v>14869</v>
      </c>
      <c r="B12" s="183" t="s">
        <v>3157</v>
      </c>
      <c r="C12" s="186"/>
      <c r="D12" s="178">
        <v>44</v>
      </c>
      <c r="E12" s="142">
        <v>225</v>
      </c>
    </row>
    <row r="13" spans="1:5" ht="22.5">
      <c r="A13" s="140">
        <v>14578</v>
      </c>
      <c r="B13" s="183" t="s">
        <v>2544</v>
      </c>
      <c r="C13" s="186"/>
      <c r="D13" s="178">
        <v>102</v>
      </c>
      <c r="E13" s="142">
        <v>380</v>
      </c>
    </row>
    <row r="14" spans="1:5" ht="22.5">
      <c r="A14" s="140">
        <v>14579</v>
      </c>
      <c r="B14" s="183" t="s">
        <v>2758</v>
      </c>
      <c r="C14" s="186"/>
      <c r="D14" s="178">
        <v>206</v>
      </c>
      <c r="E14" s="142">
        <v>215</v>
      </c>
    </row>
    <row r="15" spans="1:5">
      <c r="A15" s="140">
        <v>14582</v>
      </c>
      <c r="B15" s="183" t="s">
        <v>2553</v>
      </c>
      <c r="C15" s="186"/>
      <c r="D15" s="178">
        <v>31</v>
      </c>
      <c r="E15" s="142">
        <v>225</v>
      </c>
    </row>
    <row r="16" spans="1:5" ht="22.5">
      <c r="A16" s="140">
        <v>14580</v>
      </c>
      <c r="B16" s="183" t="s">
        <v>2545</v>
      </c>
      <c r="C16" s="186"/>
      <c r="D16" s="178">
        <v>75</v>
      </c>
      <c r="E16" s="142">
        <v>330</v>
      </c>
    </row>
    <row r="17" spans="1:5" ht="22.5">
      <c r="A17" s="140">
        <v>14577</v>
      </c>
      <c r="B17" s="183" t="s">
        <v>2759</v>
      </c>
      <c r="C17" s="186"/>
      <c r="D17" s="178">
        <v>65</v>
      </c>
      <c r="E17" s="142">
        <v>485</v>
      </c>
    </row>
    <row r="18" spans="1:5" ht="22.5">
      <c r="A18" s="140">
        <v>14581</v>
      </c>
      <c r="B18" s="183" t="s">
        <v>2760</v>
      </c>
      <c r="C18" s="186"/>
      <c r="D18" s="178">
        <v>235</v>
      </c>
      <c r="E18" s="142">
        <v>195</v>
      </c>
    </row>
    <row r="19" spans="1:5" ht="22.5">
      <c r="A19" s="140">
        <v>14570</v>
      </c>
      <c r="B19" s="183" t="s">
        <v>2762</v>
      </c>
      <c r="C19" s="186"/>
      <c r="D19" s="178">
        <v>9</v>
      </c>
      <c r="E19" s="142">
        <v>360</v>
      </c>
    </row>
    <row r="20" spans="1:5" ht="22.5">
      <c r="A20" s="140">
        <v>14572</v>
      </c>
      <c r="B20" s="183" t="s">
        <v>2763</v>
      </c>
      <c r="C20" s="186"/>
      <c r="D20" s="178">
        <v>31</v>
      </c>
      <c r="E20" s="142">
        <v>250</v>
      </c>
    </row>
    <row r="21" spans="1:5" ht="22.5">
      <c r="A21" s="140">
        <v>14567</v>
      </c>
      <c r="B21" s="183" t="s">
        <v>3191</v>
      </c>
      <c r="C21" s="186"/>
      <c r="D21" s="178">
        <v>6</v>
      </c>
      <c r="E21" s="142">
        <v>295</v>
      </c>
    </row>
    <row r="22" spans="1:5" ht="22.5">
      <c r="A22" s="140">
        <v>14569</v>
      </c>
      <c r="B22" s="183" t="s">
        <v>2764</v>
      </c>
      <c r="C22" s="186"/>
      <c r="D22" s="178">
        <v>28</v>
      </c>
      <c r="E22" s="142">
        <v>230</v>
      </c>
    </row>
    <row r="23" spans="1:5" ht="22.5">
      <c r="A23" s="140">
        <v>14568</v>
      </c>
      <c r="B23" s="183" t="s">
        <v>2765</v>
      </c>
      <c r="C23" s="186"/>
      <c r="D23" s="178">
        <v>24</v>
      </c>
      <c r="E23" s="142">
        <v>300</v>
      </c>
    </row>
    <row r="24" spans="1:5">
      <c r="A24" s="140">
        <v>14858</v>
      </c>
      <c r="B24" s="183" t="s">
        <v>3165</v>
      </c>
      <c r="C24" s="186"/>
      <c r="D24" s="178">
        <v>11</v>
      </c>
      <c r="E24" s="142">
        <v>530</v>
      </c>
    </row>
    <row r="25" spans="1:5" ht="22.5">
      <c r="A25" s="140">
        <v>14590</v>
      </c>
      <c r="B25" s="183" t="s">
        <v>2766</v>
      </c>
      <c r="C25" s="186"/>
      <c r="D25" s="178">
        <v>1</v>
      </c>
      <c r="E25" s="142">
        <v>500</v>
      </c>
    </row>
    <row r="26" spans="1:5" ht="22.5">
      <c r="A26" s="140">
        <v>14575</v>
      </c>
      <c r="B26" s="183" t="s">
        <v>2767</v>
      </c>
      <c r="C26" s="186"/>
      <c r="D26" s="178">
        <v>57</v>
      </c>
      <c r="E26" s="142">
        <v>251</v>
      </c>
    </row>
    <row r="27" spans="1:5" ht="22.5">
      <c r="A27" s="140">
        <v>14592</v>
      </c>
      <c r="B27" s="183" t="s">
        <v>2546</v>
      </c>
      <c r="C27" s="186"/>
      <c r="D27" s="178">
        <v>30</v>
      </c>
      <c r="E27" s="142">
        <v>455</v>
      </c>
    </row>
    <row r="28" spans="1:5" ht="22.5">
      <c r="A28" s="140">
        <v>14591</v>
      </c>
      <c r="B28" s="183" t="s">
        <v>2768</v>
      </c>
      <c r="C28" s="186"/>
      <c r="D28" s="178">
        <v>8</v>
      </c>
      <c r="E28" s="142">
        <v>455</v>
      </c>
    </row>
    <row r="29" spans="1:5" ht="22.5">
      <c r="A29" s="140">
        <v>14576</v>
      </c>
      <c r="B29" s="183" t="s">
        <v>2769</v>
      </c>
      <c r="C29" s="186"/>
      <c r="D29" s="178">
        <v>171</v>
      </c>
      <c r="E29" s="142">
        <v>215</v>
      </c>
    </row>
    <row r="30" spans="1:5" ht="22.5">
      <c r="A30" s="140">
        <v>14583</v>
      </c>
      <c r="B30" s="183" t="s">
        <v>2770</v>
      </c>
      <c r="C30" s="186"/>
      <c r="D30" s="178">
        <v>40</v>
      </c>
      <c r="E30" s="142">
        <v>320</v>
      </c>
    </row>
    <row r="31" spans="1:5">
      <c r="A31" s="140">
        <v>14862</v>
      </c>
      <c r="B31" s="183" t="s">
        <v>3192</v>
      </c>
      <c r="C31" s="186"/>
      <c r="D31" s="178">
        <v>47</v>
      </c>
      <c r="E31" s="142">
        <v>420</v>
      </c>
    </row>
    <row r="32" spans="1:5" ht="22.5">
      <c r="A32" s="140">
        <v>14585</v>
      </c>
      <c r="B32" s="183" t="s">
        <v>2771</v>
      </c>
      <c r="C32" s="186"/>
      <c r="D32" s="178">
        <v>32</v>
      </c>
      <c r="E32" s="142">
        <v>395</v>
      </c>
    </row>
    <row r="33" spans="1:5">
      <c r="A33" s="140">
        <v>14861</v>
      </c>
      <c r="B33" s="183" t="s">
        <v>2928</v>
      </c>
      <c r="C33" s="186"/>
      <c r="D33" s="178">
        <v>2</v>
      </c>
      <c r="E33" s="142">
        <v>340</v>
      </c>
    </row>
    <row r="34" spans="1:5">
      <c r="A34" s="140">
        <v>14859</v>
      </c>
      <c r="B34" s="183" t="s">
        <v>3193</v>
      </c>
      <c r="C34" s="186"/>
      <c r="D34" s="178">
        <v>20</v>
      </c>
      <c r="E34" s="142">
        <v>530</v>
      </c>
    </row>
    <row r="35" spans="1:5">
      <c r="A35" s="140">
        <v>14864</v>
      </c>
      <c r="B35" s="183" t="s">
        <v>3166</v>
      </c>
      <c r="C35" s="186"/>
      <c r="D35" s="178">
        <v>1</v>
      </c>
      <c r="E35" s="142">
        <v>255</v>
      </c>
    </row>
    <row r="36" spans="1:5">
      <c r="A36" s="140">
        <v>14868</v>
      </c>
      <c r="B36" s="183" t="s">
        <v>3167</v>
      </c>
      <c r="C36" s="186"/>
      <c r="D36" s="178">
        <v>4</v>
      </c>
      <c r="E36" s="142">
        <v>255</v>
      </c>
    </row>
    <row r="37" spans="1:5" ht="33.75">
      <c r="A37" s="140">
        <v>14584</v>
      </c>
      <c r="B37" s="183" t="s">
        <v>2772</v>
      </c>
      <c r="C37" s="186"/>
      <c r="D37" s="178">
        <v>5</v>
      </c>
      <c r="E37" s="142">
        <v>475</v>
      </c>
    </row>
    <row r="38" spans="1:5" ht="22.5">
      <c r="A38" s="140">
        <v>14599</v>
      </c>
      <c r="B38" s="183" t="s">
        <v>2774</v>
      </c>
      <c r="C38" s="186"/>
      <c r="D38" s="178">
        <v>1</v>
      </c>
      <c r="E38" s="142">
        <v>270</v>
      </c>
    </row>
    <row r="39" spans="1:5" ht="22.5">
      <c r="A39" s="140">
        <v>14574</v>
      </c>
      <c r="B39" s="183" t="s">
        <v>2776</v>
      </c>
      <c r="C39" s="186"/>
      <c r="D39" s="178">
        <v>44</v>
      </c>
      <c r="E39" s="142">
        <v>370</v>
      </c>
    </row>
    <row r="40" spans="1:5" ht="22.5">
      <c r="A40" s="140">
        <v>14586</v>
      </c>
      <c r="B40" s="183" t="s">
        <v>2777</v>
      </c>
      <c r="C40" s="186"/>
      <c r="D40" s="178">
        <v>26</v>
      </c>
      <c r="E40" s="142">
        <v>625</v>
      </c>
    </row>
    <row r="41" spans="1:5" ht="33.75">
      <c r="A41" s="140">
        <v>14573</v>
      </c>
      <c r="B41" s="183" t="s">
        <v>2778</v>
      </c>
      <c r="C41" s="186"/>
      <c r="D41" s="178">
        <v>24</v>
      </c>
      <c r="E41" s="142">
        <v>390</v>
      </c>
    </row>
    <row r="42" spans="1:5" ht="22.5">
      <c r="A42" s="140">
        <v>14587</v>
      </c>
      <c r="B42" s="183" t="s">
        <v>2779</v>
      </c>
      <c r="C42" s="186"/>
      <c r="D42" s="178">
        <v>22</v>
      </c>
      <c r="E42" s="142">
        <v>625</v>
      </c>
    </row>
    <row r="43" spans="1:5" ht="22.5">
      <c r="A43" s="140">
        <v>14589</v>
      </c>
      <c r="B43" s="183" t="s">
        <v>2781</v>
      </c>
      <c r="C43" s="186"/>
      <c r="D43" s="178">
        <v>1</v>
      </c>
      <c r="E43" s="142">
        <v>625</v>
      </c>
    </row>
    <row r="44" spans="1:5">
      <c r="A44" s="140">
        <v>14863</v>
      </c>
      <c r="B44" s="183" t="s">
        <v>2933</v>
      </c>
      <c r="C44" s="186"/>
      <c r="D44" s="178">
        <v>90</v>
      </c>
      <c r="E44" s="142">
        <v>375</v>
      </c>
    </row>
    <row r="45" spans="1:5">
      <c r="A45" s="138">
        <v>15065</v>
      </c>
      <c r="B45" s="182" t="s">
        <v>3655</v>
      </c>
      <c r="C45" s="186"/>
      <c r="D45" s="179">
        <v>158</v>
      </c>
      <c r="E45" s="177">
        <v>191</v>
      </c>
    </row>
    <row r="46" spans="1:5">
      <c r="A46" s="140">
        <v>15069</v>
      </c>
      <c r="B46" s="183" t="s">
        <v>3676</v>
      </c>
      <c r="C46" s="186"/>
      <c r="D46" s="178">
        <v>158</v>
      </c>
      <c r="E46" s="142">
        <v>191</v>
      </c>
    </row>
    <row r="47" spans="1:5">
      <c r="A47" s="138">
        <v>13042</v>
      </c>
      <c r="B47" s="182" t="s">
        <v>1</v>
      </c>
      <c r="C47" s="186"/>
      <c r="D47" s="179">
        <v>237</v>
      </c>
      <c r="E47" s="177">
        <v>318</v>
      </c>
    </row>
    <row r="48" spans="1:5">
      <c r="A48" s="140">
        <v>13029</v>
      </c>
      <c r="B48" s="183" t="s">
        <v>152</v>
      </c>
      <c r="C48" s="186"/>
      <c r="D48" s="178">
        <v>78</v>
      </c>
      <c r="E48" s="142">
        <v>136</v>
      </c>
    </row>
    <row r="49" spans="1:5">
      <c r="A49" s="140">
        <v>12792</v>
      </c>
      <c r="B49" s="183" t="s">
        <v>1577</v>
      </c>
      <c r="C49" s="186"/>
      <c r="D49" s="178">
        <v>19</v>
      </c>
      <c r="E49" s="142">
        <v>318</v>
      </c>
    </row>
    <row r="50" spans="1:5">
      <c r="A50" s="140">
        <v>13031</v>
      </c>
      <c r="B50" s="183" t="s">
        <v>155</v>
      </c>
      <c r="C50" s="186"/>
      <c r="D50" s="178">
        <v>140</v>
      </c>
      <c r="E50" s="142">
        <v>136</v>
      </c>
    </row>
    <row r="51" spans="1:5">
      <c r="A51" s="138">
        <v>14133</v>
      </c>
      <c r="B51" s="182" t="s">
        <v>2</v>
      </c>
      <c r="C51" s="186"/>
      <c r="D51" s="176">
        <v>1119</v>
      </c>
      <c r="E51" s="177">
        <v>120</v>
      </c>
    </row>
    <row r="52" spans="1:5">
      <c r="A52" s="140">
        <v>12959</v>
      </c>
      <c r="B52" s="183" t="s">
        <v>3</v>
      </c>
      <c r="C52" s="186"/>
      <c r="D52" s="178">
        <v>80</v>
      </c>
      <c r="E52" s="142">
        <v>95</v>
      </c>
    </row>
    <row r="53" spans="1:5">
      <c r="A53" s="140">
        <v>12960</v>
      </c>
      <c r="B53" s="183" t="s">
        <v>4</v>
      </c>
      <c r="C53" s="186"/>
      <c r="D53" s="178">
        <v>135</v>
      </c>
      <c r="E53" s="142">
        <v>120</v>
      </c>
    </row>
    <row r="54" spans="1:5" ht="22.5">
      <c r="A54" s="140">
        <v>12747</v>
      </c>
      <c r="B54" s="183" t="s">
        <v>1580</v>
      </c>
      <c r="C54" s="186"/>
      <c r="D54" s="178">
        <v>904</v>
      </c>
      <c r="E54" s="142">
        <v>21</v>
      </c>
    </row>
    <row r="55" spans="1:5">
      <c r="A55" s="138">
        <v>12923</v>
      </c>
      <c r="B55" s="182" t="s">
        <v>6</v>
      </c>
      <c r="C55" s="186"/>
      <c r="D55" s="176">
        <v>9252</v>
      </c>
      <c r="E55" s="177">
        <v>600</v>
      </c>
    </row>
    <row r="56" spans="1:5">
      <c r="A56" s="138">
        <v>13399</v>
      </c>
      <c r="B56" s="182" t="s">
        <v>157</v>
      </c>
      <c r="C56" s="186"/>
      <c r="D56" s="179">
        <v>598</v>
      </c>
      <c r="E56" s="177">
        <v>130</v>
      </c>
    </row>
    <row r="57" spans="1:5">
      <c r="A57" s="140">
        <v>14533</v>
      </c>
      <c r="B57" s="183" t="s">
        <v>3530</v>
      </c>
      <c r="C57" s="186"/>
      <c r="D57" s="178">
        <v>1</v>
      </c>
      <c r="E57" s="142">
        <v>60</v>
      </c>
    </row>
    <row r="58" spans="1:5" ht="22.5">
      <c r="A58" s="140">
        <v>15210</v>
      </c>
      <c r="B58" s="183" t="s">
        <v>3854</v>
      </c>
      <c r="C58" s="186"/>
      <c r="D58" s="178">
        <v>144</v>
      </c>
      <c r="E58" s="142">
        <v>81</v>
      </c>
    </row>
    <row r="59" spans="1:5" ht="22.5">
      <c r="A59" s="140">
        <v>12876</v>
      </c>
      <c r="B59" s="183" t="s">
        <v>7</v>
      </c>
      <c r="C59" s="186"/>
      <c r="D59" s="178">
        <v>71</v>
      </c>
      <c r="E59" s="142">
        <v>130</v>
      </c>
    </row>
    <row r="60" spans="1:5" ht="22.5">
      <c r="A60" s="140">
        <v>13240</v>
      </c>
      <c r="B60" s="183" t="s">
        <v>8</v>
      </c>
      <c r="C60" s="186"/>
      <c r="D60" s="178">
        <v>63</v>
      </c>
      <c r="E60" s="142">
        <v>100</v>
      </c>
    </row>
    <row r="61" spans="1:5" ht="22.5">
      <c r="A61" s="140">
        <v>5980</v>
      </c>
      <c r="B61" s="183" t="s">
        <v>3781</v>
      </c>
      <c r="C61" s="186"/>
      <c r="D61" s="178">
        <v>144</v>
      </c>
      <c r="E61" s="142">
        <v>99</v>
      </c>
    </row>
    <row r="62" spans="1:5" ht="22.5">
      <c r="A62" s="140">
        <v>12554</v>
      </c>
      <c r="B62" s="183" t="s">
        <v>1586</v>
      </c>
      <c r="C62" s="186"/>
      <c r="D62" s="178">
        <v>175</v>
      </c>
      <c r="E62" s="142">
        <v>102</v>
      </c>
    </row>
    <row r="63" spans="1:5">
      <c r="A63" s="138">
        <v>13401</v>
      </c>
      <c r="B63" s="182" t="s">
        <v>158</v>
      </c>
      <c r="C63" s="185"/>
      <c r="D63" s="176">
        <v>4792</v>
      </c>
      <c r="E63" s="177">
        <v>275</v>
      </c>
    </row>
    <row r="64" spans="1:5">
      <c r="A64" s="140">
        <v>5984</v>
      </c>
      <c r="B64" s="183" t="s">
        <v>159</v>
      </c>
      <c r="C64" s="186" t="s">
        <v>2267</v>
      </c>
      <c r="D64" s="178">
        <v>523</v>
      </c>
      <c r="E64" s="142">
        <v>120</v>
      </c>
    </row>
    <row r="65" spans="1:5">
      <c r="A65" s="140">
        <v>6087</v>
      </c>
      <c r="B65" s="183" t="s">
        <v>1590</v>
      </c>
      <c r="C65" s="186" t="s">
        <v>2266</v>
      </c>
      <c r="D65" s="178">
        <v>797</v>
      </c>
      <c r="E65" s="142">
        <v>226</v>
      </c>
    </row>
    <row r="66" spans="1:5">
      <c r="A66" s="140">
        <v>13307</v>
      </c>
      <c r="B66" s="183" t="s">
        <v>9</v>
      </c>
      <c r="C66" s="186" t="s">
        <v>2266</v>
      </c>
      <c r="D66" s="178">
        <v>632</v>
      </c>
      <c r="E66" s="142">
        <v>198</v>
      </c>
    </row>
    <row r="67" spans="1:5" ht="22.5">
      <c r="A67" s="140">
        <v>12805</v>
      </c>
      <c r="B67" s="183" t="s">
        <v>10</v>
      </c>
      <c r="C67" s="186" t="s">
        <v>2267</v>
      </c>
      <c r="D67" s="178">
        <v>139</v>
      </c>
      <c r="E67" s="142">
        <v>128</v>
      </c>
    </row>
    <row r="68" spans="1:5">
      <c r="A68" s="140">
        <v>6089</v>
      </c>
      <c r="B68" s="183" t="s">
        <v>11</v>
      </c>
      <c r="C68" s="185"/>
      <c r="D68" s="143">
        <v>1315</v>
      </c>
      <c r="E68" s="142">
        <v>226</v>
      </c>
    </row>
    <row r="69" spans="1:5">
      <c r="A69" s="140">
        <v>12546</v>
      </c>
      <c r="B69" s="183" t="s">
        <v>12</v>
      </c>
      <c r="C69" s="186" t="s">
        <v>2268</v>
      </c>
      <c r="D69" s="178">
        <v>108</v>
      </c>
      <c r="E69" s="142">
        <v>201</v>
      </c>
    </row>
    <row r="70" spans="1:5" ht="22.5">
      <c r="A70" s="140">
        <v>11901</v>
      </c>
      <c r="B70" s="183" t="s">
        <v>14</v>
      </c>
      <c r="C70" s="186" t="s">
        <v>2268</v>
      </c>
      <c r="D70" s="178">
        <v>603</v>
      </c>
      <c r="E70" s="142">
        <v>198</v>
      </c>
    </row>
    <row r="71" spans="1:5">
      <c r="A71" s="140">
        <v>14451</v>
      </c>
      <c r="B71" s="183" t="s">
        <v>2715</v>
      </c>
      <c r="C71" s="186" t="s">
        <v>2268</v>
      </c>
      <c r="D71" s="178">
        <v>565</v>
      </c>
      <c r="E71" s="142">
        <v>275</v>
      </c>
    </row>
    <row r="72" spans="1:5">
      <c r="A72" s="140">
        <v>14860</v>
      </c>
      <c r="B72" s="183" t="s">
        <v>2926</v>
      </c>
      <c r="C72" s="185"/>
      <c r="D72" s="178">
        <v>55</v>
      </c>
      <c r="E72" s="142">
        <v>230</v>
      </c>
    </row>
    <row r="73" spans="1:5">
      <c r="A73" s="140">
        <v>15064</v>
      </c>
      <c r="B73" s="183" t="s">
        <v>3680</v>
      </c>
      <c r="C73" s="186" t="s">
        <v>2782</v>
      </c>
      <c r="D73" s="178">
        <v>55</v>
      </c>
      <c r="E73" s="142">
        <v>142</v>
      </c>
    </row>
    <row r="74" spans="1:5">
      <c r="A74" s="138">
        <v>13400</v>
      </c>
      <c r="B74" s="182" t="s">
        <v>160</v>
      </c>
      <c r="C74" s="186" t="s">
        <v>2782</v>
      </c>
      <c r="D74" s="176">
        <v>3696</v>
      </c>
      <c r="E74" s="177">
        <v>240</v>
      </c>
    </row>
    <row r="75" spans="1:5" ht="22.5">
      <c r="A75" s="140">
        <v>15062</v>
      </c>
      <c r="B75" s="183" t="s">
        <v>3652</v>
      </c>
      <c r="C75" s="185"/>
      <c r="D75" s="178">
        <v>349</v>
      </c>
      <c r="E75" s="142">
        <v>103</v>
      </c>
    </row>
    <row r="76" spans="1:5">
      <c r="A76" s="140">
        <v>15053</v>
      </c>
      <c r="B76" s="183" t="s">
        <v>3678</v>
      </c>
      <c r="C76" s="186" t="s">
        <v>2267</v>
      </c>
      <c r="D76" s="178">
        <v>68</v>
      </c>
      <c r="E76" s="142">
        <v>139</v>
      </c>
    </row>
    <row r="77" spans="1:5">
      <c r="A77" s="140">
        <v>5985</v>
      </c>
      <c r="B77" s="183" t="s">
        <v>15</v>
      </c>
      <c r="C77" s="186" t="s">
        <v>2267</v>
      </c>
      <c r="D77" s="178">
        <v>135</v>
      </c>
      <c r="E77" s="142">
        <v>196</v>
      </c>
    </row>
    <row r="78" spans="1:5">
      <c r="A78" s="140">
        <v>15171</v>
      </c>
      <c r="B78" s="183" t="s">
        <v>3681</v>
      </c>
      <c r="C78" s="186" t="s">
        <v>2267</v>
      </c>
      <c r="D78" s="178">
        <v>748</v>
      </c>
      <c r="E78" s="142">
        <v>106</v>
      </c>
    </row>
    <row r="79" spans="1:5">
      <c r="A79" s="140">
        <v>15255</v>
      </c>
      <c r="B79" s="183" t="s">
        <v>3855</v>
      </c>
      <c r="C79" s="185"/>
      <c r="D79" s="178">
        <v>712</v>
      </c>
      <c r="E79" s="142">
        <v>240</v>
      </c>
    </row>
    <row r="80" spans="1:5" ht="22.5">
      <c r="A80" s="140">
        <v>12523</v>
      </c>
      <c r="B80" s="183" t="s">
        <v>16</v>
      </c>
      <c r="C80" s="186" t="s">
        <v>2268</v>
      </c>
      <c r="D80" s="178">
        <v>249</v>
      </c>
      <c r="E80" s="142">
        <v>173</v>
      </c>
    </row>
    <row r="81" spans="1:5">
      <c r="A81" s="140">
        <v>5986</v>
      </c>
      <c r="B81" s="183" t="s">
        <v>17</v>
      </c>
      <c r="C81" s="186" t="s">
        <v>2267</v>
      </c>
      <c r="D81" s="178">
        <v>729</v>
      </c>
      <c r="E81" s="142">
        <v>160</v>
      </c>
    </row>
    <row r="82" spans="1:5">
      <c r="A82" s="140">
        <v>14357</v>
      </c>
      <c r="B82" s="183" t="s">
        <v>2321</v>
      </c>
      <c r="C82" s="186" t="s">
        <v>2267</v>
      </c>
      <c r="D82" s="178">
        <v>113</v>
      </c>
      <c r="E82" s="142">
        <v>240</v>
      </c>
    </row>
    <row r="83" spans="1:5" ht="22.5">
      <c r="A83" s="140">
        <v>13782</v>
      </c>
      <c r="B83" s="183" t="s">
        <v>18</v>
      </c>
      <c r="C83" s="186" t="s">
        <v>2268</v>
      </c>
      <c r="D83" s="178">
        <v>1</v>
      </c>
      <c r="E83" s="142">
        <v>115</v>
      </c>
    </row>
    <row r="84" spans="1:5">
      <c r="A84" s="140">
        <v>14445</v>
      </c>
      <c r="B84" s="183" t="s">
        <v>2716</v>
      </c>
      <c r="C84" s="186" t="s">
        <v>2267</v>
      </c>
      <c r="D84" s="178">
        <v>89</v>
      </c>
      <c r="E84" s="142">
        <v>160</v>
      </c>
    </row>
    <row r="85" spans="1:5">
      <c r="A85" s="140">
        <v>5987</v>
      </c>
      <c r="B85" s="183" t="s">
        <v>19</v>
      </c>
      <c r="C85" s="186" t="s">
        <v>2268</v>
      </c>
      <c r="D85" s="178">
        <v>304</v>
      </c>
      <c r="E85" s="142">
        <v>101</v>
      </c>
    </row>
    <row r="86" spans="1:5">
      <c r="A86" s="140">
        <v>11927</v>
      </c>
      <c r="B86" s="183" t="s">
        <v>20</v>
      </c>
      <c r="C86" s="186" t="s">
        <v>2267</v>
      </c>
      <c r="D86" s="178">
        <v>199</v>
      </c>
      <c r="E86" s="142">
        <v>112</v>
      </c>
    </row>
    <row r="87" spans="1:5">
      <c r="A87" s="140">
        <v>13396</v>
      </c>
      <c r="B87" s="183" t="s">
        <v>21</v>
      </c>
      <c r="C87" s="186" t="s">
        <v>2267</v>
      </c>
      <c r="D87" s="178">
        <v>27</v>
      </c>
      <c r="E87" s="142">
        <v>220</v>
      </c>
    </row>
    <row r="88" spans="1:5">
      <c r="A88" s="138">
        <v>13402</v>
      </c>
      <c r="B88" s="182" t="s">
        <v>1594</v>
      </c>
      <c r="C88" s="185"/>
      <c r="D88" s="179">
        <v>128</v>
      </c>
      <c r="E88" s="177">
        <v>170</v>
      </c>
    </row>
    <row r="89" spans="1:5" ht="22.5">
      <c r="A89" s="140">
        <v>5998</v>
      </c>
      <c r="B89" s="183" t="s">
        <v>1596</v>
      </c>
      <c r="C89" s="186" t="s">
        <v>2267</v>
      </c>
      <c r="D89" s="178">
        <v>25</v>
      </c>
      <c r="E89" s="142">
        <v>170</v>
      </c>
    </row>
    <row r="90" spans="1:5">
      <c r="A90" s="140">
        <v>5999</v>
      </c>
      <c r="B90" s="183" t="s">
        <v>2461</v>
      </c>
      <c r="C90" s="186" t="s">
        <v>2267</v>
      </c>
      <c r="D90" s="178">
        <v>103</v>
      </c>
      <c r="E90" s="142">
        <v>145</v>
      </c>
    </row>
    <row r="91" spans="1:5">
      <c r="A91" s="140">
        <v>13239</v>
      </c>
      <c r="B91" s="183" t="s">
        <v>1599</v>
      </c>
      <c r="C91" s="186" t="s">
        <v>2267</v>
      </c>
      <c r="D91" s="178">
        <v>11</v>
      </c>
      <c r="E91" s="142">
        <v>600</v>
      </c>
    </row>
    <row r="92" spans="1:5">
      <c r="A92" s="138">
        <v>12521</v>
      </c>
      <c r="B92" s="182" t="s">
        <v>22</v>
      </c>
      <c r="C92" s="186"/>
      <c r="D92" s="176">
        <v>8797</v>
      </c>
      <c r="E92" s="188">
        <v>1554</v>
      </c>
    </row>
    <row r="93" spans="1:5">
      <c r="A93" s="140">
        <v>11919</v>
      </c>
      <c r="B93" s="183" t="s">
        <v>1603</v>
      </c>
      <c r="C93" s="186" t="s">
        <v>2268</v>
      </c>
      <c r="D93" s="178">
        <v>11</v>
      </c>
      <c r="E93" s="142">
        <v>95</v>
      </c>
    </row>
    <row r="94" spans="1:5">
      <c r="A94" s="140">
        <v>14364</v>
      </c>
      <c r="B94" s="183" t="s">
        <v>2322</v>
      </c>
      <c r="C94" s="185"/>
      <c r="D94" s="178">
        <v>68</v>
      </c>
      <c r="E94" s="142">
        <v>101</v>
      </c>
    </row>
    <row r="95" spans="1:5">
      <c r="A95" s="140">
        <v>14461</v>
      </c>
      <c r="B95" s="183" t="s">
        <v>2557</v>
      </c>
      <c r="C95" s="186"/>
      <c r="D95" s="178">
        <v>142</v>
      </c>
      <c r="E95" s="142">
        <v>95</v>
      </c>
    </row>
    <row r="96" spans="1:5">
      <c r="A96" s="140">
        <v>12634</v>
      </c>
      <c r="B96" s="183" t="s">
        <v>1608</v>
      </c>
      <c r="C96" s="186"/>
      <c r="D96" s="178">
        <v>96</v>
      </c>
      <c r="E96" s="142">
        <v>110</v>
      </c>
    </row>
    <row r="97" spans="1:5">
      <c r="A97" s="140">
        <v>13385</v>
      </c>
      <c r="B97" s="183" t="s">
        <v>1609</v>
      </c>
      <c r="C97" s="186"/>
      <c r="D97" s="178">
        <v>96</v>
      </c>
      <c r="E97" s="142">
        <v>110</v>
      </c>
    </row>
    <row r="98" spans="1:5">
      <c r="A98" s="140">
        <v>11921</v>
      </c>
      <c r="B98" s="183" t="s">
        <v>1611</v>
      </c>
      <c r="C98" s="186" t="s">
        <v>2266</v>
      </c>
      <c r="D98" s="178">
        <v>99</v>
      </c>
      <c r="E98" s="142">
        <v>110</v>
      </c>
    </row>
    <row r="99" spans="1:5">
      <c r="A99" s="140">
        <v>13667</v>
      </c>
      <c r="B99" s="183" t="s">
        <v>1612</v>
      </c>
      <c r="C99" s="185"/>
      <c r="D99" s="178">
        <v>85</v>
      </c>
      <c r="E99" s="142">
        <v>101</v>
      </c>
    </row>
    <row r="100" spans="1:5">
      <c r="A100" s="140">
        <v>12022</v>
      </c>
      <c r="B100" s="183" t="s">
        <v>23</v>
      </c>
      <c r="C100" s="186" t="s">
        <v>2267</v>
      </c>
      <c r="D100" s="178">
        <v>22</v>
      </c>
      <c r="E100" s="142">
        <v>101</v>
      </c>
    </row>
    <row r="101" spans="1:5">
      <c r="A101" s="140">
        <v>12631</v>
      </c>
      <c r="B101" s="183" t="s">
        <v>1614</v>
      </c>
      <c r="C101" s="186" t="s">
        <v>2267</v>
      </c>
      <c r="D101" s="178">
        <v>19</v>
      </c>
      <c r="E101" s="142">
        <v>94</v>
      </c>
    </row>
    <row r="102" spans="1:5">
      <c r="A102" s="140">
        <v>13111</v>
      </c>
      <c r="B102" s="183" t="s">
        <v>2323</v>
      </c>
      <c r="C102" s="186"/>
      <c r="D102" s="178">
        <v>21</v>
      </c>
      <c r="E102" s="142">
        <v>120</v>
      </c>
    </row>
    <row r="103" spans="1:5">
      <c r="A103" s="140">
        <v>5990</v>
      </c>
      <c r="B103" s="183" t="s">
        <v>25</v>
      </c>
      <c r="C103" s="185"/>
      <c r="D103" s="178">
        <v>91</v>
      </c>
      <c r="E103" s="142">
        <v>101</v>
      </c>
    </row>
    <row r="104" spans="1:5">
      <c r="A104" s="140">
        <v>12635</v>
      </c>
      <c r="B104" s="183" t="s">
        <v>1616</v>
      </c>
      <c r="C104" s="186" t="s">
        <v>2268</v>
      </c>
      <c r="D104" s="178">
        <v>96</v>
      </c>
      <c r="E104" s="142">
        <v>110</v>
      </c>
    </row>
    <row r="105" spans="1:5">
      <c r="A105" s="140">
        <v>12637</v>
      </c>
      <c r="B105" s="183" t="s">
        <v>1619</v>
      </c>
      <c r="C105" s="186" t="s">
        <v>2268</v>
      </c>
      <c r="D105" s="178">
        <v>94</v>
      </c>
      <c r="E105" s="142">
        <v>100</v>
      </c>
    </row>
    <row r="106" spans="1:5">
      <c r="A106" s="140">
        <v>13656</v>
      </c>
      <c r="B106" s="183" t="s">
        <v>163</v>
      </c>
      <c r="C106" s="186" t="s">
        <v>2268</v>
      </c>
      <c r="D106" s="178">
        <v>57</v>
      </c>
      <c r="E106" s="142">
        <v>95</v>
      </c>
    </row>
    <row r="107" spans="1:5">
      <c r="A107" s="140">
        <v>13112</v>
      </c>
      <c r="B107" s="183" t="s">
        <v>1621</v>
      </c>
      <c r="C107" s="186" t="s">
        <v>2268</v>
      </c>
      <c r="D107" s="178">
        <v>71</v>
      </c>
      <c r="E107" s="142">
        <v>140</v>
      </c>
    </row>
    <row r="108" spans="1:5">
      <c r="A108" s="140">
        <v>13386</v>
      </c>
      <c r="B108" s="183" t="s">
        <v>28</v>
      </c>
      <c r="C108" s="186" t="s">
        <v>2268</v>
      </c>
      <c r="D108" s="178">
        <v>49</v>
      </c>
      <c r="E108" s="142">
        <v>95</v>
      </c>
    </row>
    <row r="109" spans="1:5" ht="22.5">
      <c r="A109" s="140">
        <v>11895</v>
      </c>
      <c r="B109" s="183" t="s">
        <v>30</v>
      </c>
      <c r="C109" s="186" t="s">
        <v>2268</v>
      </c>
      <c r="D109" s="178">
        <v>378</v>
      </c>
      <c r="E109" s="142">
        <v>290</v>
      </c>
    </row>
    <row r="110" spans="1:5">
      <c r="A110" s="140">
        <v>6076</v>
      </c>
      <c r="B110" s="183" t="s">
        <v>2558</v>
      </c>
      <c r="C110" s="186" t="s">
        <v>2268</v>
      </c>
      <c r="D110" s="178">
        <v>168</v>
      </c>
      <c r="E110" s="142">
        <v>94</v>
      </c>
    </row>
    <row r="111" spans="1:5">
      <c r="A111" s="140">
        <v>13113</v>
      </c>
      <c r="B111" s="183" t="s">
        <v>32</v>
      </c>
      <c r="C111" s="186" t="s">
        <v>2268</v>
      </c>
      <c r="D111" s="178">
        <v>9</v>
      </c>
      <c r="E111" s="142">
        <v>140</v>
      </c>
    </row>
    <row r="112" spans="1:5">
      <c r="A112" s="140">
        <v>12632</v>
      </c>
      <c r="B112" s="183" t="s">
        <v>1625</v>
      </c>
      <c r="C112" s="186" t="s">
        <v>2268</v>
      </c>
      <c r="D112" s="178">
        <v>15</v>
      </c>
      <c r="E112" s="142">
        <v>95</v>
      </c>
    </row>
    <row r="113" spans="1:5">
      <c r="A113" s="140">
        <v>12787</v>
      </c>
      <c r="B113" s="183" t="s">
        <v>34</v>
      </c>
      <c r="C113" s="186" t="s">
        <v>2268</v>
      </c>
      <c r="D113" s="178">
        <v>39</v>
      </c>
      <c r="E113" s="142">
        <v>140</v>
      </c>
    </row>
    <row r="114" spans="1:5">
      <c r="A114" s="140">
        <v>13116</v>
      </c>
      <c r="B114" s="183" t="s">
        <v>37</v>
      </c>
      <c r="C114" s="186" t="s">
        <v>2268</v>
      </c>
      <c r="D114" s="178">
        <v>72</v>
      </c>
      <c r="E114" s="142">
        <v>140</v>
      </c>
    </row>
    <row r="115" spans="1:5">
      <c r="A115" s="140">
        <v>5995</v>
      </c>
      <c r="B115" s="183" t="s">
        <v>2723</v>
      </c>
      <c r="C115" s="186" t="s">
        <v>2268</v>
      </c>
      <c r="D115" s="178">
        <v>93</v>
      </c>
      <c r="E115" s="142">
        <v>94</v>
      </c>
    </row>
    <row r="116" spans="1:5">
      <c r="A116" s="140">
        <v>13115</v>
      </c>
      <c r="B116" s="183" t="s">
        <v>1629</v>
      </c>
      <c r="C116" s="186" t="s">
        <v>2267</v>
      </c>
      <c r="D116" s="178">
        <v>59</v>
      </c>
      <c r="E116" s="142">
        <v>140</v>
      </c>
    </row>
    <row r="117" spans="1:5">
      <c r="A117" s="140">
        <v>13395</v>
      </c>
      <c r="B117" s="183" t="s">
        <v>1630</v>
      </c>
      <c r="C117" s="186" t="s">
        <v>2268</v>
      </c>
      <c r="D117" s="178">
        <v>1</v>
      </c>
      <c r="E117" s="142">
        <v>945</v>
      </c>
    </row>
    <row r="118" spans="1:5">
      <c r="A118" s="140">
        <v>14612</v>
      </c>
      <c r="B118" s="183" t="s">
        <v>2720</v>
      </c>
      <c r="C118" s="186" t="s">
        <v>2268</v>
      </c>
      <c r="D118" s="178">
        <v>38</v>
      </c>
      <c r="E118" s="142">
        <v>94</v>
      </c>
    </row>
    <row r="119" spans="1:5">
      <c r="A119" s="140">
        <v>12789</v>
      </c>
      <c r="B119" s="183" t="s">
        <v>1635</v>
      </c>
      <c r="C119" s="186" t="s">
        <v>2268</v>
      </c>
      <c r="D119" s="178">
        <v>2</v>
      </c>
      <c r="E119" s="142">
        <v>101</v>
      </c>
    </row>
    <row r="120" spans="1:5">
      <c r="A120" s="140">
        <v>12788</v>
      </c>
      <c r="B120" s="183" t="s">
        <v>1636</v>
      </c>
      <c r="C120" s="186" t="s">
        <v>2268</v>
      </c>
      <c r="D120" s="178">
        <v>94</v>
      </c>
      <c r="E120" s="142">
        <v>150</v>
      </c>
    </row>
    <row r="121" spans="1:5">
      <c r="A121" s="140">
        <v>14444</v>
      </c>
      <c r="B121" s="183" t="s">
        <v>2559</v>
      </c>
      <c r="C121" s="186" t="s">
        <v>2268</v>
      </c>
      <c r="D121" s="178">
        <v>113</v>
      </c>
      <c r="E121" s="142">
        <v>94</v>
      </c>
    </row>
    <row r="122" spans="1:5">
      <c r="A122" s="140">
        <v>13109</v>
      </c>
      <c r="B122" s="183" t="s">
        <v>1637</v>
      </c>
      <c r="C122" s="186" t="s">
        <v>2268</v>
      </c>
      <c r="D122" s="178">
        <v>96</v>
      </c>
      <c r="E122" s="142">
        <v>110</v>
      </c>
    </row>
    <row r="123" spans="1:5">
      <c r="A123" s="140">
        <v>6080</v>
      </c>
      <c r="B123" s="183" t="s">
        <v>40</v>
      </c>
      <c r="C123" s="186" t="s">
        <v>2268</v>
      </c>
      <c r="D123" s="178">
        <v>20</v>
      </c>
      <c r="E123" s="142">
        <v>95</v>
      </c>
    </row>
    <row r="124" spans="1:5">
      <c r="A124" s="140">
        <v>14884</v>
      </c>
      <c r="B124" s="183" t="s">
        <v>2938</v>
      </c>
      <c r="C124" s="186" t="s">
        <v>2268</v>
      </c>
      <c r="D124" s="178">
        <v>45</v>
      </c>
      <c r="E124" s="142">
        <v>95</v>
      </c>
    </row>
    <row r="125" spans="1:5">
      <c r="A125" s="140">
        <v>13659</v>
      </c>
      <c r="B125" s="183" t="s">
        <v>1639</v>
      </c>
      <c r="C125" s="186" t="s">
        <v>2268</v>
      </c>
      <c r="D125" s="178">
        <v>84</v>
      </c>
      <c r="E125" s="142">
        <v>110</v>
      </c>
    </row>
    <row r="126" spans="1:5">
      <c r="A126" s="140">
        <v>13250</v>
      </c>
      <c r="B126" s="183" t="s">
        <v>43</v>
      </c>
      <c r="C126" s="186" t="s">
        <v>2268</v>
      </c>
      <c r="D126" s="178">
        <v>42</v>
      </c>
      <c r="E126" s="142">
        <v>95</v>
      </c>
    </row>
    <row r="127" spans="1:5">
      <c r="A127" s="140">
        <v>14006</v>
      </c>
      <c r="B127" s="183" t="s">
        <v>1641</v>
      </c>
      <c r="C127" s="186" t="s">
        <v>2268</v>
      </c>
      <c r="D127" s="178">
        <v>453</v>
      </c>
      <c r="E127" s="142">
        <v>101</v>
      </c>
    </row>
    <row r="128" spans="1:5">
      <c r="A128" s="140">
        <v>12786</v>
      </c>
      <c r="B128" s="183" t="s">
        <v>1642</v>
      </c>
      <c r="C128" s="186" t="s">
        <v>2268</v>
      </c>
      <c r="D128" s="143">
        <v>1424</v>
      </c>
      <c r="E128" s="142">
        <v>145</v>
      </c>
    </row>
    <row r="129" spans="1:5">
      <c r="A129" s="140">
        <v>11920</v>
      </c>
      <c r="B129" s="183" t="s">
        <v>44</v>
      </c>
      <c r="C129" s="186" t="s">
        <v>2268</v>
      </c>
      <c r="D129" s="178">
        <v>19</v>
      </c>
      <c r="E129" s="142">
        <v>95</v>
      </c>
    </row>
    <row r="130" spans="1:5">
      <c r="A130" s="140">
        <v>12638</v>
      </c>
      <c r="B130" s="183" t="s">
        <v>1643</v>
      </c>
      <c r="C130" s="186" t="s">
        <v>2266</v>
      </c>
      <c r="D130" s="178">
        <v>96</v>
      </c>
      <c r="E130" s="142">
        <v>110</v>
      </c>
    </row>
    <row r="131" spans="1:5">
      <c r="A131" s="140">
        <v>13251</v>
      </c>
      <c r="B131" s="183" t="s">
        <v>1645</v>
      </c>
      <c r="C131" s="186" t="s">
        <v>2268</v>
      </c>
      <c r="D131" s="178">
        <v>87</v>
      </c>
      <c r="E131" s="142">
        <v>110</v>
      </c>
    </row>
    <row r="132" spans="1:5">
      <c r="A132" s="140">
        <v>14883</v>
      </c>
      <c r="B132" s="183" t="s">
        <v>2939</v>
      </c>
      <c r="C132" s="186" t="s">
        <v>2266</v>
      </c>
      <c r="D132" s="178">
        <v>18</v>
      </c>
      <c r="E132" s="142">
        <v>95</v>
      </c>
    </row>
    <row r="133" spans="1:5">
      <c r="A133" s="140">
        <v>14885</v>
      </c>
      <c r="B133" s="183" t="s">
        <v>2940</v>
      </c>
      <c r="C133" s="186" t="s">
        <v>2268</v>
      </c>
      <c r="D133" s="178">
        <v>93</v>
      </c>
      <c r="E133" s="142">
        <v>95</v>
      </c>
    </row>
    <row r="134" spans="1:5">
      <c r="A134" s="140">
        <v>11922</v>
      </c>
      <c r="B134" s="183" t="s">
        <v>1646</v>
      </c>
      <c r="C134" s="186" t="s">
        <v>2268</v>
      </c>
      <c r="D134" s="178">
        <v>96</v>
      </c>
      <c r="E134" s="142">
        <v>105</v>
      </c>
    </row>
    <row r="135" spans="1:5">
      <c r="A135" s="140">
        <v>12536</v>
      </c>
      <c r="B135" s="183" t="s">
        <v>1647</v>
      </c>
      <c r="C135" s="186" t="s">
        <v>2268</v>
      </c>
      <c r="D135" s="178">
        <v>18</v>
      </c>
      <c r="E135" s="142">
        <v>796</v>
      </c>
    </row>
    <row r="136" spans="1:5">
      <c r="A136" s="138">
        <v>14311</v>
      </c>
      <c r="B136" s="182" t="s">
        <v>167</v>
      </c>
      <c r="C136" s="186" t="s">
        <v>2268</v>
      </c>
      <c r="D136" s="176">
        <v>3550</v>
      </c>
      <c r="E136" s="188">
        <v>1554</v>
      </c>
    </row>
    <row r="137" spans="1:5">
      <c r="A137" s="140">
        <v>13669</v>
      </c>
      <c r="B137" s="183" t="s">
        <v>168</v>
      </c>
      <c r="C137" s="186" t="s">
        <v>2268</v>
      </c>
      <c r="D137" s="178">
        <v>183</v>
      </c>
      <c r="E137" s="142">
        <v>175</v>
      </c>
    </row>
    <row r="138" spans="1:5">
      <c r="A138" s="140">
        <v>5977</v>
      </c>
      <c r="B138" s="183" t="s">
        <v>47</v>
      </c>
      <c r="C138" s="186" t="s">
        <v>2268</v>
      </c>
      <c r="D138" s="143">
        <v>2528</v>
      </c>
      <c r="E138" s="142">
        <v>240</v>
      </c>
    </row>
    <row r="139" spans="1:5">
      <c r="A139" s="140">
        <v>6069</v>
      </c>
      <c r="B139" s="183" t="s">
        <v>48</v>
      </c>
      <c r="C139" s="186" t="s">
        <v>2266</v>
      </c>
      <c r="D139" s="178">
        <v>89</v>
      </c>
      <c r="E139" s="189">
        <v>1002</v>
      </c>
    </row>
    <row r="140" spans="1:5">
      <c r="A140" s="140">
        <v>5978</v>
      </c>
      <c r="B140" s="183" t="s">
        <v>49</v>
      </c>
      <c r="C140" s="186" t="s">
        <v>2268</v>
      </c>
      <c r="D140" s="178">
        <v>648</v>
      </c>
      <c r="E140" s="142">
        <v>140</v>
      </c>
    </row>
    <row r="141" spans="1:5">
      <c r="A141" s="140">
        <v>13384</v>
      </c>
      <c r="B141" s="183" t="s">
        <v>50</v>
      </c>
      <c r="C141" s="186" t="s">
        <v>2266</v>
      </c>
      <c r="D141" s="178">
        <v>102</v>
      </c>
      <c r="E141" s="189">
        <v>1554</v>
      </c>
    </row>
    <row r="142" spans="1:5">
      <c r="A142" s="140">
        <v>14457</v>
      </c>
      <c r="B142" s="183" t="s">
        <v>2560</v>
      </c>
      <c r="C142" s="186" t="s">
        <v>2268</v>
      </c>
      <c r="D142" s="178">
        <v>182</v>
      </c>
      <c r="E142" s="142">
        <v>80</v>
      </c>
    </row>
    <row r="143" spans="1:5">
      <c r="A143" s="140">
        <v>14458</v>
      </c>
      <c r="B143" s="183" t="s">
        <v>2562</v>
      </c>
      <c r="C143" s="186" t="s">
        <v>2268</v>
      </c>
      <c r="D143" s="178">
        <v>276</v>
      </c>
      <c r="E143" s="142">
        <v>80</v>
      </c>
    </row>
    <row r="144" spans="1:5">
      <c r="A144" s="138">
        <v>13236</v>
      </c>
      <c r="B144" s="182" t="s">
        <v>55</v>
      </c>
      <c r="C144" s="186"/>
      <c r="D144" s="179">
        <v>291</v>
      </c>
      <c r="E144" s="177">
        <v>167</v>
      </c>
    </row>
    <row r="145" spans="1:5">
      <c r="A145" s="140">
        <v>13237</v>
      </c>
      <c r="B145" s="183" t="s">
        <v>56</v>
      </c>
      <c r="C145" s="186" t="s">
        <v>2268</v>
      </c>
      <c r="D145" s="178">
        <v>86</v>
      </c>
      <c r="E145" s="142">
        <v>135</v>
      </c>
    </row>
    <row r="146" spans="1:5">
      <c r="A146" s="140">
        <v>13310</v>
      </c>
      <c r="B146" s="183" t="s">
        <v>57</v>
      </c>
      <c r="C146" s="186" t="s">
        <v>2268</v>
      </c>
      <c r="D146" s="178">
        <v>69</v>
      </c>
      <c r="E146" s="142">
        <v>167</v>
      </c>
    </row>
    <row r="147" spans="1:5">
      <c r="A147" s="140">
        <v>13238</v>
      </c>
      <c r="B147" s="183" t="s">
        <v>1651</v>
      </c>
      <c r="C147" s="186" t="s">
        <v>2268</v>
      </c>
      <c r="D147" s="178">
        <v>136</v>
      </c>
      <c r="E147" s="142">
        <v>160</v>
      </c>
    </row>
    <row r="148" spans="1:5">
      <c r="A148" s="138">
        <v>12377</v>
      </c>
      <c r="B148" s="182" t="s">
        <v>58</v>
      </c>
      <c r="C148" s="186" t="s">
        <v>2268</v>
      </c>
      <c r="D148" s="176">
        <v>6780</v>
      </c>
      <c r="E148" s="177">
        <v>230</v>
      </c>
    </row>
    <row r="149" spans="1:5">
      <c r="A149" s="138">
        <v>12378</v>
      </c>
      <c r="B149" s="182" t="s">
        <v>1652</v>
      </c>
      <c r="C149" s="186" t="s">
        <v>2268</v>
      </c>
      <c r="D149" s="179">
        <v>31</v>
      </c>
      <c r="E149" s="177">
        <v>45</v>
      </c>
    </row>
    <row r="150" spans="1:5" ht="22.5">
      <c r="A150" s="140">
        <v>12329</v>
      </c>
      <c r="B150" s="183" t="s">
        <v>1656</v>
      </c>
      <c r="C150" s="186" t="s">
        <v>2268</v>
      </c>
      <c r="D150" s="178">
        <v>3</v>
      </c>
      <c r="E150" s="142">
        <v>45</v>
      </c>
    </row>
    <row r="151" spans="1:5" ht="22.5">
      <c r="A151" s="140">
        <v>12333</v>
      </c>
      <c r="B151" s="183" t="s">
        <v>1657</v>
      </c>
      <c r="C151" s="186" t="s">
        <v>2268</v>
      </c>
      <c r="D151" s="178">
        <v>28</v>
      </c>
      <c r="E151" s="142">
        <v>45</v>
      </c>
    </row>
    <row r="152" spans="1:5">
      <c r="A152" s="138">
        <v>14358</v>
      </c>
      <c r="B152" s="182" t="s">
        <v>2563</v>
      </c>
      <c r="C152" s="186" t="s">
        <v>2268</v>
      </c>
      <c r="D152" s="176">
        <v>3657</v>
      </c>
      <c r="E152" s="177">
        <v>100</v>
      </c>
    </row>
    <row r="153" spans="1:5" ht="22.5">
      <c r="A153" s="140">
        <v>14362</v>
      </c>
      <c r="B153" s="183" t="s">
        <v>2941</v>
      </c>
      <c r="C153" s="186" t="s">
        <v>2268</v>
      </c>
      <c r="D153" s="178">
        <v>864</v>
      </c>
      <c r="E153" s="142">
        <v>100</v>
      </c>
    </row>
    <row r="154" spans="1:5">
      <c r="A154" s="140">
        <v>14361</v>
      </c>
      <c r="B154" s="183" t="s">
        <v>2942</v>
      </c>
      <c r="C154" s="186" t="s">
        <v>2268</v>
      </c>
      <c r="D154" s="178">
        <v>805</v>
      </c>
      <c r="E154" s="142">
        <v>100</v>
      </c>
    </row>
    <row r="155" spans="1:5">
      <c r="A155" s="140">
        <v>14360</v>
      </c>
      <c r="B155" s="183" t="s">
        <v>2943</v>
      </c>
      <c r="C155" s="186" t="s">
        <v>2268</v>
      </c>
      <c r="D155" s="143">
        <v>1004</v>
      </c>
      <c r="E155" s="142">
        <v>100</v>
      </c>
    </row>
    <row r="156" spans="1:5" ht="22.5">
      <c r="A156" s="140">
        <v>14359</v>
      </c>
      <c r="B156" s="183" t="s">
        <v>2944</v>
      </c>
      <c r="C156" s="186" t="s">
        <v>2268</v>
      </c>
      <c r="D156" s="178">
        <v>984</v>
      </c>
      <c r="E156" s="142">
        <v>100</v>
      </c>
    </row>
    <row r="157" spans="1:5">
      <c r="A157" s="140">
        <v>14443</v>
      </c>
      <c r="B157" s="183" t="s">
        <v>2945</v>
      </c>
      <c r="C157" s="186" t="s">
        <v>2268</v>
      </c>
      <c r="D157" s="178">
        <v>136</v>
      </c>
      <c r="E157" s="142">
        <v>89</v>
      </c>
    </row>
    <row r="158" spans="1:5">
      <c r="A158" s="140">
        <v>11923</v>
      </c>
      <c r="B158" s="183" t="s">
        <v>3682</v>
      </c>
      <c r="C158" s="186" t="s">
        <v>2268</v>
      </c>
      <c r="D158" s="178">
        <v>108</v>
      </c>
      <c r="E158" s="142">
        <v>97</v>
      </c>
    </row>
    <row r="159" spans="1:5">
      <c r="A159" s="140">
        <v>14733</v>
      </c>
      <c r="B159" s="183" t="s">
        <v>3531</v>
      </c>
      <c r="C159" s="186" t="s">
        <v>2268</v>
      </c>
      <c r="D159" s="178">
        <v>2</v>
      </c>
      <c r="E159" s="142">
        <v>60</v>
      </c>
    </row>
    <row r="160" spans="1:5" ht="22.5">
      <c r="A160" s="140">
        <v>14834</v>
      </c>
      <c r="B160" s="183" t="s">
        <v>2947</v>
      </c>
      <c r="C160" s="186" t="s">
        <v>2268</v>
      </c>
      <c r="D160" s="178">
        <v>72</v>
      </c>
      <c r="E160" s="142">
        <v>230</v>
      </c>
    </row>
    <row r="161" spans="1:5" ht="22.5">
      <c r="A161" s="140">
        <v>14836</v>
      </c>
      <c r="B161" s="183" t="s">
        <v>2948</v>
      </c>
      <c r="C161" s="186" t="s">
        <v>2268</v>
      </c>
      <c r="D161" s="178">
        <v>70</v>
      </c>
      <c r="E161" s="142">
        <v>230</v>
      </c>
    </row>
    <row r="162" spans="1:5">
      <c r="A162" s="140">
        <v>14833</v>
      </c>
      <c r="B162" s="183" t="s">
        <v>2949</v>
      </c>
      <c r="C162" s="186" t="s">
        <v>2268</v>
      </c>
      <c r="D162" s="178">
        <v>65</v>
      </c>
      <c r="E162" s="142">
        <v>230</v>
      </c>
    </row>
    <row r="163" spans="1:5">
      <c r="A163" s="140">
        <v>13312</v>
      </c>
      <c r="B163" s="183" t="s">
        <v>1671</v>
      </c>
      <c r="C163" s="186" t="s">
        <v>2268</v>
      </c>
      <c r="D163" s="178">
        <v>13</v>
      </c>
      <c r="E163" s="142">
        <v>160</v>
      </c>
    </row>
    <row r="164" spans="1:5">
      <c r="A164" s="140">
        <v>14840</v>
      </c>
      <c r="B164" s="183" t="s">
        <v>2950</v>
      </c>
      <c r="C164" s="186" t="s">
        <v>2266</v>
      </c>
      <c r="D164" s="178">
        <v>81</v>
      </c>
      <c r="E164" s="142">
        <v>160</v>
      </c>
    </row>
    <row r="165" spans="1:5">
      <c r="A165" s="140">
        <v>14837</v>
      </c>
      <c r="B165" s="183" t="s">
        <v>2951</v>
      </c>
      <c r="C165" s="186" t="s">
        <v>2266</v>
      </c>
      <c r="D165" s="178">
        <v>90</v>
      </c>
      <c r="E165" s="142">
        <v>160</v>
      </c>
    </row>
    <row r="166" spans="1:5">
      <c r="A166" s="140">
        <v>14838</v>
      </c>
      <c r="B166" s="183" t="s">
        <v>2952</v>
      </c>
      <c r="C166" s="186" t="s">
        <v>2268</v>
      </c>
      <c r="D166" s="178">
        <v>70</v>
      </c>
      <c r="E166" s="142">
        <v>160</v>
      </c>
    </row>
    <row r="167" spans="1:5">
      <c r="A167" s="140">
        <v>14839</v>
      </c>
      <c r="B167" s="183" t="s">
        <v>2953</v>
      </c>
      <c r="C167" s="185"/>
      <c r="D167" s="178">
        <v>93</v>
      </c>
      <c r="E167" s="142">
        <v>160</v>
      </c>
    </row>
    <row r="168" spans="1:5">
      <c r="A168" s="140">
        <v>15174</v>
      </c>
      <c r="B168" s="183" t="s">
        <v>3674</v>
      </c>
      <c r="C168" s="186" t="s">
        <v>2268</v>
      </c>
      <c r="D168" s="178">
        <v>116</v>
      </c>
      <c r="E168" s="142">
        <v>97</v>
      </c>
    </row>
    <row r="169" spans="1:5" ht="22.5">
      <c r="A169" s="140">
        <v>15254</v>
      </c>
      <c r="B169" s="183" t="s">
        <v>3789</v>
      </c>
      <c r="C169" s="186" t="s">
        <v>2268</v>
      </c>
      <c r="D169" s="178">
        <v>70</v>
      </c>
      <c r="E169" s="142">
        <v>139</v>
      </c>
    </row>
    <row r="170" spans="1:5">
      <c r="A170" s="140">
        <v>6085</v>
      </c>
      <c r="B170" s="183" t="s">
        <v>171</v>
      </c>
      <c r="C170" s="186" t="s">
        <v>2266</v>
      </c>
      <c r="D170" s="143">
        <v>1691</v>
      </c>
      <c r="E170" s="142">
        <v>65</v>
      </c>
    </row>
    <row r="171" spans="1:5">
      <c r="A171" s="140">
        <v>6002</v>
      </c>
      <c r="B171" s="183" t="s">
        <v>1674</v>
      </c>
      <c r="C171" s="186" t="s">
        <v>2268</v>
      </c>
      <c r="D171" s="178">
        <v>144</v>
      </c>
      <c r="E171" s="142">
        <v>71</v>
      </c>
    </row>
    <row r="172" spans="1:5">
      <c r="A172" s="140">
        <v>15058</v>
      </c>
      <c r="B172" s="183" t="s">
        <v>3675</v>
      </c>
      <c r="C172" s="186" t="s">
        <v>2266</v>
      </c>
      <c r="D172" s="178">
        <v>100</v>
      </c>
      <c r="E172" s="142">
        <v>97</v>
      </c>
    </row>
    <row r="173" spans="1:5">
      <c r="A173" s="140">
        <v>11914</v>
      </c>
      <c r="B173" s="183" t="s">
        <v>3683</v>
      </c>
      <c r="C173" s="186" t="s">
        <v>2267</v>
      </c>
      <c r="D173" s="178">
        <v>101</v>
      </c>
      <c r="E173" s="142">
        <v>97</v>
      </c>
    </row>
    <row r="174" spans="1:5">
      <c r="A174" s="138">
        <v>14446</v>
      </c>
      <c r="B174" s="182" t="s">
        <v>2569</v>
      </c>
      <c r="C174" s="186" t="s">
        <v>2268</v>
      </c>
      <c r="D174" s="179">
        <v>70</v>
      </c>
      <c r="E174" s="177">
        <v>109</v>
      </c>
    </row>
    <row r="175" spans="1:5">
      <c r="A175" s="140">
        <v>14449</v>
      </c>
      <c r="B175" s="183" t="s">
        <v>2711</v>
      </c>
      <c r="C175" s="186" t="s">
        <v>2268</v>
      </c>
      <c r="D175" s="178">
        <v>70</v>
      </c>
      <c r="E175" s="142">
        <v>109</v>
      </c>
    </row>
    <row r="176" spans="1:5">
      <c r="A176" s="138">
        <v>12924</v>
      </c>
      <c r="B176" s="182" t="s">
        <v>72</v>
      </c>
      <c r="C176" s="186" t="s">
        <v>2268</v>
      </c>
      <c r="D176" s="176">
        <v>1027</v>
      </c>
      <c r="E176" s="177">
        <v>284</v>
      </c>
    </row>
    <row r="177" spans="1:5">
      <c r="A177" s="140">
        <v>13634</v>
      </c>
      <c r="B177" s="183" t="s">
        <v>2963</v>
      </c>
      <c r="C177" s="185"/>
      <c r="D177" s="178">
        <v>210</v>
      </c>
      <c r="E177" s="142">
        <v>100</v>
      </c>
    </row>
    <row r="178" spans="1:5">
      <c r="A178" s="140">
        <v>13038</v>
      </c>
      <c r="B178" s="183" t="s">
        <v>73</v>
      </c>
      <c r="C178" s="186" t="s">
        <v>2267</v>
      </c>
      <c r="D178" s="178">
        <v>614</v>
      </c>
      <c r="E178" s="142">
        <v>284</v>
      </c>
    </row>
    <row r="179" spans="1:5">
      <c r="A179" s="140">
        <v>14891</v>
      </c>
      <c r="B179" s="183" t="s">
        <v>2925</v>
      </c>
      <c r="C179" s="186" t="s">
        <v>2267</v>
      </c>
      <c r="D179" s="178">
        <v>39</v>
      </c>
      <c r="E179" s="142">
        <v>244</v>
      </c>
    </row>
    <row r="180" spans="1:5">
      <c r="A180" s="140">
        <v>14968</v>
      </c>
      <c r="B180" s="183" t="s">
        <v>3673</v>
      </c>
      <c r="C180" s="186" t="s">
        <v>2267</v>
      </c>
      <c r="D180" s="178">
        <v>46</v>
      </c>
      <c r="E180" s="142">
        <v>211</v>
      </c>
    </row>
    <row r="181" spans="1:5">
      <c r="A181" s="140">
        <v>14008</v>
      </c>
      <c r="B181" s="183" t="s">
        <v>3684</v>
      </c>
      <c r="C181" s="185"/>
      <c r="D181" s="178">
        <v>118</v>
      </c>
      <c r="E181" s="142">
        <v>225</v>
      </c>
    </row>
    <row r="182" spans="1:5">
      <c r="A182" s="138">
        <v>12922</v>
      </c>
      <c r="B182" s="182" t="s">
        <v>79</v>
      </c>
      <c r="C182" s="185"/>
      <c r="D182" s="176">
        <v>7440</v>
      </c>
      <c r="E182" s="177">
        <v>430</v>
      </c>
    </row>
    <row r="183" spans="1:5">
      <c r="A183" s="140">
        <v>11896</v>
      </c>
      <c r="B183" s="183" t="s">
        <v>1679</v>
      </c>
      <c r="C183" s="186" t="s">
        <v>2266</v>
      </c>
      <c r="D183" s="178">
        <v>4</v>
      </c>
      <c r="E183" s="142">
        <v>175</v>
      </c>
    </row>
    <row r="184" spans="1:5">
      <c r="A184" s="140">
        <v>14841</v>
      </c>
      <c r="B184" s="183" t="s">
        <v>2956</v>
      </c>
      <c r="C184" s="186" t="s">
        <v>2266</v>
      </c>
      <c r="D184" s="178">
        <v>63</v>
      </c>
      <c r="E184" s="142">
        <v>175</v>
      </c>
    </row>
    <row r="185" spans="1:5">
      <c r="A185" s="140">
        <v>11897</v>
      </c>
      <c r="B185" s="183" t="s">
        <v>1680</v>
      </c>
      <c r="C185" s="186" t="s">
        <v>2266</v>
      </c>
      <c r="D185" s="178">
        <v>73</v>
      </c>
      <c r="E185" s="142">
        <v>175</v>
      </c>
    </row>
    <row r="186" spans="1:5">
      <c r="A186" s="140">
        <v>13121</v>
      </c>
      <c r="B186" s="183" t="s">
        <v>80</v>
      </c>
      <c r="C186" s="186" t="s">
        <v>2266</v>
      </c>
      <c r="D186" s="178">
        <v>19</v>
      </c>
      <c r="E186" s="142">
        <v>150</v>
      </c>
    </row>
    <row r="187" spans="1:5">
      <c r="A187" s="140">
        <v>14826</v>
      </c>
      <c r="B187" s="183" t="s">
        <v>2957</v>
      </c>
      <c r="C187" s="186" t="s">
        <v>2266</v>
      </c>
      <c r="D187" s="178">
        <v>111</v>
      </c>
      <c r="E187" s="142">
        <v>430</v>
      </c>
    </row>
    <row r="188" spans="1:5">
      <c r="A188" s="140">
        <v>12541</v>
      </c>
      <c r="B188" s="183" t="s">
        <v>82</v>
      </c>
      <c r="C188" s="186" t="s">
        <v>2266</v>
      </c>
      <c r="D188" s="143">
        <v>5636</v>
      </c>
      <c r="E188" s="142">
        <v>80</v>
      </c>
    </row>
    <row r="189" spans="1:5">
      <c r="A189" s="140">
        <v>14277</v>
      </c>
      <c r="B189" s="183" t="s">
        <v>1683</v>
      </c>
      <c r="C189" s="185"/>
      <c r="D189" s="178">
        <v>374</v>
      </c>
      <c r="E189" s="142">
        <v>58</v>
      </c>
    </row>
    <row r="190" spans="1:5">
      <c r="A190" s="140">
        <v>11309</v>
      </c>
      <c r="B190" s="183" t="s">
        <v>83</v>
      </c>
      <c r="C190" s="186"/>
      <c r="D190" s="178">
        <v>405</v>
      </c>
      <c r="E190" s="142">
        <v>90</v>
      </c>
    </row>
    <row r="191" spans="1:5" ht="22.5">
      <c r="A191" s="140">
        <v>12961</v>
      </c>
      <c r="B191" s="183" t="s">
        <v>84</v>
      </c>
      <c r="C191" s="186"/>
      <c r="D191" s="178">
        <v>678</v>
      </c>
      <c r="E191" s="142">
        <v>50</v>
      </c>
    </row>
    <row r="192" spans="1:5">
      <c r="A192" s="140">
        <v>14354</v>
      </c>
      <c r="B192" s="183" t="s">
        <v>2718</v>
      </c>
      <c r="C192" s="186"/>
      <c r="D192" s="178">
        <v>77</v>
      </c>
      <c r="E192" s="142">
        <v>430</v>
      </c>
    </row>
    <row r="193" spans="1:5">
      <c r="A193" s="138">
        <v>13103</v>
      </c>
      <c r="B193" s="182" t="s">
        <v>85</v>
      </c>
      <c r="C193" s="186"/>
      <c r="D193" s="176">
        <v>2925</v>
      </c>
      <c r="E193" s="177">
        <v>518</v>
      </c>
    </row>
    <row r="194" spans="1:5">
      <c r="A194" s="138">
        <v>14452</v>
      </c>
      <c r="B194" s="182" t="s">
        <v>2556</v>
      </c>
      <c r="C194" s="186" t="s">
        <v>2268</v>
      </c>
      <c r="D194" s="179">
        <v>3</v>
      </c>
      <c r="E194" s="177">
        <v>215</v>
      </c>
    </row>
    <row r="195" spans="1:5" ht="22.5">
      <c r="A195" s="140">
        <v>14455</v>
      </c>
      <c r="B195" s="183" t="s">
        <v>2717</v>
      </c>
      <c r="C195" s="186" t="s">
        <v>2268</v>
      </c>
      <c r="D195" s="178">
        <v>3</v>
      </c>
      <c r="E195" s="142">
        <v>215</v>
      </c>
    </row>
    <row r="196" spans="1:5">
      <c r="A196" s="138">
        <v>14310</v>
      </c>
      <c r="B196" s="182" t="s">
        <v>175</v>
      </c>
      <c r="C196" s="186" t="s">
        <v>2268</v>
      </c>
      <c r="D196" s="179">
        <v>133</v>
      </c>
      <c r="E196" s="177">
        <v>440</v>
      </c>
    </row>
    <row r="197" spans="1:5">
      <c r="A197" s="140">
        <v>14827</v>
      </c>
      <c r="B197" s="183" t="s">
        <v>2958</v>
      </c>
      <c r="C197" s="186" t="s">
        <v>2267</v>
      </c>
      <c r="D197" s="178">
        <v>49</v>
      </c>
      <c r="E197" s="142">
        <v>440</v>
      </c>
    </row>
    <row r="198" spans="1:5">
      <c r="A198" s="140">
        <v>13106</v>
      </c>
      <c r="B198" s="183" t="s">
        <v>2493</v>
      </c>
      <c r="C198" s="186" t="s">
        <v>2267</v>
      </c>
      <c r="D198" s="178">
        <v>84</v>
      </c>
      <c r="E198" s="142">
        <v>290</v>
      </c>
    </row>
    <row r="199" spans="1:5">
      <c r="A199" s="140">
        <v>14356</v>
      </c>
      <c r="B199" s="183" t="s">
        <v>3738</v>
      </c>
      <c r="C199" s="186" t="s">
        <v>2267</v>
      </c>
      <c r="D199" s="178">
        <v>56</v>
      </c>
      <c r="E199" s="142">
        <v>228</v>
      </c>
    </row>
    <row r="200" spans="1:5">
      <c r="A200" s="140">
        <v>13392</v>
      </c>
      <c r="B200" s="183" t="s">
        <v>86</v>
      </c>
      <c r="C200" s="186" t="s">
        <v>2267</v>
      </c>
      <c r="D200" s="178">
        <v>19</v>
      </c>
      <c r="E200" s="142">
        <v>200</v>
      </c>
    </row>
    <row r="201" spans="1:5" ht="22.5">
      <c r="A201" s="140">
        <v>5996</v>
      </c>
      <c r="B201" s="183" t="s">
        <v>1702</v>
      </c>
      <c r="C201" s="186" t="s">
        <v>2568</v>
      </c>
      <c r="D201" s="178">
        <v>61</v>
      </c>
      <c r="E201" s="142">
        <v>350</v>
      </c>
    </row>
    <row r="202" spans="1:5" ht="22.5">
      <c r="A202" s="140">
        <v>12548</v>
      </c>
      <c r="B202" s="183" t="s">
        <v>88</v>
      </c>
      <c r="C202" s="186" t="s">
        <v>2267</v>
      </c>
      <c r="D202" s="178">
        <v>8</v>
      </c>
      <c r="E202" s="142">
        <v>518</v>
      </c>
    </row>
    <row r="203" spans="1:5">
      <c r="A203" s="140">
        <v>14339</v>
      </c>
      <c r="B203" s="183" t="s">
        <v>91</v>
      </c>
      <c r="C203" s="186" t="s">
        <v>2267</v>
      </c>
      <c r="D203" s="178">
        <v>28</v>
      </c>
      <c r="E203" s="142">
        <v>195</v>
      </c>
    </row>
    <row r="204" spans="1:5">
      <c r="A204" s="140">
        <v>15240</v>
      </c>
      <c r="B204" s="183" t="s">
        <v>3751</v>
      </c>
      <c r="C204" s="186" t="s">
        <v>2267</v>
      </c>
      <c r="D204" s="178">
        <v>140</v>
      </c>
      <c r="E204" s="142">
        <v>299</v>
      </c>
    </row>
    <row r="205" spans="1:5">
      <c r="A205" s="140">
        <v>14456</v>
      </c>
      <c r="B205" s="183" t="s">
        <v>2959</v>
      </c>
      <c r="C205" s="186" t="s">
        <v>2267</v>
      </c>
      <c r="D205" s="178">
        <v>37</v>
      </c>
      <c r="E205" s="142">
        <v>271</v>
      </c>
    </row>
    <row r="206" spans="1:5" ht="22.5">
      <c r="A206" s="140">
        <v>6082</v>
      </c>
      <c r="B206" s="183" t="s">
        <v>1706</v>
      </c>
      <c r="C206" s="186" t="s">
        <v>2266</v>
      </c>
      <c r="D206" s="178">
        <v>9</v>
      </c>
      <c r="E206" s="142">
        <v>205</v>
      </c>
    </row>
    <row r="207" spans="1:5" ht="22.5">
      <c r="A207" s="140">
        <v>12020</v>
      </c>
      <c r="B207" s="183" t="s">
        <v>94</v>
      </c>
      <c r="C207" s="186" t="s">
        <v>2267</v>
      </c>
      <c r="D207" s="178">
        <v>460</v>
      </c>
      <c r="E207" s="142">
        <v>160</v>
      </c>
    </row>
    <row r="208" spans="1:5">
      <c r="A208" s="140">
        <v>14819</v>
      </c>
      <c r="B208" s="183" t="s">
        <v>2911</v>
      </c>
      <c r="C208" s="185"/>
      <c r="D208" s="143">
        <v>1705</v>
      </c>
      <c r="E208" s="142">
        <v>300</v>
      </c>
    </row>
    <row r="209" spans="1:5" ht="22.5">
      <c r="A209" s="140">
        <v>15060</v>
      </c>
      <c r="B209" s="183" t="s">
        <v>3677</v>
      </c>
      <c r="C209" s="186"/>
      <c r="D209" s="178">
        <v>145</v>
      </c>
      <c r="E209" s="142">
        <v>276</v>
      </c>
    </row>
    <row r="210" spans="1:5">
      <c r="A210" s="138">
        <v>14309</v>
      </c>
      <c r="B210" s="182" t="s">
        <v>1710</v>
      </c>
      <c r="C210" s="186"/>
      <c r="D210" s="179">
        <v>121</v>
      </c>
      <c r="E210" s="177">
        <v>275</v>
      </c>
    </row>
    <row r="211" spans="1:5" ht="22.5">
      <c r="A211" s="140">
        <v>14828</v>
      </c>
      <c r="B211" s="183" t="s">
        <v>2962</v>
      </c>
      <c r="C211" s="186"/>
      <c r="D211" s="178">
        <v>37</v>
      </c>
      <c r="E211" s="142">
        <v>160</v>
      </c>
    </row>
    <row r="212" spans="1:5" ht="22.5">
      <c r="A212" s="140">
        <v>6098</v>
      </c>
      <c r="B212" s="183" t="s">
        <v>1713</v>
      </c>
      <c r="C212" s="186"/>
      <c r="D212" s="178">
        <v>57</v>
      </c>
      <c r="E212" s="142">
        <v>275</v>
      </c>
    </row>
    <row r="213" spans="1:5" ht="22.5">
      <c r="A213" s="140">
        <v>6099</v>
      </c>
      <c r="B213" s="183" t="s">
        <v>1714</v>
      </c>
      <c r="C213" s="185"/>
      <c r="D213" s="178">
        <v>26</v>
      </c>
      <c r="E213" s="142">
        <v>275</v>
      </c>
    </row>
    <row r="214" spans="1:5">
      <c r="A214" s="140">
        <v>14760</v>
      </c>
      <c r="B214" s="183" t="s">
        <v>3532</v>
      </c>
      <c r="C214" s="186" t="s">
        <v>2266</v>
      </c>
      <c r="D214" s="178">
        <v>1</v>
      </c>
      <c r="E214" s="142">
        <v>150</v>
      </c>
    </row>
    <row r="215" spans="1:5">
      <c r="A215" s="138">
        <v>12655</v>
      </c>
      <c r="B215" s="182" t="s">
        <v>95</v>
      </c>
      <c r="C215" s="186" t="s">
        <v>2266</v>
      </c>
      <c r="D215" s="176">
        <v>2287</v>
      </c>
      <c r="E215" s="177">
        <v>365</v>
      </c>
    </row>
    <row r="216" spans="1:5" ht="22.5">
      <c r="A216" s="140">
        <v>14735</v>
      </c>
      <c r="B216" s="183" t="s">
        <v>3533</v>
      </c>
      <c r="C216" s="185"/>
      <c r="D216" s="178">
        <v>1</v>
      </c>
      <c r="E216" s="142">
        <v>140</v>
      </c>
    </row>
    <row r="217" spans="1:5">
      <c r="A217" s="140">
        <v>6001</v>
      </c>
      <c r="B217" s="183" t="s">
        <v>96</v>
      </c>
      <c r="C217" s="186"/>
      <c r="D217" s="178">
        <v>554</v>
      </c>
      <c r="E217" s="142">
        <v>159</v>
      </c>
    </row>
    <row r="218" spans="1:5" ht="22.5">
      <c r="A218" s="140">
        <v>12547</v>
      </c>
      <c r="B218" s="183" t="s">
        <v>1723</v>
      </c>
      <c r="C218" s="186" t="s">
        <v>2266</v>
      </c>
      <c r="D218" s="178">
        <v>427</v>
      </c>
      <c r="E218" s="142">
        <v>159</v>
      </c>
    </row>
    <row r="219" spans="1:5">
      <c r="A219" s="140">
        <v>14343</v>
      </c>
      <c r="B219" s="183" t="s">
        <v>2328</v>
      </c>
      <c r="C219" s="186" t="s">
        <v>2266</v>
      </c>
      <c r="D219" s="178">
        <v>543</v>
      </c>
      <c r="E219" s="142">
        <v>159</v>
      </c>
    </row>
    <row r="220" spans="1:5">
      <c r="A220" s="140">
        <v>6000</v>
      </c>
      <c r="B220" s="183" t="s">
        <v>97</v>
      </c>
      <c r="C220" s="186"/>
      <c r="D220" s="178">
        <v>552</v>
      </c>
      <c r="E220" s="142">
        <v>159</v>
      </c>
    </row>
    <row r="221" spans="1:5" ht="22.5">
      <c r="A221" s="140">
        <v>14545</v>
      </c>
      <c r="B221" s="183" t="s">
        <v>3534</v>
      </c>
      <c r="C221" s="186" t="s">
        <v>2268</v>
      </c>
      <c r="D221" s="178">
        <v>1</v>
      </c>
      <c r="E221" s="142">
        <v>200</v>
      </c>
    </row>
    <row r="222" spans="1:5" ht="22.5">
      <c r="A222" s="140">
        <v>6004</v>
      </c>
      <c r="B222" s="183" t="s">
        <v>98</v>
      </c>
      <c r="C222" s="186" t="s">
        <v>2268</v>
      </c>
      <c r="D222" s="178">
        <v>92</v>
      </c>
      <c r="E222" s="142">
        <v>365</v>
      </c>
    </row>
    <row r="223" spans="1:5" ht="22.5">
      <c r="A223" s="140">
        <v>6005</v>
      </c>
      <c r="B223" s="183" t="s">
        <v>99</v>
      </c>
      <c r="C223" s="186" t="s">
        <v>2268</v>
      </c>
      <c r="D223" s="178">
        <v>117</v>
      </c>
      <c r="E223" s="142">
        <v>136</v>
      </c>
    </row>
    <row r="224" spans="1:5">
      <c r="A224" s="138">
        <v>12991</v>
      </c>
      <c r="B224" s="182" t="s">
        <v>100</v>
      </c>
      <c r="C224" s="186" t="s">
        <v>2268</v>
      </c>
      <c r="D224" s="179">
        <v>884</v>
      </c>
      <c r="E224" s="177">
        <v>480</v>
      </c>
    </row>
    <row r="225" spans="1:5">
      <c r="A225" s="140">
        <v>14849</v>
      </c>
      <c r="B225" s="183" t="s">
        <v>3150</v>
      </c>
      <c r="C225" s="186"/>
      <c r="D225" s="178">
        <v>8</v>
      </c>
      <c r="E225" s="142">
        <v>105</v>
      </c>
    </row>
    <row r="226" spans="1:5">
      <c r="A226" s="140">
        <v>14850</v>
      </c>
      <c r="B226" s="183" t="s">
        <v>3151</v>
      </c>
      <c r="C226" s="186" t="s">
        <v>2268</v>
      </c>
      <c r="D226" s="178">
        <v>4</v>
      </c>
      <c r="E226" s="142">
        <v>105</v>
      </c>
    </row>
    <row r="227" spans="1:5">
      <c r="A227" s="140">
        <v>14843</v>
      </c>
      <c r="B227" s="183" t="s">
        <v>3299</v>
      </c>
      <c r="C227" s="185"/>
      <c r="D227" s="178">
        <v>24</v>
      </c>
      <c r="E227" s="142">
        <v>105</v>
      </c>
    </row>
    <row r="228" spans="1:5">
      <c r="A228" s="140">
        <v>14543</v>
      </c>
      <c r="B228" s="183" t="s">
        <v>2416</v>
      </c>
      <c r="C228" s="185"/>
      <c r="D228" s="178">
        <v>22</v>
      </c>
      <c r="E228" s="184"/>
    </row>
    <row r="229" spans="1:5">
      <c r="A229" s="140">
        <v>12849</v>
      </c>
      <c r="B229" s="183" t="s">
        <v>105</v>
      </c>
      <c r="C229" s="186" t="s">
        <v>2268</v>
      </c>
      <c r="D229" s="178">
        <v>17</v>
      </c>
      <c r="E229" s="142">
        <v>480</v>
      </c>
    </row>
    <row r="230" spans="1:5">
      <c r="A230" s="140">
        <v>12971</v>
      </c>
      <c r="B230" s="183" t="s">
        <v>178</v>
      </c>
      <c r="C230" s="186" t="s">
        <v>2267</v>
      </c>
      <c r="D230" s="178">
        <v>87</v>
      </c>
      <c r="E230" s="142">
        <v>190</v>
      </c>
    </row>
    <row r="231" spans="1:5">
      <c r="A231" s="140">
        <v>12896</v>
      </c>
      <c r="B231" s="183" t="s">
        <v>3782</v>
      </c>
      <c r="C231" s="186" t="s">
        <v>2267</v>
      </c>
      <c r="D231" s="178">
        <v>97</v>
      </c>
      <c r="E231" s="142">
        <v>190</v>
      </c>
    </row>
    <row r="232" spans="1:5">
      <c r="A232" s="140">
        <v>13950</v>
      </c>
      <c r="B232" s="183" t="s">
        <v>179</v>
      </c>
      <c r="C232" s="186" t="s">
        <v>2268</v>
      </c>
      <c r="D232" s="178">
        <v>50</v>
      </c>
      <c r="E232" s="142">
        <v>190</v>
      </c>
    </row>
    <row r="233" spans="1:5">
      <c r="A233" s="140">
        <v>12994</v>
      </c>
      <c r="B233" s="183" t="s">
        <v>180</v>
      </c>
      <c r="C233" s="186" t="s">
        <v>2268</v>
      </c>
      <c r="D233" s="178">
        <v>94</v>
      </c>
      <c r="E233" s="142">
        <v>190</v>
      </c>
    </row>
    <row r="234" spans="1:5">
      <c r="A234" s="140">
        <v>15196</v>
      </c>
      <c r="B234" s="183" t="s">
        <v>3647</v>
      </c>
      <c r="C234" s="186" t="s">
        <v>2266</v>
      </c>
      <c r="D234" s="178">
        <v>11</v>
      </c>
      <c r="E234" s="142">
        <v>190</v>
      </c>
    </row>
    <row r="235" spans="1:5">
      <c r="A235" s="140">
        <v>12626</v>
      </c>
      <c r="B235" s="183" t="s">
        <v>1732</v>
      </c>
      <c r="C235" s="186" t="s">
        <v>2267</v>
      </c>
      <c r="D235" s="178">
        <v>183</v>
      </c>
      <c r="E235" s="142">
        <v>132</v>
      </c>
    </row>
    <row r="236" spans="1:5">
      <c r="A236" s="140">
        <v>12758</v>
      </c>
      <c r="B236" s="183" t="s">
        <v>1733</v>
      </c>
      <c r="C236" s="186" t="s">
        <v>2266</v>
      </c>
      <c r="D236" s="178">
        <v>50</v>
      </c>
      <c r="E236" s="142">
        <v>141</v>
      </c>
    </row>
    <row r="237" spans="1:5">
      <c r="A237" s="140">
        <v>13040</v>
      </c>
      <c r="B237" s="183" t="s">
        <v>1734</v>
      </c>
      <c r="C237" s="186" t="s">
        <v>2268</v>
      </c>
      <c r="D237" s="178">
        <v>9</v>
      </c>
      <c r="E237" s="142">
        <v>141</v>
      </c>
    </row>
    <row r="238" spans="1:5">
      <c r="A238" s="140">
        <v>12550</v>
      </c>
      <c r="B238" s="183" t="s">
        <v>107</v>
      </c>
      <c r="C238" s="186" t="s">
        <v>2266</v>
      </c>
      <c r="D238" s="178">
        <v>77</v>
      </c>
      <c r="E238" s="142">
        <v>141</v>
      </c>
    </row>
    <row r="239" spans="1:5">
      <c r="A239" s="140">
        <v>15219</v>
      </c>
      <c r="B239" s="183" t="s">
        <v>3685</v>
      </c>
      <c r="C239" s="186" t="s">
        <v>2268</v>
      </c>
      <c r="D239" s="178">
        <v>35</v>
      </c>
      <c r="E239" s="142">
        <v>144</v>
      </c>
    </row>
    <row r="240" spans="1:5">
      <c r="A240" s="140">
        <v>13034</v>
      </c>
      <c r="B240" s="183" t="s">
        <v>1735</v>
      </c>
      <c r="C240" s="186" t="s">
        <v>2268</v>
      </c>
      <c r="D240" s="178">
        <v>80</v>
      </c>
      <c r="E240" s="142">
        <v>136</v>
      </c>
    </row>
    <row r="241" spans="1:5">
      <c r="A241" s="140">
        <v>12549</v>
      </c>
      <c r="B241" s="183" t="s">
        <v>1736</v>
      </c>
      <c r="C241" s="186" t="s">
        <v>2268</v>
      </c>
      <c r="D241" s="178">
        <v>36</v>
      </c>
      <c r="E241" s="142">
        <v>115</v>
      </c>
    </row>
    <row r="242" spans="1:5">
      <c r="A242" s="138">
        <v>12793</v>
      </c>
      <c r="B242" s="182" t="s">
        <v>108</v>
      </c>
      <c r="C242" s="186" t="s">
        <v>2268</v>
      </c>
      <c r="D242" s="179">
        <v>280</v>
      </c>
      <c r="E242" s="188">
        <v>1800</v>
      </c>
    </row>
    <row r="243" spans="1:5">
      <c r="A243" s="140">
        <v>12794</v>
      </c>
      <c r="B243" s="183" t="s">
        <v>111</v>
      </c>
      <c r="C243" s="186" t="s">
        <v>2266</v>
      </c>
      <c r="D243" s="178">
        <v>11</v>
      </c>
      <c r="E243" s="142">
        <v>130</v>
      </c>
    </row>
    <row r="244" spans="1:5" ht="22.5">
      <c r="A244" s="140">
        <v>14009</v>
      </c>
      <c r="B244" s="183" t="s">
        <v>112</v>
      </c>
      <c r="C244" s="186" t="s">
        <v>2268</v>
      </c>
      <c r="D244" s="178">
        <v>55</v>
      </c>
      <c r="E244" s="142">
        <v>145</v>
      </c>
    </row>
    <row r="245" spans="1:5">
      <c r="A245" s="140">
        <v>12799</v>
      </c>
      <c r="B245" s="183" t="s">
        <v>113</v>
      </c>
      <c r="C245" s="186"/>
      <c r="D245" s="178">
        <v>14</v>
      </c>
      <c r="E245" s="142">
        <v>145</v>
      </c>
    </row>
    <row r="246" spans="1:5">
      <c r="A246" s="140">
        <v>12800</v>
      </c>
      <c r="B246" s="183" t="s">
        <v>114</v>
      </c>
      <c r="C246" s="185"/>
      <c r="D246" s="178">
        <v>42</v>
      </c>
      <c r="E246" s="142">
        <v>145</v>
      </c>
    </row>
    <row r="247" spans="1:5">
      <c r="A247" s="140">
        <v>12797</v>
      </c>
      <c r="B247" s="183" t="s">
        <v>115</v>
      </c>
      <c r="C247" s="186" t="s">
        <v>2267</v>
      </c>
      <c r="D247" s="178">
        <v>52</v>
      </c>
      <c r="E247" s="142">
        <v>145</v>
      </c>
    </row>
    <row r="248" spans="1:5">
      <c r="A248" s="140">
        <v>12798</v>
      </c>
      <c r="B248" s="183" t="s">
        <v>116</v>
      </c>
      <c r="C248" s="186" t="s">
        <v>2267</v>
      </c>
      <c r="D248" s="178">
        <v>16</v>
      </c>
      <c r="E248" s="142">
        <v>145</v>
      </c>
    </row>
    <row r="249" spans="1:5">
      <c r="A249" s="138">
        <v>13620</v>
      </c>
      <c r="B249" s="182" t="s">
        <v>117</v>
      </c>
      <c r="C249" s="186" t="s">
        <v>2267</v>
      </c>
      <c r="D249" s="179">
        <v>2</v>
      </c>
      <c r="E249" s="177">
        <v>80</v>
      </c>
    </row>
    <row r="250" spans="1:5">
      <c r="A250" s="140">
        <v>13621</v>
      </c>
      <c r="B250" s="183" t="s">
        <v>119</v>
      </c>
      <c r="C250" s="186" t="s">
        <v>2267</v>
      </c>
      <c r="D250" s="178">
        <v>2</v>
      </c>
      <c r="E250" s="142">
        <v>80</v>
      </c>
    </row>
    <row r="251" spans="1:5" ht="22.5">
      <c r="A251" s="140">
        <v>15054</v>
      </c>
      <c r="B251" s="183" t="s">
        <v>3679</v>
      </c>
      <c r="C251" s="186" t="s">
        <v>2267</v>
      </c>
      <c r="D251" s="178">
        <v>1</v>
      </c>
      <c r="E251" s="189">
        <v>1800</v>
      </c>
    </row>
    <row r="252" spans="1:5">
      <c r="A252" s="140">
        <v>13390</v>
      </c>
      <c r="B252" s="183" t="s">
        <v>184</v>
      </c>
      <c r="C252" s="186" t="s">
        <v>2267</v>
      </c>
      <c r="D252" s="178">
        <v>17</v>
      </c>
      <c r="E252" s="142">
        <v>230</v>
      </c>
    </row>
    <row r="253" spans="1:5">
      <c r="A253" s="140">
        <v>13391</v>
      </c>
      <c r="B253" s="183" t="s">
        <v>185</v>
      </c>
      <c r="C253" s="185"/>
      <c r="D253" s="178">
        <v>35</v>
      </c>
      <c r="E253" s="142">
        <v>230</v>
      </c>
    </row>
    <row r="254" spans="1:5">
      <c r="A254" s="140">
        <v>13394</v>
      </c>
      <c r="B254" s="183" t="s">
        <v>1738</v>
      </c>
      <c r="C254" s="186"/>
      <c r="D254" s="178">
        <v>35</v>
      </c>
      <c r="E254" s="142">
        <v>230</v>
      </c>
    </row>
    <row r="255" spans="1:5">
      <c r="A255" s="138">
        <v>14179</v>
      </c>
      <c r="B255" s="182" t="s">
        <v>2572</v>
      </c>
      <c r="C255" s="186"/>
      <c r="D255" s="176">
        <v>3295</v>
      </c>
      <c r="E255" s="188">
        <v>2370</v>
      </c>
    </row>
    <row r="256" spans="1:5">
      <c r="A256" s="138">
        <v>14495</v>
      </c>
      <c r="B256" s="182" t="s">
        <v>2494</v>
      </c>
      <c r="C256" s="186" t="s">
        <v>2268</v>
      </c>
      <c r="D256" s="179">
        <v>86</v>
      </c>
      <c r="E256" s="177">
        <v>840</v>
      </c>
    </row>
    <row r="257" spans="1:5">
      <c r="A257" s="140">
        <v>14505</v>
      </c>
      <c r="B257" s="183" t="s">
        <v>2499</v>
      </c>
      <c r="C257" s="186"/>
      <c r="D257" s="178">
        <v>3</v>
      </c>
      <c r="E257" s="142">
        <v>430</v>
      </c>
    </row>
    <row r="258" spans="1:5">
      <c r="A258" s="140">
        <v>14510</v>
      </c>
      <c r="B258" s="183" t="s">
        <v>2500</v>
      </c>
      <c r="C258" s="186" t="s">
        <v>2268</v>
      </c>
      <c r="D258" s="178">
        <v>17</v>
      </c>
      <c r="E258" s="142">
        <v>380</v>
      </c>
    </row>
    <row r="259" spans="1:5">
      <c r="A259" s="140">
        <v>14513</v>
      </c>
      <c r="B259" s="183" t="s">
        <v>2501</v>
      </c>
      <c r="C259" s="186" t="s">
        <v>2266</v>
      </c>
      <c r="D259" s="178">
        <v>26</v>
      </c>
      <c r="E259" s="142">
        <v>360</v>
      </c>
    </row>
    <row r="260" spans="1:5">
      <c r="A260" s="140">
        <v>14509</v>
      </c>
      <c r="B260" s="183" t="s">
        <v>2502</v>
      </c>
      <c r="C260" s="186" t="s">
        <v>2266</v>
      </c>
      <c r="D260" s="178">
        <v>24</v>
      </c>
      <c r="E260" s="142">
        <v>420</v>
      </c>
    </row>
    <row r="261" spans="1:5">
      <c r="A261" s="140">
        <v>14514</v>
      </c>
      <c r="B261" s="183" t="s">
        <v>2522</v>
      </c>
      <c r="C261" s="186" t="s">
        <v>2266</v>
      </c>
      <c r="D261" s="178">
        <v>1</v>
      </c>
      <c r="E261" s="142">
        <v>770</v>
      </c>
    </row>
    <row r="262" spans="1:5">
      <c r="A262" s="140">
        <v>14504</v>
      </c>
      <c r="B262" s="183" t="s">
        <v>2503</v>
      </c>
      <c r="C262" s="186" t="s">
        <v>2266</v>
      </c>
      <c r="D262" s="178">
        <v>9</v>
      </c>
      <c r="E262" s="142">
        <v>430</v>
      </c>
    </row>
    <row r="263" spans="1:5">
      <c r="A263" s="140">
        <v>14516</v>
      </c>
      <c r="B263" s="183" t="s">
        <v>2507</v>
      </c>
      <c r="C263" s="185"/>
      <c r="D263" s="178">
        <v>3</v>
      </c>
      <c r="E263" s="142">
        <v>840</v>
      </c>
    </row>
    <row r="264" spans="1:5">
      <c r="A264" s="140">
        <v>14503</v>
      </c>
      <c r="B264" s="183" t="s">
        <v>2514</v>
      </c>
      <c r="C264" s="186" t="s">
        <v>2268</v>
      </c>
      <c r="D264" s="178">
        <v>3</v>
      </c>
      <c r="E264" s="142">
        <v>430</v>
      </c>
    </row>
    <row r="265" spans="1:5">
      <c r="A265" s="138">
        <v>14603</v>
      </c>
      <c r="B265" s="182" t="s">
        <v>2573</v>
      </c>
      <c r="C265" s="186" t="s">
        <v>2268</v>
      </c>
      <c r="D265" s="176">
        <v>3209</v>
      </c>
      <c r="E265" s="188">
        <v>2370</v>
      </c>
    </row>
    <row r="266" spans="1:5">
      <c r="A266" s="138">
        <v>14922</v>
      </c>
      <c r="B266" s="182" t="s">
        <v>3236</v>
      </c>
      <c r="C266" s="186" t="s">
        <v>2268</v>
      </c>
      <c r="D266" s="179">
        <v>159</v>
      </c>
      <c r="E266" s="188">
        <v>1070</v>
      </c>
    </row>
    <row r="267" spans="1:5">
      <c r="A267" s="140">
        <v>14945</v>
      </c>
      <c r="B267" s="183" t="s">
        <v>3294</v>
      </c>
      <c r="C267" s="186" t="s">
        <v>2268</v>
      </c>
      <c r="D267" s="178">
        <v>7</v>
      </c>
      <c r="E267" s="184"/>
    </row>
    <row r="268" spans="1:5">
      <c r="A268" s="140">
        <v>14767</v>
      </c>
      <c r="B268" s="183" t="s">
        <v>3237</v>
      </c>
      <c r="C268" s="186" t="s">
        <v>2268</v>
      </c>
      <c r="D268" s="178">
        <v>38</v>
      </c>
      <c r="E268" s="189">
        <v>1070</v>
      </c>
    </row>
    <row r="269" spans="1:5">
      <c r="A269" s="140">
        <v>14919</v>
      </c>
      <c r="B269" s="183" t="s">
        <v>3238</v>
      </c>
      <c r="C269" s="186" t="s">
        <v>2268</v>
      </c>
      <c r="D269" s="178">
        <v>28</v>
      </c>
      <c r="E269" s="189">
        <v>1070</v>
      </c>
    </row>
    <row r="270" spans="1:5">
      <c r="A270" s="140">
        <v>14917</v>
      </c>
      <c r="B270" s="183" t="s">
        <v>3239</v>
      </c>
      <c r="C270" s="186" t="s">
        <v>2268</v>
      </c>
      <c r="D270" s="178">
        <v>37</v>
      </c>
      <c r="E270" s="189">
        <v>1070</v>
      </c>
    </row>
    <row r="271" spans="1:5">
      <c r="A271" s="140">
        <v>14916</v>
      </c>
      <c r="B271" s="183" t="s">
        <v>3240</v>
      </c>
      <c r="C271" s="186" t="s">
        <v>2268</v>
      </c>
      <c r="D271" s="178">
        <v>8</v>
      </c>
      <c r="E271" s="189">
        <v>1070</v>
      </c>
    </row>
    <row r="272" spans="1:5">
      <c r="A272" s="140">
        <v>14918</v>
      </c>
      <c r="B272" s="183" t="s">
        <v>3241</v>
      </c>
      <c r="C272" s="186" t="s">
        <v>2268</v>
      </c>
      <c r="D272" s="178">
        <v>41</v>
      </c>
      <c r="E272" s="189">
        <v>1070</v>
      </c>
    </row>
    <row r="273" spans="1:5">
      <c r="A273" s="138">
        <v>14763</v>
      </c>
      <c r="B273" s="182" t="s">
        <v>3168</v>
      </c>
      <c r="C273" s="186" t="s">
        <v>2268</v>
      </c>
      <c r="D273" s="179">
        <v>103</v>
      </c>
      <c r="E273" s="188">
        <v>1210</v>
      </c>
    </row>
    <row r="274" spans="1:5">
      <c r="A274" s="138">
        <v>14785</v>
      </c>
      <c r="B274" s="182" t="s">
        <v>3170</v>
      </c>
      <c r="C274" s="186" t="s">
        <v>2268</v>
      </c>
      <c r="D274" s="179">
        <v>103</v>
      </c>
      <c r="E274" s="188">
        <v>1210</v>
      </c>
    </row>
    <row r="275" spans="1:5">
      <c r="A275" s="140">
        <v>14781</v>
      </c>
      <c r="B275" s="183" t="s">
        <v>3169</v>
      </c>
      <c r="C275" s="186" t="s">
        <v>2268</v>
      </c>
      <c r="D275" s="178">
        <v>14</v>
      </c>
      <c r="E275" s="189">
        <v>1210</v>
      </c>
    </row>
    <row r="276" spans="1:5">
      <c r="A276" s="140">
        <v>14814</v>
      </c>
      <c r="B276" s="183" t="s">
        <v>3171</v>
      </c>
      <c r="C276" s="186" t="s">
        <v>2266</v>
      </c>
      <c r="D276" s="178">
        <v>89</v>
      </c>
      <c r="E276" s="142">
        <v>560</v>
      </c>
    </row>
    <row r="277" spans="1:5">
      <c r="A277" s="138">
        <v>14921</v>
      </c>
      <c r="B277" s="182" t="s">
        <v>3242</v>
      </c>
      <c r="C277" s="186" t="s">
        <v>2266</v>
      </c>
      <c r="D277" s="179">
        <v>191</v>
      </c>
      <c r="E277" s="188">
        <v>1090</v>
      </c>
    </row>
    <row r="278" spans="1:5">
      <c r="A278" s="140">
        <v>14927</v>
      </c>
      <c r="B278" s="183" t="s">
        <v>3243</v>
      </c>
      <c r="C278" s="186" t="s">
        <v>2266</v>
      </c>
      <c r="D278" s="178">
        <v>10</v>
      </c>
      <c r="E278" s="142">
        <v>550</v>
      </c>
    </row>
    <row r="279" spans="1:5">
      <c r="A279" s="140">
        <v>14928</v>
      </c>
      <c r="B279" s="183" t="s">
        <v>3244</v>
      </c>
      <c r="C279" s="186" t="s">
        <v>2266</v>
      </c>
      <c r="D279" s="178">
        <v>1</v>
      </c>
      <c r="E279" s="142">
        <v>550</v>
      </c>
    </row>
    <row r="280" spans="1:5">
      <c r="A280" s="140">
        <v>14929</v>
      </c>
      <c r="B280" s="183" t="s">
        <v>3245</v>
      </c>
      <c r="C280" s="186" t="s">
        <v>2266</v>
      </c>
      <c r="D280" s="178">
        <v>11</v>
      </c>
      <c r="E280" s="142">
        <v>550</v>
      </c>
    </row>
    <row r="281" spans="1:5">
      <c r="A281" s="140">
        <v>14784</v>
      </c>
      <c r="B281" s="183" t="s">
        <v>3246</v>
      </c>
      <c r="C281" s="186" t="s">
        <v>2266</v>
      </c>
      <c r="D281" s="178">
        <v>15</v>
      </c>
      <c r="E281" s="142">
        <v>550</v>
      </c>
    </row>
    <row r="282" spans="1:5">
      <c r="A282" s="140">
        <v>14900</v>
      </c>
      <c r="B282" s="183" t="s">
        <v>3178</v>
      </c>
      <c r="C282" s="186" t="s">
        <v>2266</v>
      </c>
      <c r="D282" s="178">
        <v>5</v>
      </c>
      <c r="E282" s="189">
        <v>1090</v>
      </c>
    </row>
    <row r="283" spans="1:5">
      <c r="A283" s="140">
        <v>14764</v>
      </c>
      <c r="B283" s="183" t="s">
        <v>3752</v>
      </c>
      <c r="C283" s="185"/>
      <c r="D283" s="178">
        <v>1</v>
      </c>
      <c r="E283" s="184"/>
    </row>
    <row r="284" spans="1:5">
      <c r="A284" s="140">
        <v>14766</v>
      </c>
      <c r="B284" s="183" t="s">
        <v>3247</v>
      </c>
      <c r="C284" s="186" t="s">
        <v>2266</v>
      </c>
      <c r="D284" s="178">
        <v>10</v>
      </c>
      <c r="E284" s="142">
        <v>870</v>
      </c>
    </row>
    <row r="285" spans="1:5">
      <c r="A285" s="140">
        <v>14771</v>
      </c>
      <c r="B285" s="183" t="s">
        <v>3199</v>
      </c>
      <c r="C285" s="186" t="s">
        <v>2266</v>
      </c>
      <c r="D285" s="178">
        <v>10</v>
      </c>
      <c r="E285" s="142">
        <v>730</v>
      </c>
    </row>
    <row r="286" spans="1:5">
      <c r="A286" s="140">
        <v>14772</v>
      </c>
      <c r="B286" s="183" t="s">
        <v>3200</v>
      </c>
      <c r="C286" s="186" t="s">
        <v>2266</v>
      </c>
      <c r="D286" s="178">
        <v>12</v>
      </c>
      <c r="E286" s="142">
        <v>870</v>
      </c>
    </row>
    <row r="287" spans="1:5" ht="22.5">
      <c r="A287" s="140">
        <v>14774</v>
      </c>
      <c r="B287" s="183" t="s">
        <v>3201</v>
      </c>
      <c r="C287" s="186" t="s">
        <v>2266</v>
      </c>
      <c r="D287" s="178">
        <v>10</v>
      </c>
      <c r="E287" s="142">
        <v>730</v>
      </c>
    </row>
    <row r="288" spans="1:5">
      <c r="A288" s="140">
        <v>14773</v>
      </c>
      <c r="B288" s="183" t="s">
        <v>3202</v>
      </c>
      <c r="C288" s="186" t="s">
        <v>2266</v>
      </c>
      <c r="D288" s="178">
        <v>10</v>
      </c>
      <c r="E288" s="142">
        <v>870</v>
      </c>
    </row>
    <row r="289" spans="1:5">
      <c r="A289" s="140">
        <v>14770</v>
      </c>
      <c r="B289" s="183" t="s">
        <v>3203</v>
      </c>
      <c r="C289" s="186" t="s">
        <v>2266</v>
      </c>
      <c r="D289" s="178">
        <v>11</v>
      </c>
      <c r="E289" s="142">
        <v>730</v>
      </c>
    </row>
    <row r="290" spans="1:5">
      <c r="A290" s="140">
        <v>14923</v>
      </c>
      <c r="B290" s="183" t="s">
        <v>3248</v>
      </c>
      <c r="C290" s="186" t="s">
        <v>2266</v>
      </c>
      <c r="D290" s="178">
        <v>12</v>
      </c>
      <c r="E290" s="142">
        <v>730</v>
      </c>
    </row>
    <row r="291" spans="1:5">
      <c r="A291" s="140">
        <v>14902</v>
      </c>
      <c r="B291" s="183" t="s">
        <v>3204</v>
      </c>
      <c r="C291" s="186" t="s">
        <v>2266</v>
      </c>
      <c r="D291" s="178">
        <v>34</v>
      </c>
      <c r="E291" s="142">
        <v>730</v>
      </c>
    </row>
    <row r="292" spans="1:5">
      <c r="A292" s="140">
        <v>14769</v>
      </c>
      <c r="B292" s="183" t="s">
        <v>3205</v>
      </c>
      <c r="C292" s="186" t="s">
        <v>2266</v>
      </c>
      <c r="D292" s="178">
        <v>13</v>
      </c>
      <c r="E292" s="142">
        <v>730</v>
      </c>
    </row>
    <row r="293" spans="1:5" ht="22.5">
      <c r="A293" s="140">
        <v>14776</v>
      </c>
      <c r="B293" s="183" t="s">
        <v>3206</v>
      </c>
      <c r="C293" s="186" t="s">
        <v>2266</v>
      </c>
      <c r="D293" s="178">
        <v>16</v>
      </c>
      <c r="E293" s="142">
        <v>510</v>
      </c>
    </row>
    <row r="294" spans="1:5" ht="22.5">
      <c r="A294" s="140">
        <v>14777</v>
      </c>
      <c r="B294" s="183" t="s">
        <v>3207</v>
      </c>
      <c r="C294" s="185"/>
      <c r="D294" s="178">
        <v>10</v>
      </c>
      <c r="E294" s="142">
        <v>650</v>
      </c>
    </row>
    <row r="295" spans="1:5">
      <c r="A295" s="138">
        <v>14197</v>
      </c>
      <c r="B295" s="182" t="s">
        <v>733</v>
      </c>
      <c r="C295" s="186" t="s">
        <v>2266</v>
      </c>
      <c r="D295" s="179">
        <v>905</v>
      </c>
      <c r="E295" s="188">
        <v>1090</v>
      </c>
    </row>
    <row r="296" spans="1:5" ht="22.5">
      <c r="A296" s="140">
        <v>14187</v>
      </c>
      <c r="B296" s="183" t="s">
        <v>734</v>
      </c>
      <c r="C296" s="186" t="s">
        <v>2266</v>
      </c>
      <c r="D296" s="178">
        <v>201</v>
      </c>
      <c r="E296" s="142">
        <v>290</v>
      </c>
    </row>
    <row r="297" spans="1:5" ht="22.5">
      <c r="A297" s="140">
        <v>14186</v>
      </c>
      <c r="B297" s="183" t="s">
        <v>2420</v>
      </c>
      <c r="C297" s="186" t="s">
        <v>2266</v>
      </c>
      <c r="D297" s="178">
        <v>15</v>
      </c>
      <c r="E297" s="142">
        <v>850</v>
      </c>
    </row>
    <row r="298" spans="1:5">
      <c r="A298" s="140">
        <v>14188</v>
      </c>
      <c r="B298" s="183" t="s">
        <v>2421</v>
      </c>
      <c r="C298" s="186" t="s">
        <v>2266</v>
      </c>
      <c r="D298" s="178">
        <v>19</v>
      </c>
      <c r="E298" s="142">
        <v>740</v>
      </c>
    </row>
    <row r="299" spans="1:5">
      <c r="A299" s="140">
        <v>14189</v>
      </c>
      <c r="B299" s="183" t="s">
        <v>2974</v>
      </c>
      <c r="C299" s="186" t="s">
        <v>2266</v>
      </c>
      <c r="D299" s="178">
        <v>21</v>
      </c>
      <c r="E299" s="142">
        <v>540</v>
      </c>
    </row>
    <row r="300" spans="1:5" ht="22.5">
      <c r="A300" s="140">
        <v>14185</v>
      </c>
      <c r="B300" s="183" t="s">
        <v>2423</v>
      </c>
      <c r="C300" s="186" t="s">
        <v>2266</v>
      </c>
      <c r="D300" s="178">
        <v>24</v>
      </c>
      <c r="E300" s="142">
        <v>790</v>
      </c>
    </row>
    <row r="301" spans="1:5">
      <c r="A301" s="140">
        <v>14904</v>
      </c>
      <c r="B301" s="183" t="s">
        <v>3211</v>
      </c>
      <c r="C301" s="186" t="s">
        <v>2266</v>
      </c>
      <c r="D301" s="178">
        <v>21</v>
      </c>
      <c r="E301" s="142">
        <v>730</v>
      </c>
    </row>
    <row r="302" spans="1:5">
      <c r="A302" s="140">
        <v>14183</v>
      </c>
      <c r="B302" s="183" t="s">
        <v>2424</v>
      </c>
      <c r="C302" s="186" t="s">
        <v>2266</v>
      </c>
      <c r="D302" s="178">
        <v>82</v>
      </c>
      <c r="E302" s="142">
        <v>670</v>
      </c>
    </row>
    <row r="303" spans="1:5">
      <c r="A303" s="140">
        <v>14184</v>
      </c>
      <c r="B303" s="183" t="s">
        <v>2425</v>
      </c>
      <c r="C303" s="186" t="s">
        <v>2266</v>
      </c>
      <c r="D303" s="178">
        <v>72</v>
      </c>
      <c r="E303" s="142">
        <v>670</v>
      </c>
    </row>
    <row r="304" spans="1:5">
      <c r="A304" s="140">
        <v>14182</v>
      </c>
      <c r="B304" s="183" t="s">
        <v>2426</v>
      </c>
      <c r="C304" s="186" t="s">
        <v>2266</v>
      </c>
      <c r="D304" s="178">
        <v>67</v>
      </c>
      <c r="E304" s="142">
        <v>650</v>
      </c>
    </row>
    <row r="305" spans="1:5">
      <c r="A305" s="140">
        <v>14180</v>
      </c>
      <c r="B305" s="183" t="s">
        <v>3181</v>
      </c>
      <c r="C305" s="185"/>
      <c r="D305" s="178">
        <v>32</v>
      </c>
      <c r="E305" s="142">
        <v>800</v>
      </c>
    </row>
    <row r="306" spans="1:5">
      <c r="A306" s="140">
        <v>14181</v>
      </c>
      <c r="B306" s="183" t="s">
        <v>2975</v>
      </c>
      <c r="C306" s="185"/>
      <c r="D306" s="178">
        <v>240</v>
      </c>
      <c r="E306" s="189">
        <v>1090</v>
      </c>
    </row>
    <row r="307" spans="1:5">
      <c r="A307" s="140">
        <v>14557</v>
      </c>
      <c r="B307" s="183" t="s">
        <v>2515</v>
      </c>
      <c r="C307" s="186"/>
      <c r="D307" s="178">
        <v>24</v>
      </c>
      <c r="E307" s="142">
        <v>340</v>
      </c>
    </row>
    <row r="308" spans="1:5">
      <c r="A308" s="140">
        <v>14558</v>
      </c>
      <c r="B308" s="183" t="s">
        <v>2516</v>
      </c>
      <c r="C308" s="186"/>
      <c r="D308" s="178">
        <v>27</v>
      </c>
      <c r="E308" s="142">
        <v>340</v>
      </c>
    </row>
    <row r="309" spans="1:5">
      <c r="A309" s="140">
        <v>14530</v>
      </c>
      <c r="B309" s="183" t="s">
        <v>2517</v>
      </c>
      <c r="C309" s="186"/>
      <c r="D309" s="178">
        <v>29</v>
      </c>
      <c r="E309" s="142">
        <v>340</v>
      </c>
    </row>
    <row r="310" spans="1:5" ht="22.5">
      <c r="A310" s="140">
        <v>14531</v>
      </c>
      <c r="B310" s="183" t="s">
        <v>2518</v>
      </c>
      <c r="C310" s="186"/>
      <c r="D310" s="178">
        <v>31</v>
      </c>
      <c r="E310" s="142">
        <v>340</v>
      </c>
    </row>
    <row r="311" spans="1:5">
      <c r="A311" s="138">
        <v>14525</v>
      </c>
      <c r="B311" s="182" t="s">
        <v>2428</v>
      </c>
      <c r="C311" s="186"/>
      <c r="D311" s="179">
        <v>62</v>
      </c>
      <c r="E311" s="177">
        <v>720</v>
      </c>
    </row>
    <row r="312" spans="1:5" ht="22.5">
      <c r="A312" s="140">
        <v>14201</v>
      </c>
      <c r="B312" s="183" t="s">
        <v>2482</v>
      </c>
      <c r="C312" s="186"/>
      <c r="D312" s="178">
        <v>4</v>
      </c>
      <c r="E312" s="142">
        <v>720</v>
      </c>
    </row>
    <row r="313" spans="1:5" ht="22.5">
      <c r="A313" s="140">
        <v>14559</v>
      </c>
      <c r="B313" s="183" t="s">
        <v>2483</v>
      </c>
      <c r="C313" s="186"/>
      <c r="D313" s="178">
        <v>30</v>
      </c>
      <c r="E313" s="142">
        <v>720</v>
      </c>
    </row>
    <row r="314" spans="1:5">
      <c r="A314" s="140">
        <v>14526</v>
      </c>
      <c r="B314" s="183" t="s">
        <v>2429</v>
      </c>
      <c r="C314" s="186"/>
      <c r="D314" s="178">
        <v>5</v>
      </c>
      <c r="E314" s="142">
        <v>720</v>
      </c>
    </row>
    <row r="315" spans="1:5">
      <c r="A315" s="140">
        <v>14527</v>
      </c>
      <c r="B315" s="183" t="s">
        <v>2430</v>
      </c>
      <c r="C315" s="186"/>
      <c r="D315" s="178">
        <v>16</v>
      </c>
      <c r="E315" s="142">
        <v>720</v>
      </c>
    </row>
    <row r="316" spans="1:5">
      <c r="A316" s="140">
        <v>14528</v>
      </c>
      <c r="B316" s="183" t="s">
        <v>2431</v>
      </c>
      <c r="C316" s="186"/>
      <c r="D316" s="178">
        <v>7</v>
      </c>
      <c r="E316" s="142">
        <v>640</v>
      </c>
    </row>
    <row r="317" spans="1:5">
      <c r="A317" s="138">
        <v>14190</v>
      </c>
      <c r="B317" s="182" t="s">
        <v>837</v>
      </c>
      <c r="C317" s="186"/>
      <c r="D317" s="179">
        <v>153</v>
      </c>
      <c r="E317" s="188">
        <v>2370</v>
      </c>
    </row>
    <row r="318" spans="1:5" ht="22.5">
      <c r="A318" s="140">
        <v>14194</v>
      </c>
      <c r="B318" s="183" t="s">
        <v>2433</v>
      </c>
      <c r="C318" s="185"/>
      <c r="D318" s="178">
        <v>6</v>
      </c>
      <c r="E318" s="189">
        <v>1400</v>
      </c>
    </row>
    <row r="319" spans="1:5" ht="22.5">
      <c r="A319" s="140">
        <v>14196</v>
      </c>
      <c r="B319" s="183" t="s">
        <v>2434</v>
      </c>
      <c r="C319" s="185"/>
      <c r="D319" s="178">
        <v>1</v>
      </c>
      <c r="E319" s="189">
        <v>1030</v>
      </c>
    </row>
    <row r="320" spans="1:5">
      <c r="A320" s="140">
        <v>14191</v>
      </c>
      <c r="B320" s="183" t="s">
        <v>2436</v>
      </c>
      <c r="C320" s="186"/>
      <c r="D320" s="178">
        <v>26</v>
      </c>
      <c r="E320" s="189">
        <v>2370</v>
      </c>
    </row>
    <row r="321" spans="1:5" ht="22.5">
      <c r="A321" s="140">
        <v>14192</v>
      </c>
      <c r="B321" s="183" t="s">
        <v>2437</v>
      </c>
      <c r="C321" s="186"/>
      <c r="D321" s="178">
        <v>4</v>
      </c>
      <c r="E321" s="142">
        <v>900</v>
      </c>
    </row>
    <row r="322" spans="1:5">
      <c r="A322" s="140">
        <v>14523</v>
      </c>
      <c r="B322" s="183" t="s">
        <v>2477</v>
      </c>
      <c r="C322" s="186"/>
      <c r="D322" s="178">
        <v>116</v>
      </c>
      <c r="E322" s="142">
        <v>460</v>
      </c>
    </row>
    <row r="323" spans="1:5">
      <c r="A323" s="138">
        <v>14198</v>
      </c>
      <c r="B323" s="182" t="s">
        <v>735</v>
      </c>
      <c r="C323" s="186"/>
      <c r="D323" s="176">
        <v>1619</v>
      </c>
      <c r="E323" s="188">
        <v>1340</v>
      </c>
    </row>
    <row r="324" spans="1:5" ht="22.5">
      <c r="A324" s="140">
        <v>14529</v>
      </c>
      <c r="B324" s="183" t="s">
        <v>2438</v>
      </c>
      <c r="C324" s="186"/>
      <c r="D324" s="178">
        <v>13</v>
      </c>
      <c r="E324" s="142">
        <v>760</v>
      </c>
    </row>
    <row r="325" spans="1:5">
      <c r="A325" s="140">
        <v>14204</v>
      </c>
      <c r="B325" s="183" t="s">
        <v>2439</v>
      </c>
      <c r="C325" s="186"/>
      <c r="D325" s="178">
        <v>56</v>
      </c>
      <c r="E325" s="142">
        <v>850</v>
      </c>
    </row>
    <row r="326" spans="1:5" ht="22.5">
      <c r="A326" s="140">
        <v>14205</v>
      </c>
      <c r="B326" s="183" t="s">
        <v>2484</v>
      </c>
      <c r="C326" s="186"/>
      <c r="D326" s="178">
        <v>15</v>
      </c>
      <c r="E326" s="142">
        <v>580</v>
      </c>
    </row>
    <row r="327" spans="1:5" ht="22.5">
      <c r="A327" s="140">
        <v>14560</v>
      </c>
      <c r="B327" s="183" t="s">
        <v>2485</v>
      </c>
      <c r="C327" s="186"/>
      <c r="D327" s="178">
        <v>9</v>
      </c>
      <c r="E327" s="142">
        <v>510</v>
      </c>
    </row>
    <row r="328" spans="1:5">
      <c r="A328" s="140">
        <v>14207</v>
      </c>
      <c r="B328" s="183" t="s">
        <v>2440</v>
      </c>
      <c r="C328" s="186"/>
      <c r="D328" s="178">
        <v>13</v>
      </c>
      <c r="E328" s="142">
        <v>540</v>
      </c>
    </row>
    <row r="329" spans="1:5" ht="22.5">
      <c r="A329" s="140">
        <v>14200</v>
      </c>
      <c r="B329" s="183" t="s">
        <v>2474</v>
      </c>
      <c r="C329" s="186"/>
      <c r="D329" s="178">
        <v>1</v>
      </c>
      <c r="E329" s="189">
        <v>1340</v>
      </c>
    </row>
    <row r="330" spans="1:5">
      <c r="A330" s="140">
        <v>14800</v>
      </c>
      <c r="B330" s="183" t="s">
        <v>3194</v>
      </c>
      <c r="C330" s="186"/>
      <c r="D330" s="178">
        <v>13</v>
      </c>
      <c r="E330" s="189">
        <v>1000</v>
      </c>
    </row>
    <row r="331" spans="1:5">
      <c r="A331" s="140">
        <v>14801</v>
      </c>
      <c r="B331" s="183" t="s">
        <v>3195</v>
      </c>
      <c r="C331" s="186"/>
      <c r="D331" s="178">
        <v>36</v>
      </c>
      <c r="E331" s="142">
        <v>820</v>
      </c>
    </row>
    <row r="332" spans="1:5">
      <c r="A332" s="140">
        <v>14812</v>
      </c>
      <c r="B332" s="183" t="s">
        <v>3249</v>
      </c>
      <c r="C332" s="186"/>
      <c r="D332" s="178">
        <v>45</v>
      </c>
      <c r="E332" s="142">
        <v>640</v>
      </c>
    </row>
    <row r="333" spans="1:5">
      <c r="A333" s="140">
        <v>14901</v>
      </c>
      <c r="B333" s="183" t="s">
        <v>3179</v>
      </c>
      <c r="C333" s="185"/>
      <c r="D333" s="178">
        <v>28</v>
      </c>
      <c r="E333" s="189">
        <v>1090</v>
      </c>
    </row>
    <row r="334" spans="1:5" ht="22.5">
      <c r="A334" s="140">
        <v>14206</v>
      </c>
      <c r="B334" s="183" t="s">
        <v>3250</v>
      </c>
      <c r="C334" s="186"/>
      <c r="D334" s="178">
        <v>63</v>
      </c>
      <c r="E334" s="142">
        <v>190</v>
      </c>
    </row>
    <row r="335" spans="1:5" ht="22.5">
      <c r="A335" s="140">
        <v>14897</v>
      </c>
      <c r="B335" s="183" t="s">
        <v>3251</v>
      </c>
      <c r="C335" s="186"/>
      <c r="D335" s="178">
        <v>67</v>
      </c>
      <c r="E335" s="142">
        <v>190</v>
      </c>
    </row>
    <row r="336" spans="1:5" ht="22.5">
      <c r="A336" s="140">
        <v>14898</v>
      </c>
      <c r="B336" s="183" t="s">
        <v>3252</v>
      </c>
      <c r="C336" s="186"/>
      <c r="D336" s="178">
        <v>73</v>
      </c>
      <c r="E336" s="142">
        <v>190</v>
      </c>
    </row>
    <row r="337" spans="1:5">
      <c r="A337" s="140">
        <v>14797</v>
      </c>
      <c r="B337" s="183" t="s">
        <v>3253</v>
      </c>
      <c r="C337" s="185"/>
      <c r="D337" s="178">
        <v>12</v>
      </c>
      <c r="E337" s="189">
        <v>1230</v>
      </c>
    </row>
    <row r="338" spans="1:5">
      <c r="A338" s="140">
        <v>14930</v>
      </c>
      <c r="B338" s="183" t="s">
        <v>3254</v>
      </c>
      <c r="C338" s="186"/>
      <c r="D338" s="178">
        <v>68</v>
      </c>
      <c r="E338" s="142">
        <v>160</v>
      </c>
    </row>
    <row r="339" spans="1:5">
      <c r="A339" s="140">
        <v>14782</v>
      </c>
      <c r="B339" s="183" t="s">
        <v>3255</v>
      </c>
      <c r="C339" s="186"/>
      <c r="D339" s="178">
        <v>85</v>
      </c>
      <c r="E339" s="142">
        <v>160</v>
      </c>
    </row>
    <row r="340" spans="1:5">
      <c r="A340" s="140">
        <v>14521</v>
      </c>
      <c r="B340" s="183" t="s">
        <v>2441</v>
      </c>
      <c r="C340" s="186"/>
      <c r="D340" s="178">
        <v>368</v>
      </c>
      <c r="E340" s="142">
        <v>180</v>
      </c>
    </row>
    <row r="341" spans="1:5">
      <c r="A341" s="140">
        <v>15253</v>
      </c>
      <c r="B341" s="183" t="s">
        <v>3773</v>
      </c>
      <c r="C341" s="186"/>
      <c r="D341" s="178">
        <v>78</v>
      </c>
      <c r="E341" s="142">
        <v>180</v>
      </c>
    </row>
    <row r="342" spans="1:5">
      <c r="A342" s="140">
        <v>15252</v>
      </c>
      <c r="B342" s="183" t="s">
        <v>3772</v>
      </c>
      <c r="C342" s="186"/>
      <c r="D342" s="178">
        <v>134</v>
      </c>
      <c r="E342" s="142">
        <v>180</v>
      </c>
    </row>
    <row r="343" spans="1:5" ht="22.5">
      <c r="A343" s="140">
        <v>14199</v>
      </c>
      <c r="B343" s="183" t="s">
        <v>3256</v>
      </c>
      <c r="C343" s="186"/>
      <c r="D343" s="178">
        <v>94</v>
      </c>
      <c r="E343" s="142">
        <v>650</v>
      </c>
    </row>
    <row r="344" spans="1:5" ht="22.5">
      <c r="A344" s="140">
        <v>14911</v>
      </c>
      <c r="B344" s="183" t="s">
        <v>3257</v>
      </c>
      <c r="C344" s="186"/>
      <c r="D344" s="178">
        <v>4</v>
      </c>
      <c r="E344" s="142">
        <v>650</v>
      </c>
    </row>
    <row r="345" spans="1:5" ht="22.5">
      <c r="A345" s="140">
        <v>14910</v>
      </c>
      <c r="B345" s="183" t="s">
        <v>3258</v>
      </c>
      <c r="C345" s="185"/>
      <c r="D345" s="178">
        <v>11</v>
      </c>
      <c r="E345" s="142">
        <v>650</v>
      </c>
    </row>
    <row r="346" spans="1:5" ht="22.5">
      <c r="A346" s="140">
        <v>14909</v>
      </c>
      <c r="B346" s="183" t="s">
        <v>3260</v>
      </c>
      <c r="C346" s="186"/>
      <c r="D346" s="178">
        <v>50</v>
      </c>
      <c r="E346" s="142">
        <v>650</v>
      </c>
    </row>
    <row r="347" spans="1:5">
      <c r="A347" s="140">
        <v>14915</v>
      </c>
      <c r="B347" s="183" t="s">
        <v>3261</v>
      </c>
      <c r="C347" s="186"/>
      <c r="D347" s="178">
        <v>68</v>
      </c>
      <c r="E347" s="142">
        <v>60</v>
      </c>
    </row>
    <row r="348" spans="1:5">
      <c r="A348" s="140">
        <v>14914</v>
      </c>
      <c r="B348" s="183" t="s">
        <v>3262</v>
      </c>
      <c r="C348" s="186"/>
      <c r="D348" s="178">
        <v>68</v>
      </c>
      <c r="E348" s="142">
        <v>60</v>
      </c>
    </row>
    <row r="349" spans="1:5">
      <c r="A349" s="140">
        <v>14913</v>
      </c>
      <c r="B349" s="183" t="s">
        <v>3263</v>
      </c>
      <c r="C349" s="186"/>
      <c r="D349" s="178">
        <v>75</v>
      </c>
      <c r="E349" s="142">
        <v>60</v>
      </c>
    </row>
    <row r="350" spans="1:5">
      <c r="A350" s="140">
        <v>14810</v>
      </c>
      <c r="B350" s="183" t="s">
        <v>3264</v>
      </c>
      <c r="C350" s="186"/>
      <c r="D350" s="178">
        <v>72</v>
      </c>
      <c r="E350" s="142">
        <v>60</v>
      </c>
    </row>
    <row r="351" spans="1:5">
      <c r="A351" s="138">
        <v>14208</v>
      </c>
      <c r="B351" s="182" t="s">
        <v>736</v>
      </c>
      <c r="C351" s="186"/>
      <c r="D351" s="179">
        <v>17</v>
      </c>
      <c r="E351" s="177">
        <v>450</v>
      </c>
    </row>
    <row r="352" spans="1:5" ht="22.5">
      <c r="A352" s="140">
        <v>14209</v>
      </c>
      <c r="B352" s="183" t="s">
        <v>737</v>
      </c>
      <c r="C352" s="186"/>
      <c r="D352" s="178">
        <v>17</v>
      </c>
      <c r="E352" s="142">
        <v>450</v>
      </c>
    </row>
    <row r="353" spans="1:5">
      <c r="A353" s="138">
        <v>12117</v>
      </c>
      <c r="B353" s="182" t="s">
        <v>186</v>
      </c>
      <c r="C353" s="186"/>
      <c r="D353" s="176">
        <v>110582</v>
      </c>
      <c r="E353" s="188">
        <v>17000</v>
      </c>
    </row>
    <row r="354" spans="1:5">
      <c r="A354" s="138">
        <v>5974</v>
      </c>
      <c r="B354" s="182" t="s">
        <v>191</v>
      </c>
      <c r="C354" s="186"/>
      <c r="D354" s="176">
        <v>5071</v>
      </c>
      <c r="E354" s="188">
        <v>17000</v>
      </c>
    </row>
    <row r="355" spans="1:5">
      <c r="A355" s="140">
        <v>12706</v>
      </c>
      <c r="B355" s="183" t="s">
        <v>2977</v>
      </c>
      <c r="C355" s="186"/>
      <c r="D355" s="178">
        <v>3</v>
      </c>
      <c r="E355" s="189">
        <v>1260</v>
      </c>
    </row>
    <row r="356" spans="1:5" ht="22.5">
      <c r="A356" s="140">
        <v>6032</v>
      </c>
      <c r="B356" s="183" t="s">
        <v>192</v>
      </c>
      <c r="C356" s="186"/>
      <c r="D356" s="178">
        <v>61</v>
      </c>
      <c r="E356" s="142">
        <v>140</v>
      </c>
    </row>
    <row r="357" spans="1:5">
      <c r="A357" s="138">
        <v>14704</v>
      </c>
      <c r="B357" s="182" t="s">
        <v>2978</v>
      </c>
      <c r="C357" s="186"/>
      <c r="D357" s="176">
        <v>1517</v>
      </c>
      <c r="E357" s="177">
        <v>740</v>
      </c>
    </row>
    <row r="358" spans="1:5">
      <c r="A358" s="138">
        <v>14719</v>
      </c>
      <c r="B358" s="182" t="s">
        <v>2979</v>
      </c>
      <c r="C358" s="185"/>
      <c r="D358" s="179">
        <v>940</v>
      </c>
      <c r="E358" s="177">
        <v>240</v>
      </c>
    </row>
    <row r="359" spans="1:5">
      <c r="A359" s="140">
        <v>14706</v>
      </c>
      <c r="B359" s="183" t="s">
        <v>2980</v>
      </c>
      <c r="C359" s="185"/>
      <c r="D359" s="178">
        <v>142</v>
      </c>
      <c r="E359" s="142">
        <v>200</v>
      </c>
    </row>
    <row r="360" spans="1:5">
      <c r="A360" s="140">
        <v>14707</v>
      </c>
      <c r="B360" s="183" t="s">
        <v>2981</v>
      </c>
      <c r="C360" s="186" t="s">
        <v>2266</v>
      </c>
      <c r="D360" s="178">
        <v>17</v>
      </c>
      <c r="E360" s="142">
        <v>200</v>
      </c>
    </row>
    <row r="361" spans="1:5">
      <c r="A361" s="140">
        <v>14708</v>
      </c>
      <c r="B361" s="183" t="s">
        <v>2982</v>
      </c>
      <c r="C361" s="186" t="s">
        <v>2266</v>
      </c>
      <c r="D361" s="178">
        <v>132</v>
      </c>
      <c r="E361" s="142">
        <v>200</v>
      </c>
    </row>
    <row r="362" spans="1:5">
      <c r="A362" s="140">
        <v>14709</v>
      </c>
      <c r="B362" s="183" t="s">
        <v>2983</v>
      </c>
      <c r="C362" s="185"/>
      <c r="D362" s="178">
        <v>107</v>
      </c>
      <c r="E362" s="142">
        <v>200</v>
      </c>
    </row>
    <row r="363" spans="1:5">
      <c r="A363" s="140">
        <v>14710</v>
      </c>
      <c r="B363" s="183" t="s">
        <v>2984</v>
      </c>
      <c r="C363" s="186"/>
      <c r="D363" s="178">
        <v>123</v>
      </c>
      <c r="E363" s="142">
        <v>200</v>
      </c>
    </row>
    <row r="364" spans="1:5">
      <c r="A364" s="140">
        <v>14711</v>
      </c>
      <c r="B364" s="183" t="s">
        <v>2985</v>
      </c>
      <c r="C364" s="186"/>
      <c r="D364" s="178">
        <v>48</v>
      </c>
      <c r="E364" s="142">
        <v>240</v>
      </c>
    </row>
    <row r="365" spans="1:5">
      <c r="A365" s="140">
        <v>14712</v>
      </c>
      <c r="B365" s="183" t="s">
        <v>2986</v>
      </c>
      <c r="C365" s="185"/>
      <c r="D365" s="178">
        <v>107</v>
      </c>
      <c r="E365" s="142">
        <v>200</v>
      </c>
    </row>
    <row r="366" spans="1:5">
      <c r="A366" s="140">
        <v>14713</v>
      </c>
      <c r="B366" s="183" t="s">
        <v>2987</v>
      </c>
      <c r="C366" s="186"/>
      <c r="D366" s="178">
        <v>62</v>
      </c>
      <c r="E366" s="142">
        <v>200</v>
      </c>
    </row>
    <row r="367" spans="1:5">
      <c r="A367" s="140">
        <v>14714</v>
      </c>
      <c r="B367" s="183" t="s">
        <v>2988</v>
      </c>
      <c r="C367" s="186"/>
      <c r="D367" s="178">
        <v>44</v>
      </c>
      <c r="E367" s="142">
        <v>200</v>
      </c>
    </row>
    <row r="368" spans="1:5">
      <c r="A368" s="140">
        <v>14715</v>
      </c>
      <c r="B368" s="183" t="s">
        <v>2989</v>
      </c>
      <c r="C368" s="186"/>
      <c r="D368" s="178">
        <v>67</v>
      </c>
      <c r="E368" s="142">
        <v>200</v>
      </c>
    </row>
    <row r="369" spans="1:5">
      <c r="A369" s="140">
        <v>14716</v>
      </c>
      <c r="B369" s="183" t="s">
        <v>2990</v>
      </c>
      <c r="C369" s="186"/>
      <c r="D369" s="178">
        <v>91</v>
      </c>
      <c r="E369" s="142">
        <v>240</v>
      </c>
    </row>
    <row r="370" spans="1:5">
      <c r="A370" s="138">
        <v>14718</v>
      </c>
      <c r="B370" s="182" t="s">
        <v>2992</v>
      </c>
      <c r="C370" s="186"/>
      <c r="D370" s="179">
        <v>577</v>
      </c>
      <c r="E370" s="177">
        <v>740</v>
      </c>
    </row>
    <row r="371" spans="1:5">
      <c r="A371" s="140">
        <v>14721</v>
      </c>
      <c r="B371" s="183" t="s">
        <v>3190</v>
      </c>
      <c r="C371" s="186"/>
      <c r="D371" s="178">
        <v>78</v>
      </c>
      <c r="E371" s="142">
        <v>200</v>
      </c>
    </row>
    <row r="372" spans="1:5">
      <c r="A372" s="140">
        <v>14722</v>
      </c>
      <c r="B372" s="183" t="s">
        <v>2993</v>
      </c>
      <c r="C372" s="186"/>
      <c r="D372" s="178">
        <v>12</v>
      </c>
      <c r="E372" s="142">
        <v>200</v>
      </c>
    </row>
    <row r="373" spans="1:5">
      <c r="A373" s="140">
        <v>14723</v>
      </c>
      <c r="B373" s="183" t="s">
        <v>2994</v>
      </c>
      <c r="C373" s="186"/>
      <c r="D373" s="178">
        <v>46</v>
      </c>
      <c r="E373" s="142">
        <v>200</v>
      </c>
    </row>
    <row r="374" spans="1:5">
      <c r="A374" s="140">
        <v>14724</v>
      </c>
      <c r="B374" s="183" t="s">
        <v>2995</v>
      </c>
      <c r="C374" s="186"/>
      <c r="D374" s="178">
        <v>41</v>
      </c>
      <c r="E374" s="142">
        <v>200</v>
      </c>
    </row>
    <row r="375" spans="1:5">
      <c r="A375" s="140">
        <v>14720</v>
      </c>
      <c r="B375" s="183" t="s">
        <v>2996</v>
      </c>
      <c r="C375" s="185"/>
      <c r="D375" s="178">
        <v>89</v>
      </c>
      <c r="E375" s="142">
        <v>200</v>
      </c>
    </row>
    <row r="376" spans="1:5">
      <c r="A376" s="140">
        <v>14725</v>
      </c>
      <c r="B376" s="183" t="s">
        <v>2997</v>
      </c>
      <c r="C376" s="186"/>
      <c r="D376" s="178">
        <v>52</v>
      </c>
      <c r="E376" s="142">
        <v>200</v>
      </c>
    </row>
    <row r="377" spans="1:5">
      <c r="A377" s="140">
        <v>14726</v>
      </c>
      <c r="B377" s="183" t="s">
        <v>2998</v>
      </c>
      <c r="C377" s="186"/>
      <c r="D377" s="178">
        <v>93</v>
      </c>
      <c r="E377" s="142">
        <v>200</v>
      </c>
    </row>
    <row r="378" spans="1:5">
      <c r="A378" s="140">
        <v>14705</v>
      </c>
      <c r="B378" s="183" t="s">
        <v>3788</v>
      </c>
      <c r="C378" s="186"/>
      <c r="D378" s="178">
        <v>19</v>
      </c>
      <c r="E378" s="142">
        <v>740</v>
      </c>
    </row>
    <row r="379" spans="1:5">
      <c r="A379" s="140">
        <v>14728</v>
      </c>
      <c r="B379" s="183" t="s">
        <v>3000</v>
      </c>
      <c r="C379" s="186"/>
      <c r="D379" s="178">
        <v>34</v>
      </c>
      <c r="E379" s="142">
        <v>200</v>
      </c>
    </row>
    <row r="380" spans="1:5">
      <c r="A380" s="140">
        <v>14729</v>
      </c>
      <c r="B380" s="183" t="s">
        <v>3001</v>
      </c>
      <c r="C380" s="186"/>
      <c r="D380" s="178">
        <v>72</v>
      </c>
      <c r="E380" s="142">
        <v>200</v>
      </c>
    </row>
    <row r="381" spans="1:5">
      <c r="A381" s="140">
        <v>14730</v>
      </c>
      <c r="B381" s="183" t="s">
        <v>3002</v>
      </c>
      <c r="C381" s="186"/>
      <c r="D381" s="178">
        <v>24</v>
      </c>
      <c r="E381" s="142">
        <v>200</v>
      </c>
    </row>
    <row r="382" spans="1:5">
      <c r="A382" s="140">
        <v>14731</v>
      </c>
      <c r="B382" s="183" t="s">
        <v>3003</v>
      </c>
      <c r="C382" s="186"/>
      <c r="D382" s="178">
        <v>17</v>
      </c>
      <c r="E382" s="142">
        <v>200</v>
      </c>
    </row>
    <row r="383" spans="1:5">
      <c r="A383" s="138">
        <v>14317</v>
      </c>
      <c r="B383" s="182" t="s">
        <v>194</v>
      </c>
      <c r="C383" s="186"/>
      <c r="D383" s="179">
        <v>57</v>
      </c>
      <c r="E383" s="177">
        <v>180</v>
      </c>
    </row>
    <row r="384" spans="1:5" ht="22.5">
      <c r="A384" s="140">
        <v>14003</v>
      </c>
      <c r="B384" s="183" t="s">
        <v>197</v>
      </c>
      <c r="C384" s="186"/>
      <c r="D384" s="178">
        <v>57</v>
      </c>
      <c r="E384" s="142">
        <v>180</v>
      </c>
    </row>
    <row r="385" spans="1:5">
      <c r="A385" s="138">
        <v>6150</v>
      </c>
      <c r="B385" s="182" t="s">
        <v>198</v>
      </c>
      <c r="C385" s="186"/>
      <c r="D385" s="176">
        <v>2587</v>
      </c>
      <c r="E385" s="177">
        <v>600</v>
      </c>
    </row>
    <row r="386" spans="1:5">
      <c r="A386" s="138">
        <v>12699</v>
      </c>
      <c r="B386" s="182" t="s">
        <v>199</v>
      </c>
      <c r="C386" s="186"/>
      <c r="D386" s="176">
        <v>2300</v>
      </c>
      <c r="E386" s="177">
        <v>320</v>
      </c>
    </row>
    <row r="387" spans="1:5" ht="22.5">
      <c r="A387" s="140">
        <v>6153</v>
      </c>
      <c r="B387" s="183" t="s">
        <v>200</v>
      </c>
      <c r="C387" s="186"/>
      <c r="D387" s="178">
        <v>210</v>
      </c>
      <c r="E387" s="142">
        <v>316</v>
      </c>
    </row>
    <row r="388" spans="1:5" ht="22.5">
      <c r="A388" s="140">
        <v>6037</v>
      </c>
      <c r="B388" s="183" t="s">
        <v>201</v>
      </c>
      <c r="C388" s="185"/>
      <c r="D388" s="178">
        <v>212</v>
      </c>
      <c r="E388" s="142">
        <v>316</v>
      </c>
    </row>
    <row r="389" spans="1:5" ht="22.5">
      <c r="A389" s="140">
        <v>6038</v>
      </c>
      <c r="B389" s="183" t="s">
        <v>202</v>
      </c>
      <c r="C389" s="186" t="s">
        <v>2267</v>
      </c>
      <c r="D389" s="178">
        <v>347</v>
      </c>
      <c r="E389" s="142">
        <v>320</v>
      </c>
    </row>
    <row r="390" spans="1:5" ht="22.5">
      <c r="A390" s="140">
        <v>6156</v>
      </c>
      <c r="B390" s="183" t="s">
        <v>203</v>
      </c>
      <c r="C390" s="186" t="s">
        <v>2267</v>
      </c>
      <c r="D390" s="178">
        <v>77</v>
      </c>
      <c r="E390" s="142">
        <v>320</v>
      </c>
    </row>
    <row r="391" spans="1:5" ht="22.5">
      <c r="A391" s="140">
        <v>6155</v>
      </c>
      <c r="B391" s="183" t="s">
        <v>204</v>
      </c>
      <c r="C391" s="186" t="s">
        <v>2267</v>
      </c>
      <c r="D391" s="178">
        <v>182</v>
      </c>
      <c r="E391" s="142">
        <v>316</v>
      </c>
    </row>
    <row r="392" spans="1:5" ht="22.5">
      <c r="A392" s="140">
        <v>6034</v>
      </c>
      <c r="B392" s="183" t="s">
        <v>205</v>
      </c>
      <c r="C392" s="185"/>
      <c r="D392" s="178">
        <v>26</v>
      </c>
      <c r="E392" s="142">
        <v>320</v>
      </c>
    </row>
    <row r="393" spans="1:5" ht="22.5">
      <c r="A393" s="140">
        <v>6151</v>
      </c>
      <c r="B393" s="183" t="s">
        <v>206</v>
      </c>
      <c r="C393" s="185"/>
      <c r="D393" s="178">
        <v>233</v>
      </c>
      <c r="E393" s="142">
        <v>320</v>
      </c>
    </row>
    <row r="394" spans="1:5" ht="22.5">
      <c r="A394" s="140">
        <v>6152</v>
      </c>
      <c r="B394" s="183" t="s">
        <v>1743</v>
      </c>
      <c r="C394" s="186" t="s">
        <v>2268</v>
      </c>
      <c r="D394" s="178">
        <v>70</v>
      </c>
      <c r="E394" s="142">
        <v>320</v>
      </c>
    </row>
    <row r="395" spans="1:5" ht="22.5">
      <c r="A395" s="140">
        <v>6154</v>
      </c>
      <c r="B395" s="183" t="s">
        <v>207</v>
      </c>
      <c r="C395" s="186" t="s">
        <v>2268</v>
      </c>
      <c r="D395" s="178">
        <v>413</v>
      </c>
      <c r="E395" s="142">
        <v>316</v>
      </c>
    </row>
    <row r="396" spans="1:5" ht="22.5">
      <c r="A396" s="140">
        <v>6035</v>
      </c>
      <c r="B396" s="183" t="s">
        <v>208</v>
      </c>
      <c r="C396" s="186" t="s">
        <v>2268</v>
      </c>
      <c r="D396" s="178">
        <v>246</v>
      </c>
      <c r="E396" s="142">
        <v>316</v>
      </c>
    </row>
    <row r="397" spans="1:5" ht="22.5">
      <c r="A397" s="140">
        <v>6036</v>
      </c>
      <c r="B397" s="183" t="s">
        <v>209</v>
      </c>
      <c r="C397" s="186" t="s">
        <v>2268</v>
      </c>
      <c r="D397" s="178">
        <v>158</v>
      </c>
      <c r="E397" s="142">
        <v>316</v>
      </c>
    </row>
    <row r="398" spans="1:5" ht="22.5">
      <c r="A398" s="140">
        <v>6033</v>
      </c>
      <c r="B398" s="183" t="s">
        <v>210</v>
      </c>
      <c r="C398" s="186" t="s">
        <v>2268</v>
      </c>
      <c r="D398" s="178">
        <v>126</v>
      </c>
      <c r="E398" s="142">
        <v>320</v>
      </c>
    </row>
    <row r="399" spans="1:5">
      <c r="A399" s="140">
        <v>12370</v>
      </c>
      <c r="B399" s="183" t="s">
        <v>212</v>
      </c>
      <c r="C399" s="186" t="s">
        <v>2268</v>
      </c>
      <c r="D399" s="178">
        <v>97</v>
      </c>
      <c r="E399" s="142">
        <v>432</v>
      </c>
    </row>
    <row r="400" spans="1:5">
      <c r="A400" s="140">
        <v>14282</v>
      </c>
      <c r="B400" s="183" t="s">
        <v>213</v>
      </c>
      <c r="C400" s="186" t="s">
        <v>2268</v>
      </c>
      <c r="D400" s="178">
        <v>1</v>
      </c>
      <c r="E400" s="142">
        <v>600</v>
      </c>
    </row>
    <row r="401" spans="1:5">
      <c r="A401" s="140">
        <v>13894</v>
      </c>
      <c r="B401" s="183" t="s">
        <v>214</v>
      </c>
      <c r="C401" s="186" t="s">
        <v>2268</v>
      </c>
      <c r="D401" s="178">
        <v>1</v>
      </c>
      <c r="E401" s="142">
        <v>600</v>
      </c>
    </row>
    <row r="402" spans="1:5">
      <c r="A402" s="140">
        <v>9675</v>
      </c>
      <c r="B402" s="183" t="s">
        <v>215</v>
      </c>
      <c r="C402" s="186" t="s">
        <v>2268</v>
      </c>
      <c r="D402" s="178">
        <v>11</v>
      </c>
      <c r="E402" s="142">
        <v>390</v>
      </c>
    </row>
    <row r="403" spans="1:5" ht="22.5">
      <c r="A403" s="140">
        <v>6041</v>
      </c>
      <c r="B403" s="183" t="s">
        <v>216</v>
      </c>
      <c r="C403" s="186" t="s">
        <v>2268</v>
      </c>
      <c r="D403" s="178">
        <v>142</v>
      </c>
      <c r="E403" s="142">
        <v>390</v>
      </c>
    </row>
    <row r="404" spans="1:5">
      <c r="A404" s="140">
        <v>9674</v>
      </c>
      <c r="B404" s="183" t="s">
        <v>217</v>
      </c>
      <c r="C404" s="186" t="s">
        <v>2268</v>
      </c>
      <c r="D404" s="178">
        <v>29</v>
      </c>
      <c r="E404" s="142">
        <v>390</v>
      </c>
    </row>
    <row r="405" spans="1:5" ht="22.5">
      <c r="A405" s="140">
        <v>6040</v>
      </c>
      <c r="B405" s="183" t="s">
        <v>218</v>
      </c>
      <c r="C405" s="186" t="s">
        <v>2268</v>
      </c>
      <c r="D405" s="178">
        <v>6</v>
      </c>
      <c r="E405" s="142">
        <v>600</v>
      </c>
    </row>
    <row r="406" spans="1:5">
      <c r="A406" s="138">
        <v>12703</v>
      </c>
      <c r="B406" s="182" t="s">
        <v>223</v>
      </c>
      <c r="C406" s="186" t="s">
        <v>2268</v>
      </c>
      <c r="D406" s="179">
        <v>524</v>
      </c>
      <c r="E406" s="188">
        <v>2214</v>
      </c>
    </row>
    <row r="407" spans="1:5">
      <c r="A407" s="140">
        <v>13885</v>
      </c>
      <c r="B407" s="183" t="s">
        <v>224</v>
      </c>
      <c r="C407" s="186" t="s">
        <v>2268</v>
      </c>
      <c r="D407" s="178">
        <v>9</v>
      </c>
      <c r="E407" s="142">
        <v>999</v>
      </c>
    </row>
    <row r="408" spans="1:5" ht="22.5">
      <c r="A408" s="140">
        <v>12470</v>
      </c>
      <c r="B408" s="183" t="s">
        <v>225</v>
      </c>
      <c r="C408" s="186" t="s">
        <v>2268</v>
      </c>
      <c r="D408" s="178">
        <v>12</v>
      </c>
      <c r="E408" s="189">
        <v>1407</v>
      </c>
    </row>
    <row r="409" spans="1:5">
      <c r="A409" s="140">
        <v>11256</v>
      </c>
      <c r="B409" s="183" t="s">
        <v>227</v>
      </c>
      <c r="C409" s="186" t="s">
        <v>2268</v>
      </c>
      <c r="D409" s="178">
        <v>1</v>
      </c>
      <c r="E409" s="189">
        <v>2214</v>
      </c>
    </row>
    <row r="410" spans="1:5" ht="22.5">
      <c r="A410" s="140">
        <v>12698</v>
      </c>
      <c r="B410" s="183" t="s">
        <v>1751</v>
      </c>
      <c r="C410" s="186" t="s">
        <v>2268</v>
      </c>
      <c r="D410" s="178">
        <v>11</v>
      </c>
      <c r="E410" s="189">
        <v>1560</v>
      </c>
    </row>
    <row r="411" spans="1:5" ht="22.5">
      <c r="A411" s="140">
        <v>12469</v>
      </c>
      <c r="B411" s="183" t="s">
        <v>228</v>
      </c>
      <c r="C411" s="186" t="s">
        <v>2268</v>
      </c>
      <c r="D411" s="178">
        <v>17</v>
      </c>
      <c r="E411" s="189">
        <v>1250</v>
      </c>
    </row>
    <row r="412" spans="1:5">
      <c r="A412" s="140">
        <v>12708</v>
      </c>
      <c r="B412" s="183" t="s">
        <v>229</v>
      </c>
      <c r="C412" s="186" t="s">
        <v>2268</v>
      </c>
      <c r="D412" s="178">
        <v>1</v>
      </c>
      <c r="E412" s="142">
        <v>800</v>
      </c>
    </row>
    <row r="413" spans="1:5">
      <c r="A413" s="140">
        <v>12465</v>
      </c>
      <c r="B413" s="183" t="s">
        <v>231</v>
      </c>
      <c r="C413" s="186" t="s">
        <v>2268</v>
      </c>
      <c r="D413" s="178">
        <v>5</v>
      </c>
      <c r="E413" s="142">
        <v>967</v>
      </c>
    </row>
    <row r="414" spans="1:5">
      <c r="A414" s="140">
        <v>6010</v>
      </c>
      <c r="B414" s="183" t="s">
        <v>232</v>
      </c>
      <c r="C414" s="186" t="s">
        <v>2268</v>
      </c>
      <c r="D414" s="178">
        <v>1</v>
      </c>
      <c r="E414" s="189">
        <v>1019</v>
      </c>
    </row>
    <row r="415" spans="1:5">
      <c r="A415" s="140">
        <v>12965</v>
      </c>
      <c r="B415" s="183" t="s">
        <v>234</v>
      </c>
      <c r="C415" s="186" t="s">
        <v>2268</v>
      </c>
      <c r="D415" s="178">
        <v>41</v>
      </c>
      <c r="E415" s="189">
        <v>1494</v>
      </c>
    </row>
    <row r="416" spans="1:5">
      <c r="A416" s="140">
        <v>12966</v>
      </c>
      <c r="B416" s="183" t="s">
        <v>235</v>
      </c>
      <c r="C416" s="186" t="s">
        <v>2268</v>
      </c>
      <c r="D416" s="178">
        <v>19</v>
      </c>
      <c r="E416" s="189">
        <v>1428</v>
      </c>
    </row>
    <row r="417" spans="1:5" ht="22.5">
      <c r="A417" s="140">
        <v>13367</v>
      </c>
      <c r="B417" s="183" t="s">
        <v>1752</v>
      </c>
      <c r="C417" s="186" t="s">
        <v>2268</v>
      </c>
      <c r="D417" s="178">
        <v>12</v>
      </c>
      <c r="E417" s="142">
        <v>796</v>
      </c>
    </row>
    <row r="418" spans="1:5" ht="22.5">
      <c r="A418" s="140">
        <v>13368</v>
      </c>
      <c r="B418" s="183" t="s">
        <v>1753</v>
      </c>
      <c r="C418" s="186" t="s">
        <v>2268</v>
      </c>
      <c r="D418" s="178">
        <v>1</v>
      </c>
      <c r="E418" s="142">
        <v>800</v>
      </c>
    </row>
    <row r="419" spans="1:5" ht="22.5">
      <c r="A419" s="140">
        <v>11601</v>
      </c>
      <c r="B419" s="183" t="s">
        <v>236</v>
      </c>
      <c r="C419" s="186" t="s">
        <v>2268</v>
      </c>
      <c r="D419" s="178">
        <v>1</v>
      </c>
      <c r="E419" s="189">
        <v>1700</v>
      </c>
    </row>
    <row r="420" spans="1:5">
      <c r="A420" s="140">
        <v>13363</v>
      </c>
      <c r="B420" s="183" t="s">
        <v>238</v>
      </c>
      <c r="C420" s="186" t="s">
        <v>2268</v>
      </c>
      <c r="D420" s="178">
        <v>12</v>
      </c>
      <c r="E420" s="189">
        <v>2200</v>
      </c>
    </row>
    <row r="421" spans="1:5">
      <c r="A421" s="140">
        <v>6015</v>
      </c>
      <c r="B421" s="183" t="s">
        <v>239</v>
      </c>
      <c r="C421" s="185"/>
      <c r="D421" s="178">
        <v>84</v>
      </c>
      <c r="E421" s="142">
        <v>920</v>
      </c>
    </row>
    <row r="422" spans="1:5">
      <c r="A422" s="140">
        <v>15249</v>
      </c>
      <c r="B422" s="183" t="s">
        <v>3764</v>
      </c>
      <c r="C422" s="186" t="s">
        <v>2268</v>
      </c>
      <c r="D422" s="178">
        <v>1</v>
      </c>
      <c r="E422" s="189">
        <v>1477</v>
      </c>
    </row>
    <row r="423" spans="1:5">
      <c r="A423" s="140">
        <v>12964</v>
      </c>
      <c r="B423" s="183" t="s">
        <v>240</v>
      </c>
      <c r="C423" s="186" t="s">
        <v>2268</v>
      </c>
      <c r="D423" s="178">
        <v>4</v>
      </c>
      <c r="E423" s="189">
        <v>1160</v>
      </c>
    </row>
    <row r="424" spans="1:5">
      <c r="A424" s="140">
        <v>12464</v>
      </c>
      <c r="B424" s="183" t="s">
        <v>242</v>
      </c>
      <c r="C424" s="186" t="s">
        <v>2266</v>
      </c>
      <c r="D424" s="178">
        <v>24</v>
      </c>
      <c r="E424" s="142">
        <v>965</v>
      </c>
    </row>
    <row r="425" spans="1:5">
      <c r="A425" s="140">
        <v>12666</v>
      </c>
      <c r="B425" s="183" t="s">
        <v>1757</v>
      </c>
      <c r="C425" s="186" t="s">
        <v>2268</v>
      </c>
      <c r="D425" s="178">
        <v>4</v>
      </c>
      <c r="E425" s="142">
        <v>960</v>
      </c>
    </row>
    <row r="426" spans="1:5">
      <c r="A426" s="140">
        <v>6012</v>
      </c>
      <c r="B426" s="183" t="s">
        <v>1758</v>
      </c>
      <c r="C426" s="186" t="s">
        <v>2268</v>
      </c>
      <c r="D426" s="178">
        <v>2</v>
      </c>
      <c r="E426" s="189">
        <v>1162</v>
      </c>
    </row>
    <row r="427" spans="1:5">
      <c r="A427" s="140">
        <v>6008</v>
      </c>
      <c r="B427" s="183" t="s">
        <v>243</v>
      </c>
      <c r="C427" s="186" t="s">
        <v>2268</v>
      </c>
      <c r="D427" s="178">
        <v>261</v>
      </c>
      <c r="E427" s="142">
        <v>740</v>
      </c>
    </row>
    <row r="428" spans="1:5" ht="22.5">
      <c r="A428" s="140">
        <v>6027</v>
      </c>
      <c r="B428" s="183" t="s">
        <v>244</v>
      </c>
      <c r="C428" s="186" t="s">
        <v>2268</v>
      </c>
      <c r="D428" s="178">
        <v>1</v>
      </c>
      <c r="E428" s="142">
        <v>920</v>
      </c>
    </row>
    <row r="429" spans="1:5">
      <c r="A429" s="138">
        <v>12704</v>
      </c>
      <c r="B429" s="182" t="s">
        <v>245</v>
      </c>
      <c r="C429" s="186" t="s">
        <v>2268</v>
      </c>
      <c r="D429" s="179">
        <v>63</v>
      </c>
      <c r="E429" s="188">
        <v>17000</v>
      </c>
    </row>
    <row r="430" spans="1:5">
      <c r="A430" s="140">
        <v>13364</v>
      </c>
      <c r="B430" s="183" t="s">
        <v>246</v>
      </c>
      <c r="C430" s="186" t="s">
        <v>2268</v>
      </c>
      <c r="D430" s="178">
        <v>4</v>
      </c>
      <c r="E430" s="189">
        <v>4000</v>
      </c>
    </row>
    <row r="431" spans="1:5">
      <c r="A431" s="140">
        <v>6051</v>
      </c>
      <c r="B431" s="183" t="s">
        <v>248</v>
      </c>
      <c r="C431" s="186" t="s">
        <v>2268</v>
      </c>
      <c r="D431" s="178">
        <v>3</v>
      </c>
      <c r="E431" s="189">
        <v>3228</v>
      </c>
    </row>
    <row r="432" spans="1:5">
      <c r="A432" s="140">
        <v>11258</v>
      </c>
      <c r="B432" s="183" t="s">
        <v>249</v>
      </c>
      <c r="C432" s="186" t="s">
        <v>2268</v>
      </c>
      <c r="D432" s="178">
        <v>8</v>
      </c>
      <c r="E432" s="189">
        <v>4000</v>
      </c>
    </row>
    <row r="433" spans="1:5" ht="22.5">
      <c r="A433" s="140">
        <v>12870</v>
      </c>
      <c r="B433" s="183" t="s">
        <v>251</v>
      </c>
      <c r="C433" s="186" t="s">
        <v>2268</v>
      </c>
      <c r="D433" s="178">
        <v>1</v>
      </c>
      <c r="E433" s="189">
        <v>7000</v>
      </c>
    </row>
    <row r="434" spans="1:5" ht="22.5">
      <c r="A434" s="140">
        <v>12467</v>
      </c>
      <c r="B434" s="183" t="s">
        <v>252</v>
      </c>
      <c r="C434" s="186" t="s">
        <v>2268</v>
      </c>
      <c r="D434" s="178">
        <v>1</v>
      </c>
      <c r="E434" s="189">
        <v>7000</v>
      </c>
    </row>
    <row r="435" spans="1:5" ht="22.5">
      <c r="A435" s="140">
        <v>6052</v>
      </c>
      <c r="B435" s="183" t="s">
        <v>253</v>
      </c>
      <c r="C435" s="186" t="s">
        <v>2268</v>
      </c>
      <c r="D435" s="178">
        <v>5</v>
      </c>
      <c r="E435" s="189">
        <v>3150</v>
      </c>
    </row>
    <row r="436" spans="1:5">
      <c r="A436" s="140">
        <v>14658</v>
      </c>
      <c r="B436" s="183" t="s">
        <v>3641</v>
      </c>
      <c r="C436" s="186" t="s">
        <v>2268</v>
      </c>
      <c r="D436" s="178">
        <v>1</v>
      </c>
      <c r="E436" s="189">
        <v>10200</v>
      </c>
    </row>
    <row r="437" spans="1:5" ht="22.5">
      <c r="A437" s="140">
        <v>13198</v>
      </c>
      <c r="B437" s="183" t="s">
        <v>258</v>
      </c>
      <c r="C437" s="186" t="s">
        <v>2268</v>
      </c>
      <c r="D437" s="178">
        <v>5</v>
      </c>
      <c r="E437" s="189">
        <v>4000</v>
      </c>
    </row>
    <row r="438" spans="1:5" ht="22.5">
      <c r="A438" s="140">
        <v>13266</v>
      </c>
      <c r="B438" s="183" t="s">
        <v>261</v>
      </c>
      <c r="C438" s="186" t="s">
        <v>2268</v>
      </c>
      <c r="D438" s="178">
        <v>9</v>
      </c>
      <c r="E438" s="189">
        <v>8000</v>
      </c>
    </row>
    <row r="439" spans="1:5">
      <c r="A439" s="140">
        <v>6057</v>
      </c>
      <c r="B439" s="183" t="s">
        <v>264</v>
      </c>
      <c r="C439" s="186" t="s">
        <v>2268</v>
      </c>
      <c r="D439" s="178">
        <v>9</v>
      </c>
      <c r="E439" s="189">
        <v>4200</v>
      </c>
    </row>
    <row r="440" spans="1:5">
      <c r="A440" s="140">
        <v>11254</v>
      </c>
      <c r="B440" s="183" t="s">
        <v>268</v>
      </c>
      <c r="C440" s="186" t="s">
        <v>2268</v>
      </c>
      <c r="D440" s="178">
        <v>5</v>
      </c>
      <c r="E440" s="189">
        <v>4500</v>
      </c>
    </row>
    <row r="441" spans="1:5">
      <c r="A441" s="140">
        <v>11253</v>
      </c>
      <c r="B441" s="183" t="s">
        <v>269</v>
      </c>
      <c r="C441" s="185"/>
      <c r="D441" s="178">
        <v>2</v>
      </c>
      <c r="E441" s="189">
        <v>4500</v>
      </c>
    </row>
    <row r="442" spans="1:5">
      <c r="A442" s="140">
        <v>13348</v>
      </c>
      <c r="B442" s="183" t="s">
        <v>274</v>
      </c>
      <c r="C442" s="186" t="s">
        <v>2266</v>
      </c>
      <c r="D442" s="178">
        <v>4</v>
      </c>
      <c r="E442" s="189">
        <v>7000</v>
      </c>
    </row>
    <row r="443" spans="1:5" ht="22.5">
      <c r="A443" s="140">
        <v>13357</v>
      </c>
      <c r="B443" s="183" t="s">
        <v>276</v>
      </c>
      <c r="C443" s="186" t="s">
        <v>2267</v>
      </c>
      <c r="D443" s="178">
        <v>3</v>
      </c>
      <c r="E443" s="189">
        <v>13500</v>
      </c>
    </row>
    <row r="444" spans="1:5">
      <c r="A444" s="140">
        <v>13350</v>
      </c>
      <c r="B444" s="183" t="s">
        <v>277</v>
      </c>
      <c r="C444" s="186" t="s">
        <v>2267</v>
      </c>
      <c r="D444" s="178">
        <v>1</v>
      </c>
      <c r="E444" s="189">
        <v>7000</v>
      </c>
    </row>
    <row r="445" spans="1:5">
      <c r="A445" s="140">
        <v>13358</v>
      </c>
      <c r="B445" s="183" t="s">
        <v>279</v>
      </c>
      <c r="C445" s="186" t="s">
        <v>2267</v>
      </c>
      <c r="D445" s="178">
        <v>2</v>
      </c>
      <c r="E445" s="189">
        <v>17000</v>
      </c>
    </row>
    <row r="446" spans="1:5">
      <c r="A446" s="138">
        <v>12893</v>
      </c>
      <c r="B446" s="182" t="s">
        <v>280</v>
      </c>
      <c r="C446" s="186" t="s">
        <v>2267</v>
      </c>
      <c r="D446" s="179">
        <v>259</v>
      </c>
      <c r="E446" s="188">
        <v>4500</v>
      </c>
    </row>
    <row r="447" spans="1:5">
      <c r="A447" s="140">
        <v>14000</v>
      </c>
      <c r="B447" s="183" t="s">
        <v>2893</v>
      </c>
      <c r="C447" s="186" t="s">
        <v>2267</v>
      </c>
      <c r="D447" s="178">
        <v>5</v>
      </c>
      <c r="E447" s="189">
        <v>1900</v>
      </c>
    </row>
    <row r="448" spans="1:5">
      <c r="A448" s="140">
        <v>14001</v>
      </c>
      <c r="B448" s="183" t="s">
        <v>281</v>
      </c>
      <c r="C448" s="186" t="s">
        <v>2267</v>
      </c>
      <c r="D448" s="178">
        <v>28</v>
      </c>
      <c r="E448" s="189">
        <v>1900</v>
      </c>
    </row>
    <row r="449" spans="1:5">
      <c r="A449" s="140">
        <v>12963</v>
      </c>
      <c r="B449" s="183" t="s">
        <v>1762</v>
      </c>
      <c r="C449" s="186" t="s">
        <v>2267</v>
      </c>
      <c r="D449" s="178">
        <v>9</v>
      </c>
      <c r="E449" s="189">
        <v>1300</v>
      </c>
    </row>
    <row r="450" spans="1:5">
      <c r="A450" s="140">
        <v>13997</v>
      </c>
      <c r="B450" s="183" t="s">
        <v>283</v>
      </c>
      <c r="C450" s="186" t="s">
        <v>2267</v>
      </c>
      <c r="D450" s="178">
        <v>4</v>
      </c>
      <c r="E450" s="189">
        <v>1500</v>
      </c>
    </row>
    <row r="451" spans="1:5">
      <c r="A451" s="140">
        <v>12887</v>
      </c>
      <c r="B451" s="183" t="s">
        <v>284</v>
      </c>
      <c r="C451" s="186" t="s">
        <v>2267</v>
      </c>
      <c r="D451" s="178">
        <v>7</v>
      </c>
      <c r="E451" s="189">
        <v>1204</v>
      </c>
    </row>
    <row r="452" spans="1:5" ht="22.5">
      <c r="A452" s="140">
        <v>13267</v>
      </c>
      <c r="B452" s="183" t="s">
        <v>287</v>
      </c>
      <c r="C452" s="186" t="s">
        <v>2267</v>
      </c>
      <c r="D452" s="178">
        <v>4</v>
      </c>
      <c r="E452" s="189">
        <v>2300</v>
      </c>
    </row>
    <row r="453" spans="1:5">
      <c r="A453" s="140">
        <v>13360</v>
      </c>
      <c r="B453" s="183" t="s">
        <v>2419</v>
      </c>
      <c r="C453" s="186" t="s">
        <v>2267</v>
      </c>
      <c r="D453" s="178">
        <v>3</v>
      </c>
      <c r="E453" s="189">
        <v>4500</v>
      </c>
    </row>
    <row r="454" spans="1:5" ht="22.5">
      <c r="A454" s="140">
        <v>14703</v>
      </c>
      <c r="B454" s="183" t="s">
        <v>3004</v>
      </c>
      <c r="C454" s="186" t="s">
        <v>2267</v>
      </c>
      <c r="D454" s="178">
        <v>10</v>
      </c>
      <c r="E454" s="189">
        <v>2880</v>
      </c>
    </row>
    <row r="455" spans="1:5" ht="22.5">
      <c r="A455" s="140">
        <v>13901</v>
      </c>
      <c r="B455" s="183" t="s">
        <v>3347</v>
      </c>
      <c r="C455" s="186" t="s">
        <v>2267</v>
      </c>
      <c r="D455" s="178">
        <v>1</v>
      </c>
      <c r="E455" s="189">
        <v>3000</v>
      </c>
    </row>
    <row r="456" spans="1:5" ht="22.5">
      <c r="A456" s="140">
        <v>14442</v>
      </c>
      <c r="B456" s="183" t="s">
        <v>2575</v>
      </c>
      <c r="C456" s="186" t="s">
        <v>2267</v>
      </c>
      <c r="D456" s="178">
        <v>4</v>
      </c>
      <c r="E456" s="189">
        <v>3000</v>
      </c>
    </row>
    <row r="457" spans="1:5" ht="22.5">
      <c r="A457" s="140">
        <v>13900</v>
      </c>
      <c r="B457" s="183" t="s">
        <v>3348</v>
      </c>
      <c r="C457" s="186" t="s">
        <v>2267</v>
      </c>
      <c r="D457" s="178">
        <v>8</v>
      </c>
      <c r="E457" s="189">
        <v>3000</v>
      </c>
    </row>
    <row r="458" spans="1:5" ht="22.5">
      <c r="A458" s="140">
        <v>14700</v>
      </c>
      <c r="B458" s="183" t="s">
        <v>3005</v>
      </c>
      <c r="C458" s="186" t="s">
        <v>2267</v>
      </c>
      <c r="D458" s="178">
        <v>21</v>
      </c>
      <c r="E458" s="189">
        <v>2320</v>
      </c>
    </row>
    <row r="459" spans="1:5" ht="22.5">
      <c r="A459" s="140">
        <v>14701</v>
      </c>
      <c r="B459" s="183" t="s">
        <v>3006</v>
      </c>
      <c r="C459" s="186" t="s">
        <v>2267</v>
      </c>
      <c r="D459" s="178">
        <v>22</v>
      </c>
      <c r="E459" s="189">
        <v>2320</v>
      </c>
    </row>
    <row r="460" spans="1:5" ht="22.5">
      <c r="A460" s="140">
        <v>14702</v>
      </c>
      <c r="B460" s="183" t="s">
        <v>3007</v>
      </c>
      <c r="C460" s="186" t="s">
        <v>2267</v>
      </c>
      <c r="D460" s="178">
        <v>23</v>
      </c>
      <c r="E460" s="189">
        <v>3800</v>
      </c>
    </row>
    <row r="461" spans="1:5" ht="22.5">
      <c r="A461" s="140">
        <v>12926</v>
      </c>
      <c r="B461" s="183" t="s">
        <v>292</v>
      </c>
      <c r="C461" s="186" t="s">
        <v>2267</v>
      </c>
      <c r="D461" s="178">
        <v>12</v>
      </c>
      <c r="E461" s="189">
        <v>1932</v>
      </c>
    </row>
    <row r="462" spans="1:5">
      <c r="A462" s="140">
        <v>12907</v>
      </c>
      <c r="B462" s="183" t="s">
        <v>293</v>
      </c>
      <c r="C462" s="186" t="s">
        <v>2267</v>
      </c>
      <c r="D462" s="178">
        <v>11</v>
      </c>
      <c r="E462" s="189">
        <v>1611</v>
      </c>
    </row>
    <row r="463" spans="1:5">
      <c r="A463" s="140">
        <v>13199</v>
      </c>
      <c r="B463" s="183" t="s">
        <v>294</v>
      </c>
      <c r="C463" s="186" t="s">
        <v>2267</v>
      </c>
      <c r="D463" s="178">
        <v>2</v>
      </c>
      <c r="E463" s="189">
        <v>1500</v>
      </c>
    </row>
    <row r="464" spans="1:5" ht="22.5">
      <c r="A464" s="140">
        <v>12710</v>
      </c>
      <c r="B464" s="183" t="s">
        <v>295</v>
      </c>
      <c r="C464" s="186" t="s">
        <v>2267</v>
      </c>
      <c r="D464" s="178">
        <v>10</v>
      </c>
      <c r="E464" s="142">
        <v>830</v>
      </c>
    </row>
    <row r="465" spans="1:5" ht="22.5">
      <c r="A465" s="140">
        <v>12709</v>
      </c>
      <c r="B465" s="183" t="s">
        <v>296</v>
      </c>
      <c r="C465" s="186" t="s">
        <v>2267</v>
      </c>
      <c r="D465" s="178">
        <v>9</v>
      </c>
      <c r="E465" s="142">
        <v>900</v>
      </c>
    </row>
    <row r="466" spans="1:5">
      <c r="A466" s="140">
        <v>12473</v>
      </c>
      <c r="B466" s="183" t="s">
        <v>297</v>
      </c>
      <c r="C466" s="186" t="s">
        <v>2267</v>
      </c>
      <c r="D466" s="178">
        <v>6</v>
      </c>
      <c r="E466" s="189">
        <v>1941</v>
      </c>
    </row>
    <row r="467" spans="1:5">
      <c r="A467" s="140">
        <v>12472</v>
      </c>
      <c r="B467" s="183" t="s">
        <v>300</v>
      </c>
      <c r="C467" s="186" t="s">
        <v>2267</v>
      </c>
      <c r="D467" s="178">
        <v>3</v>
      </c>
      <c r="E467" s="189">
        <v>1500</v>
      </c>
    </row>
    <row r="468" spans="1:5">
      <c r="A468" s="140">
        <v>13359</v>
      </c>
      <c r="B468" s="183" t="s">
        <v>303</v>
      </c>
      <c r="C468" s="185"/>
      <c r="D468" s="178">
        <v>3</v>
      </c>
      <c r="E468" s="189">
        <v>2900</v>
      </c>
    </row>
    <row r="469" spans="1:5">
      <c r="A469" s="140">
        <v>13899</v>
      </c>
      <c r="B469" s="183" t="s">
        <v>1764</v>
      </c>
      <c r="C469" s="186" t="s">
        <v>2266</v>
      </c>
      <c r="D469" s="178">
        <v>36</v>
      </c>
      <c r="E469" s="189">
        <v>2950</v>
      </c>
    </row>
    <row r="470" spans="1:5" ht="22.5">
      <c r="A470" s="140">
        <v>13370</v>
      </c>
      <c r="B470" s="183" t="s">
        <v>305</v>
      </c>
      <c r="C470" s="186" t="s">
        <v>2266</v>
      </c>
      <c r="D470" s="178">
        <v>1</v>
      </c>
      <c r="E470" s="189">
        <v>1500</v>
      </c>
    </row>
    <row r="471" spans="1:5" ht="22.5">
      <c r="A471" s="140">
        <v>13347</v>
      </c>
      <c r="B471" s="183" t="s">
        <v>306</v>
      </c>
      <c r="C471" s="186" t="s">
        <v>2266</v>
      </c>
      <c r="D471" s="178">
        <v>4</v>
      </c>
      <c r="E471" s="189">
        <v>1900</v>
      </c>
    </row>
    <row r="472" spans="1:5">
      <c r="A472" s="140">
        <v>13866</v>
      </c>
      <c r="B472" s="183" t="s">
        <v>307</v>
      </c>
      <c r="C472" s="186" t="s">
        <v>2266</v>
      </c>
      <c r="D472" s="178">
        <v>6</v>
      </c>
      <c r="E472" s="189">
        <v>1500</v>
      </c>
    </row>
    <row r="473" spans="1:5">
      <c r="A473" s="140">
        <v>13353</v>
      </c>
      <c r="B473" s="183" t="s">
        <v>308</v>
      </c>
      <c r="C473" s="186" t="s">
        <v>2266</v>
      </c>
      <c r="D473" s="178">
        <v>4</v>
      </c>
      <c r="E473" s="142">
        <v>800</v>
      </c>
    </row>
    <row r="474" spans="1:5">
      <c r="A474" s="140">
        <v>13354</v>
      </c>
      <c r="B474" s="183" t="s">
        <v>310</v>
      </c>
      <c r="C474" s="186" t="s">
        <v>2266</v>
      </c>
      <c r="D474" s="178">
        <v>3</v>
      </c>
      <c r="E474" s="142">
        <v>700</v>
      </c>
    </row>
    <row r="475" spans="1:5">
      <c r="A475" s="138">
        <v>15010</v>
      </c>
      <c r="B475" s="182" t="s">
        <v>3305</v>
      </c>
      <c r="C475" s="186" t="s">
        <v>2266</v>
      </c>
      <c r="D475" s="179">
        <v>188</v>
      </c>
      <c r="E475" s="188">
        <v>3000</v>
      </c>
    </row>
    <row r="476" spans="1:5">
      <c r="A476" s="140">
        <v>15012</v>
      </c>
      <c r="B476" s="183" t="s">
        <v>3306</v>
      </c>
      <c r="C476" s="186" t="s">
        <v>2266</v>
      </c>
      <c r="D476" s="178">
        <v>44</v>
      </c>
      <c r="E476" s="189">
        <v>1600</v>
      </c>
    </row>
    <row r="477" spans="1:5">
      <c r="A477" s="140">
        <v>15011</v>
      </c>
      <c r="B477" s="183" t="s">
        <v>3307</v>
      </c>
      <c r="C477" s="186" t="s">
        <v>2266</v>
      </c>
      <c r="D477" s="178">
        <v>106</v>
      </c>
      <c r="E477" s="189">
        <v>1250</v>
      </c>
    </row>
    <row r="478" spans="1:5">
      <c r="A478" s="140">
        <v>15015</v>
      </c>
      <c r="B478" s="183" t="s">
        <v>3308</v>
      </c>
      <c r="C478" s="186" t="s">
        <v>2268</v>
      </c>
      <c r="D478" s="178">
        <v>16</v>
      </c>
      <c r="E478" s="189">
        <v>3000</v>
      </c>
    </row>
    <row r="479" spans="1:5">
      <c r="A479" s="140">
        <v>15013</v>
      </c>
      <c r="B479" s="183" t="s">
        <v>3309</v>
      </c>
      <c r="C479" s="186" t="s">
        <v>2268</v>
      </c>
      <c r="D479" s="178">
        <v>22</v>
      </c>
      <c r="E479" s="189">
        <v>3000</v>
      </c>
    </row>
    <row r="480" spans="1:5">
      <c r="A480" s="138">
        <v>14624</v>
      </c>
      <c r="B480" s="182" t="s">
        <v>2729</v>
      </c>
      <c r="C480" s="186" t="s">
        <v>2268</v>
      </c>
      <c r="D480" s="179">
        <v>492</v>
      </c>
      <c r="E480" s="188">
        <v>1700</v>
      </c>
    </row>
    <row r="481" spans="1:5">
      <c r="A481" s="140">
        <v>14825</v>
      </c>
      <c r="B481" s="183" t="s">
        <v>3514</v>
      </c>
      <c r="C481" s="186" t="s">
        <v>2268</v>
      </c>
      <c r="D481" s="178">
        <v>67</v>
      </c>
      <c r="E481" s="184"/>
    </row>
    <row r="482" spans="1:5">
      <c r="A482" s="140">
        <v>14628</v>
      </c>
      <c r="B482" s="183" t="s">
        <v>3515</v>
      </c>
      <c r="C482" s="186" t="s">
        <v>2268</v>
      </c>
      <c r="D482" s="178">
        <v>129</v>
      </c>
      <c r="E482" s="189">
        <v>1700</v>
      </c>
    </row>
    <row r="483" spans="1:5">
      <c r="A483" s="140">
        <v>14626</v>
      </c>
      <c r="B483" s="183" t="s">
        <v>3516</v>
      </c>
      <c r="C483" s="186" t="s">
        <v>2268</v>
      </c>
      <c r="D483" s="178">
        <v>36</v>
      </c>
      <c r="E483" s="189">
        <v>1700</v>
      </c>
    </row>
    <row r="484" spans="1:5">
      <c r="A484" s="140">
        <v>14629</v>
      </c>
      <c r="B484" s="183" t="s">
        <v>2730</v>
      </c>
      <c r="C484" s="186" t="s">
        <v>2268</v>
      </c>
      <c r="D484" s="178">
        <v>225</v>
      </c>
      <c r="E484" s="142">
        <v>40</v>
      </c>
    </row>
    <row r="485" spans="1:5">
      <c r="A485" s="140">
        <v>14625</v>
      </c>
      <c r="B485" s="183" t="s">
        <v>3517</v>
      </c>
      <c r="C485" s="186" t="s">
        <v>2268</v>
      </c>
      <c r="D485" s="178">
        <v>35</v>
      </c>
      <c r="E485" s="189">
        <v>1700</v>
      </c>
    </row>
    <row r="486" spans="1:5">
      <c r="A486" s="138">
        <v>11252</v>
      </c>
      <c r="B486" s="182" t="s">
        <v>316</v>
      </c>
      <c r="C486" s="186" t="s">
        <v>2268</v>
      </c>
      <c r="D486" s="179">
        <v>744</v>
      </c>
      <c r="E486" s="188">
        <v>1845</v>
      </c>
    </row>
    <row r="487" spans="1:5">
      <c r="A487" s="138">
        <v>12376</v>
      </c>
      <c r="B487" s="182" t="s">
        <v>317</v>
      </c>
      <c r="C487" s="186" t="s">
        <v>2268</v>
      </c>
      <c r="D487" s="179">
        <v>57</v>
      </c>
      <c r="E487" s="177">
        <v>142</v>
      </c>
    </row>
    <row r="488" spans="1:5">
      <c r="A488" s="140">
        <v>11298</v>
      </c>
      <c r="B488" s="183" t="s">
        <v>1775</v>
      </c>
      <c r="C488" s="186" t="s">
        <v>2268</v>
      </c>
      <c r="D488" s="178">
        <v>1</v>
      </c>
      <c r="E488" s="142">
        <v>142</v>
      </c>
    </row>
    <row r="489" spans="1:5">
      <c r="A489" s="140">
        <v>14981</v>
      </c>
      <c r="B489" s="183" t="s">
        <v>3711</v>
      </c>
      <c r="C489" s="186" t="s">
        <v>2268</v>
      </c>
      <c r="D489" s="178">
        <v>1</v>
      </c>
      <c r="E489" s="142">
        <v>142</v>
      </c>
    </row>
    <row r="490" spans="1:5">
      <c r="A490" s="140">
        <v>11301</v>
      </c>
      <c r="B490" s="183" t="s">
        <v>1776</v>
      </c>
      <c r="C490" s="186"/>
      <c r="D490" s="178">
        <v>9</v>
      </c>
      <c r="E490" s="142">
        <v>142</v>
      </c>
    </row>
    <row r="491" spans="1:5">
      <c r="A491" s="140">
        <v>12323</v>
      </c>
      <c r="B491" s="183" t="s">
        <v>1777</v>
      </c>
      <c r="C491" s="186" t="s">
        <v>2268</v>
      </c>
      <c r="D491" s="178">
        <v>6</v>
      </c>
      <c r="E491" s="142">
        <v>142</v>
      </c>
    </row>
    <row r="492" spans="1:5">
      <c r="A492" s="140">
        <v>12319</v>
      </c>
      <c r="B492" s="183" t="s">
        <v>318</v>
      </c>
      <c r="C492" s="186" t="s">
        <v>2266</v>
      </c>
      <c r="D492" s="178">
        <v>8</v>
      </c>
      <c r="E492" s="142">
        <v>142</v>
      </c>
    </row>
    <row r="493" spans="1:5">
      <c r="A493" s="140">
        <v>12910</v>
      </c>
      <c r="B493" s="183" t="s">
        <v>1778</v>
      </c>
      <c r="C493" s="186" t="s">
        <v>2268</v>
      </c>
      <c r="D493" s="178">
        <v>16</v>
      </c>
      <c r="E493" s="142">
        <v>142</v>
      </c>
    </row>
    <row r="494" spans="1:5" ht="22.5">
      <c r="A494" s="140">
        <v>12325</v>
      </c>
      <c r="B494" s="183" t="s">
        <v>1779</v>
      </c>
      <c r="C494" s="186" t="s">
        <v>2268</v>
      </c>
      <c r="D494" s="178">
        <v>16</v>
      </c>
      <c r="E494" s="142">
        <v>142</v>
      </c>
    </row>
    <row r="495" spans="1:5">
      <c r="A495" s="138">
        <v>12502</v>
      </c>
      <c r="B495" s="182" t="s">
        <v>325</v>
      </c>
      <c r="C495" s="186" t="s">
        <v>2268</v>
      </c>
      <c r="D495" s="179">
        <v>12</v>
      </c>
      <c r="E495" s="177">
        <v>200</v>
      </c>
    </row>
    <row r="496" spans="1:5">
      <c r="A496" s="140">
        <v>15036</v>
      </c>
      <c r="B496" s="183" t="s">
        <v>3349</v>
      </c>
      <c r="C496" s="186" t="s">
        <v>2268</v>
      </c>
      <c r="D496" s="178">
        <v>12</v>
      </c>
      <c r="E496" s="142">
        <v>200</v>
      </c>
    </row>
    <row r="497" spans="1:5">
      <c r="A497" s="138">
        <v>12374</v>
      </c>
      <c r="B497" s="182" t="s">
        <v>332</v>
      </c>
      <c r="C497" s="186" t="s">
        <v>2268</v>
      </c>
      <c r="D497" s="179">
        <v>93</v>
      </c>
      <c r="E497" s="177">
        <v>120</v>
      </c>
    </row>
    <row r="498" spans="1:5">
      <c r="A498" s="140">
        <v>14957</v>
      </c>
      <c r="B498" s="183" t="s">
        <v>3317</v>
      </c>
      <c r="C498" s="186" t="s">
        <v>2268</v>
      </c>
      <c r="D498" s="178">
        <v>5</v>
      </c>
      <c r="E498" s="184"/>
    </row>
    <row r="499" spans="1:5">
      <c r="A499" s="140">
        <v>11283</v>
      </c>
      <c r="B499" s="183" t="s">
        <v>1807</v>
      </c>
      <c r="C499" s="186" t="s">
        <v>2268</v>
      </c>
      <c r="D499" s="178">
        <v>33</v>
      </c>
      <c r="E499" s="142">
        <v>120</v>
      </c>
    </row>
    <row r="500" spans="1:5">
      <c r="A500" s="140">
        <v>12293</v>
      </c>
      <c r="B500" s="183" t="s">
        <v>1809</v>
      </c>
      <c r="C500" s="186" t="s">
        <v>2268</v>
      </c>
      <c r="D500" s="178">
        <v>17</v>
      </c>
      <c r="E500" s="142">
        <v>120</v>
      </c>
    </row>
    <row r="501" spans="1:5">
      <c r="A501" s="140">
        <v>11282</v>
      </c>
      <c r="B501" s="183" t="s">
        <v>1810</v>
      </c>
      <c r="C501" s="186" t="s">
        <v>2268</v>
      </c>
      <c r="D501" s="178">
        <v>21</v>
      </c>
      <c r="E501" s="142">
        <v>120</v>
      </c>
    </row>
    <row r="502" spans="1:5">
      <c r="A502" s="140">
        <v>14955</v>
      </c>
      <c r="B502" s="183" t="s">
        <v>3310</v>
      </c>
      <c r="C502" s="186" t="s">
        <v>2268</v>
      </c>
      <c r="D502" s="178">
        <v>6</v>
      </c>
      <c r="E502" s="142">
        <v>120</v>
      </c>
    </row>
    <row r="503" spans="1:5">
      <c r="A503" s="140">
        <v>12290</v>
      </c>
      <c r="B503" s="183" t="s">
        <v>339</v>
      </c>
      <c r="C503" s="185"/>
      <c r="D503" s="178">
        <v>11</v>
      </c>
      <c r="E503" s="142">
        <v>120</v>
      </c>
    </row>
    <row r="504" spans="1:5">
      <c r="A504" s="138">
        <v>12501</v>
      </c>
      <c r="B504" s="182" t="s">
        <v>1820</v>
      </c>
      <c r="C504" s="186"/>
      <c r="D504" s="179">
        <v>6</v>
      </c>
      <c r="E504" s="177">
        <v>314</v>
      </c>
    </row>
    <row r="505" spans="1:5">
      <c r="A505" s="140">
        <v>12494</v>
      </c>
      <c r="B505" s="183" t="s">
        <v>1824</v>
      </c>
      <c r="C505" s="185"/>
      <c r="D505" s="178">
        <v>4</v>
      </c>
      <c r="E505" s="142">
        <v>314</v>
      </c>
    </row>
    <row r="506" spans="1:5">
      <c r="A506" s="140">
        <v>15234</v>
      </c>
      <c r="B506" s="183" t="s">
        <v>3739</v>
      </c>
      <c r="C506" s="185"/>
      <c r="D506" s="178">
        <v>2</v>
      </c>
      <c r="E506" s="142">
        <v>314</v>
      </c>
    </row>
    <row r="507" spans="1:5" ht="22.5">
      <c r="A507" s="138">
        <v>12481</v>
      </c>
      <c r="B507" s="182" t="s">
        <v>342</v>
      </c>
      <c r="C507" s="186" t="s">
        <v>2266</v>
      </c>
      <c r="D507" s="179">
        <v>12</v>
      </c>
      <c r="E507" s="188">
        <v>1845</v>
      </c>
    </row>
    <row r="508" spans="1:5">
      <c r="A508" s="140">
        <v>12485</v>
      </c>
      <c r="B508" s="183" t="s">
        <v>343</v>
      </c>
      <c r="C508" s="186" t="s">
        <v>2266</v>
      </c>
      <c r="D508" s="178">
        <v>1</v>
      </c>
      <c r="E508" s="189">
        <v>1845</v>
      </c>
    </row>
    <row r="509" spans="1:5">
      <c r="A509" s="140">
        <v>12482</v>
      </c>
      <c r="B509" s="183" t="s">
        <v>1829</v>
      </c>
      <c r="C509" s="185"/>
      <c r="D509" s="178">
        <v>6</v>
      </c>
      <c r="E509" s="189">
        <v>1845</v>
      </c>
    </row>
    <row r="510" spans="1:5">
      <c r="A510" s="140">
        <v>12486</v>
      </c>
      <c r="B510" s="183" t="s">
        <v>345</v>
      </c>
      <c r="C510" s="186" t="s">
        <v>2268</v>
      </c>
      <c r="D510" s="178">
        <v>5</v>
      </c>
      <c r="E510" s="189">
        <v>1845</v>
      </c>
    </row>
    <row r="511" spans="1:5">
      <c r="A511" s="138">
        <v>12201</v>
      </c>
      <c r="B511" s="182" t="s">
        <v>346</v>
      </c>
      <c r="C511" s="186" t="s">
        <v>2268</v>
      </c>
      <c r="D511" s="179">
        <v>361</v>
      </c>
      <c r="E511" s="177">
        <v>125</v>
      </c>
    </row>
    <row r="512" spans="1:5">
      <c r="A512" s="140">
        <v>15201</v>
      </c>
      <c r="B512" s="183" t="s">
        <v>3603</v>
      </c>
      <c r="C512" s="186" t="s">
        <v>2268</v>
      </c>
      <c r="D512" s="178">
        <v>10</v>
      </c>
      <c r="E512" s="142">
        <v>125</v>
      </c>
    </row>
    <row r="513" spans="1:5" ht="22.5">
      <c r="A513" s="140">
        <v>14662</v>
      </c>
      <c r="B513" s="183" t="s">
        <v>3604</v>
      </c>
      <c r="C513" s="186" t="s">
        <v>2268</v>
      </c>
      <c r="D513" s="178">
        <v>24</v>
      </c>
      <c r="E513" s="142">
        <v>125</v>
      </c>
    </row>
    <row r="514" spans="1:5">
      <c r="A514" s="140">
        <v>14021</v>
      </c>
      <c r="B514" s="183" t="s">
        <v>1836</v>
      </c>
      <c r="C514" s="186" t="s">
        <v>2268</v>
      </c>
      <c r="D514" s="178">
        <v>11</v>
      </c>
      <c r="E514" s="142">
        <v>125</v>
      </c>
    </row>
    <row r="515" spans="1:5">
      <c r="A515" s="140">
        <v>13923</v>
      </c>
      <c r="B515" s="183" t="s">
        <v>1837</v>
      </c>
      <c r="C515" s="186" t="s">
        <v>2268</v>
      </c>
      <c r="D515" s="178">
        <v>13</v>
      </c>
      <c r="E515" s="142">
        <v>125</v>
      </c>
    </row>
    <row r="516" spans="1:5">
      <c r="A516" s="140">
        <v>12474</v>
      </c>
      <c r="B516" s="183" t="s">
        <v>856</v>
      </c>
      <c r="C516" s="186" t="s">
        <v>2268</v>
      </c>
      <c r="D516" s="178">
        <v>47</v>
      </c>
      <c r="E516" s="142">
        <v>125</v>
      </c>
    </row>
    <row r="517" spans="1:5">
      <c r="A517" s="140">
        <v>12941</v>
      </c>
      <c r="B517" s="183" t="s">
        <v>3852</v>
      </c>
      <c r="C517" s="186" t="s">
        <v>2268</v>
      </c>
      <c r="D517" s="178">
        <v>24</v>
      </c>
      <c r="E517" s="142">
        <v>125</v>
      </c>
    </row>
    <row r="518" spans="1:5">
      <c r="A518" s="140">
        <v>13896</v>
      </c>
      <c r="B518" s="183" t="s">
        <v>1841</v>
      </c>
      <c r="C518" s="186" t="s">
        <v>2268</v>
      </c>
      <c r="D518" s="178">
        <v>36</v>
      </c>
      <c r="E518" s="142">
        <v>120</v>
      </c>
    </row>
    <row r="519" spans="1:5">
      <c r="A519" s="140">
        <v>12478</v>
      </c>
      <c r="B519" s="183" t="s">
        <v>1842</v>
      </c>
      <c r="C519" s="186" t="s">
        <v>2268</v>
      </c>
      <c r="D519" s="178">
        <v>71</v>
      </c>
      <c r="E519" s="142">
        <v>125</v>
      </c>
    </row>
    <row r="520" spans="1:5">
      <c r="A520" s="140">
        <v>12294</v>
      </c>
      <c r="B520" s="183" t="s">
        <v>858</v>
      </c>
      <c r="C520" s="186" t="s">
        <v>2268</v>
      </c>
      <c r="D520" s="178">
        <v>20</v>
      </c>
      <c r="E520" s="142">
        <v>125</v>
      </c>
    </row>
    <row r="521" spans="1:5">
      <c r="A521" s="140">
        <v>12937</v>
      </c>
      <c r="B521" s="183" t="s">
        <v>3829</v>
      </c>
      <c r="C521" s="186" t="s">
        <v>2268</v>
      </c>
      <c r="D521" s="178">
        <v>36</v>
      </c>
      <c r="E521" s="142">
        <v>125</v>
      </c>
    </row>
    <row r="522" spans="1:5">
      <c r="A522" s="140">
        <v>12639</v>
      </c>
      <c r="B522" s="183" t="s">
        <v>1843</v>
      </c>
      <c r="C522" s="186" t="s">
        <v>2268</v>
      </c>
      <c r="D522" s="178">
        <v>24</v>
      </c>
      <c r="E522" s="142">
        <v>120</v>
      </c>
    </row>
    <row r="523" spans="1:5">
      <c r="A523" s="140">
        <v>12475</v>
      </c>
      <c r="B523" s="183" t="s">
        <v>860</v>
      </c>
      <c r="C523" s="186" t="s">
        <v>2268</v>
      </c>
      <c r="D523" s="178">
        <v>9</v>
      </c>
      <c r="E523" s="142">
        <v>125</v>
      </c>
    </row>
    <row r="524" spans="1:5">
      <c r="A524" s="140">
        <v>12480</v>
      </c>
      <c r="B524" s="183" t="s">
        <v>861</v>
      </c>
      <c r="C524" s="186" t="s">
        <v>2268</v>
      </c>
      <c r="D524" s="178">
        <v>36</v>
      </c>
      <c r="E524" s="142">
        <v>125</v>
      </c>
    </row>
    <row r="525" spans="1:5">
      <c r="A525" s="138">
        <v>12202</v>
      </c>
      <c r="B525" s="182" t="s">
        <v>352</v>
      </c>
      <c r="C525" s="185"/>
      <c r="D525" s="179">
        <v>32</v>
      </c>
      <c r="E525" s="177">
        <v>800</v>
      </c>
    </row>
    <row r="526" spans="1:5">
      <c r="A526" s="140">
        <v>12203</v>
      </c>
      <c r="B526" s="183" t="s">
        <v>353</v>
      </c>
      <c r="C526" s="186" t="s">
        <v>2268</v>
      </c>
      <c r="D526" s="178">
        <v>9</v>
      </c>
      <c r="E526" s="142">
        <v>800</v>
      </c>
    </row>
    <row r="527" spans="1:5">
      <c r="A527" s="140">
        <v>14536</v>
      </c>
      <c r="B527" s="183" t="s">
        <v>2550</v>
      </c>
      <c r="C527" s="186" t="s">
        <v>2268</v>
      </c>
      <c r="D527" s="178">
        <v>14</v>
      </c>
      <c r="E527" s="142">
        <v>800</v>
      </c>
    </row>
    <row r="528" spans="1:5" ht="22.5">
      <c r="A528" s="140">
        <v>12488</v>
      </c>
      <c r="B528" s="183" t="s">
        <v>1852</v>
      </c>
      <c r="C528" s="186" t="s">
        <v>2268</v>
      </c>
      <c r="D528" s="178">
        <v>5</v>
      </c>
      <c r="E528" s="142">
        <v>800</v>
      </c>
    </row>
    <row r="529" spans="1:5">
      <c r="A529" s="140">
        <v>12214</v>
      </c>
      <c r="B529" s="183" t="s">
        <v>1856</v>
      </c>
      <c r="C529" s="186" t="s">
        <v>2268</v>
      </c>
      <c r="D529" s="178">
        <v>3</v>
      </c>
      <c r="E529" s="142">
        <v>800</v>
      </c>
    </row>
    <row r="530" spans="1:5" ht="22.5">
      <c r="A530" s="140">
        <v>12312</v>
      </c>
      <c r="B530" s="183" t="s">
        <v>1859</v>
      </c>
      <c r="C530" s="186" t="s">
        <v>2268</v>
      </c>
      <c r="D530" s="178">
        <v>1</v>
      </c>
      <c r="E530" s="142">
        <v>800</v>
      </c>
    </row>
    <row r="531" spans="1:5">
      <c r="A531" s="138">
        <v>12375</v>
      </c>
      <c r="B531" s="182" t="s">
        <v>358</v>
      </c>
      <c r="C531" s="186" t="s">
        <v>2268</v>
      </c>
      <c r="D531" s="179">
        <v>171</v>
      </c>
      <c r="E531" s="177">
        <v>920</v>
      </c>
    </row>
    <row r="532" spans="1:5">
      <c r="A532" s="138">
        <v>12948</v>
      </c>
      <c r="B532" s="182" t="s">
        <v>362</v>
      </c>
      <c r="C532" s="186" t="s">
        <v>2268</v>
      </c>
      <c r="D532" s="179">
        <v>47</v>
      </c>
      <c r="E532" s="177">
        <v>350</v>
      </c>
    </row>
    <row r="533" spans="1:5">
      <c r="A533" s="140">
        <v>13934</v>
      </c>
      <c r="B533" s="183" t="s">
        <v>366</v>
      </c>
      <c r="C533" s="186" t="s">
        <v>2268</v>
      </c>
      <c r="D533" s="178">
        <v>1</v>
      </c>
      <c r="E533" s="142">
        <v>350</v>
      </c>
    </row>
    <row r="534" spans="1:5">
      <c r="A534" s="140">
        <v>13909</v>
      </c>
      <c r="B534" s="183" t="s">
        <v>367</v>
      </c>
      <c r="C534" s="186" t="s">
        <v>2268</v>
      </c>
      <c r="D534" s="178">
        <v>6</v>
      </c>
      <c r="E534" s="142">
        <v>350</v>
      </c>
    </row>
    <row r="535" spans="1:5">
      <c r="A535" s="140">
        <v>13461</v>
      </c>
      <c r="B535" s="183" t="s">
        <v>1870</v>
      </c>
      <c r="C535" s="186" t="s">
        <v>2268</v>
      </c>
      <c r="D535" s="178">
        <v>18</v>
      </c>
      <c r="E535" s="142">
        <v>250</v>
      </c>
    </row>
    <row r="536" spans="1:5">
      <c r="A536" s="140">
        <v>13462</v>
      </c>
      <c r="B536" s="183" t="s">
        <v>370</v>
      </c>
      <c r="C536" s="185"/>
      <c r="D536" s="178">
        <v>22</v>
      </c>
      <c r="E536" s="142">
        <v>250</v>
      </c>
    </row>
    <row r="537" spans="1:5">
      <c r="A537" s="140">
        <v>15250</v>
      </c>
      <c r="B537" s="183" t="s">
        <v>3769</v>
      </c>
      <c r="C537" s="186" t="s">
        <v>2266</v>
      </c>
      <c r="D537" s="178">
        <v>2</v>
      </c>
      <c r="E537" s="142">
        <v>900</v>
      </c>
    </row>
    <row r="538" spans="1:5">
      <c r="A538" s="140">
        <v>12729</v>
      </c>
      <c r="B538" s="183" t="s">
        <v>3761</v>
      </c>
      <c r="C538" s="186" t="s">
        <v>2266</v>
      </c>
      <c r="D538" s="178">
        <v>9</v>
      </c>
      <c r="E538" s="142">
        <v>900</v>
      </c>
    </row>
    <row r="539" spans="1:5" ht="22.5">
      <c r="A539" s="140">
        <v>12957</v>
      </c>
      <c r="B539" s="183" t="s">
        <v>862</v>
      </c>
      <c r="C539" s="186" t="s">
        <v>2266</v>
      </c>
      <c r="D539" s="178">
        <v>10</v>
      </c>
      <c r="E539" s="142">
        <v>900</v>
      </c>
    </row>
    <row r="540" spans="1:5">
      <c r="A540" s="140">
        <v>12315</v>
      </c>
      <c r="B540" s="183" t="s">
        <v>1878</v>
      </c>
      <c r="C540" s="186" t="s">
        <v>2266</v>
      </c>
      <c r="D540" s="178">
        <v>10</v>
      </c>
      <c r="E540" s="142">
        <v>900</v>
      </c>
    </row>
    <row r="541" spans="1:5" ht="22.5">
      <c r="A541" s="140">
        <v>12950</v>
      </c>
      <c r="B541" s="183" t="s">
        <v>1879</v>
      </c>
      <c r="C541" s="186" t="s">
        <v>2266</v>
      </c>
      <c r="D541" s="178">
        <v>41</v>
      </c>
      <c r="E541" s="142">
        <v>920</v>
      </c>
    </row>
    <row r="542" spans="1:5" ht="22.5">
      <c r="A542" s="140">
        <v>15246</v>
      </c>
      <c r="B542" s="183" t="s">
        <v>3790</v>
      </c>
      <c r="C542" s="185"/>
      <c r="D542" s="178">
        <v>2</v>
      </c>
      <c r="E542" s="142">
        <v>610</v>
      </c>
    </row>
    <row r="543" spans="1:5">
      <c r="A543" s="140">
        <v>12738</v>
      </c>
      <c r="B543" s="183" t="s">
        <v>1886</v>
      </c>
      <c r="C543" s="186" t="s">
        <v>2268</v>
      </c>
      <c r="D543" s="178">
        <v>3</v>
      </c>
      <c r="E543" s="142">
        <v>700</v>
      </c>
    </row>
    <row r="544" spans="1:5">
      <c r="A544" s="140">
        <v>12314</v>
      </c>
      <c r="B544" s="183" t="s">
        <v>377</v>
      </c>
      <c r="C544" s="186" t="s">
        <v>2268</v>
      </c>
      <c r="D544" s="178">
        <v>44</v>
      </c>
      <c r="E544" s="142">
        <v>850</v>
      </c>
    </row>
    <row r="545" spans="1:5">
      <c r="A545" s="140">
        <v>12736</v>
      </c>
      <c r="B545" s="183" t="s">
        <v>1889</v>
      </c>
      <c r="C545" s="186" t="s">
        <v>2268</v>
      </c>
      <c r="D545" s="178">
        <v>1</v>
      </c>
      <c r="E545" s="142">
        <v>900</v>
      </c>
    </row>
    <row r="546" spans="1:5">
      <c r="A546" s="140">
        <v>12953</v>
      </c>
      <c r="B546" s="183" t="s">
        <v>381</v>
      </c>
      <c r="C546" s="186" t="s">
        <v>2268</v>
      </c>
      <c r="D546" s="178">
        <v>2</v>
      </c>
      <c r="E546" s="142">
        <v>900</v>
      </c>
    </row>
    <row r="547" spans="1:5">
      <c r="A547" s="138">
        <v>14068</v>
      </c>
      <c r="B547" s="182" t="s">
        <v>383</v>
      </c>
      <c r="C547" s="186" t="s">
        <v>2268</v>
      </c>
      <c r="D547" s="179">
        <v>288</v>
      </c>
      <c r="E547" s="177">
        <v>164</v>
      </c>
    </row>
    <row r="548" spans="1:5">
      <c r="A548" s="140">
        <v>14086</v>
      </c>
      <c r="B548" s="183" t="s">
        <v>1899</v>
      </c>
      <c r="C548" s="186" t="s">
        <v>2268</v>
      </c>
      <c r="D548" s="178">
        <v>6</v>
      </c>
      <c r="E548" s="142">
        <v>164</v>
      </c>
    </row>
    <row r="549" spans="1:5">
      <c r="A549" s="140">
        <v>14090</v>
      </c>
      <c r="B549" s="183" t="s">
        <v>1901</v>
      </c>
      <c r="C549" s="186" t="s">
        <v>2268</v>
      </c>
      <c r="D549" s="178">
        <v>4</v>
      </c>
      <c r="E549" s="142">
        <v>164</v>
      </c>
    </row>
    <row r="550" spans="1:5">
      <c r="A550" s="140">
        <v>14091</v>
      </c>
      <c r="B550" s="183" t="s">
        <v>1902</v>
      </c>
      <c r="C550" s="186" t="s">
        <v>2268</v>
      </c>
      <c r="D550" s="178">
        <v>2</v>
      </c>
      <c r="E550" s="142">
        <v>164</v>
      </c>
    </row>
    <row r="551" spans="1:5">
      <c r="A551" s="140">
        <v>14089</v>
      </c>
      <c r="B551" s="183" t="s">
        <v>384</v>
      </c>
      <c r="C551" s="186" t="s">
        <v>2268</v>
      </c>
      <c r="D551" s="178">
        <v>2</v>
      </c>
      <c r="E551" s="142">
        <v>164</v>
      </c>
    </row>
    <row r="552" spans="1:5">
      <c r="A552" s="140">
        <v>14092</v>
      </c>
      <c r="B552" s="183" t="s">
        <v>385</v>
      </c>
      <c r="C552" s="186" t="s">
        <v>2268</v>
      </c>
      <c r="D552" s="178">
        <v>1</v>
      </c>
      <c r="E552" s="142">
        <v>135</v>
      </c>
    </row>
    <row r="553" spans="1:5">
      <c r="A553" s="140">
        <v>14094</v>
      </c>
      <c r="B553" s="183" t="s">
        <v>388</v>
      </c>
      <c r="C553" s="186" t="s">
        <v>2268</v>
      </c>
      <c r="D553" s="178">
        <v>5</v>
      </c>
      <c r="E553" s="142">
        <v>135</v>
      </c>
    </row>
    <row r="554" spans="1:5">
      <c r="A554" s="140">
        <v>14079</v>
      </c>
      <c r="B554" s="183" t="s">
        <v>850</v>
      </c>
      <c r="C554" s="186" t="s">
        <v>2268</v>
      </c>
      <c r="D554" s="178">
        <v>18</v>
      </c>
      <c r="E554" s="142">
        <v>159</v>
      </c>
    </row>
    <row r="555" spans="1:5">
      <c r="A555" s="140">
        <v>15110</v>
      </c>
      <c r="B555" s="183" t="s">
        <v>3493</v>
      </c>
      <c r="C555" s="186" t="s">
        <v>2268</v>
      </c>
      <c r="D555" s="178">
        <v>10</v>
      </c>
      <c r="E555" s="142">
        <v>164</v>
      </c>
    </row>
    <row r="556" spans="1:5">
      <c r="A556" s="140">
        <v>14468</v>
      </c>
      <c r="B556" s="183" t="s">
        <v>2404</v>
      </c>
      <c r="C556" s="186" t="s">
        <v>2268</v>
      </c>
      <c r="D556" s="178">
        <v>20</v>
      </c>
      <c r="E556" s="142">
        <v>164</v>
      </c>
    </row>
    <row r="557" spans="1:5">
      <c r="A557" s="140">
        <v>14071</v>
      </c>
      <c r="B557" s="183" t="s">
        <v>389</v>
      </c>
      <c r="C557" s="186" t="s">
        <v>2268</v>
      </c>
      <c r="D557" s="178">
        <v>9</v>
      </c>
      <c r="E557" s="142">
        <v>159</v>
      </c>
    </row>
    <row r="558" spans="1:5">
      <c r="A558" s="140">
        <v>14075</v>
      </c>
      <c r="B558" s="183" t="s">
        <v>1904</v>
      </c>
      <c r="C558" s="186" t="s">
        <v>2268</v>
      </c>
      <c r="D558" s="178">
        <v>55</v>
      </c>
      <c r="E558" s="142">
        <v>164</v>
      </c>
    </row>
    <row r="559" spans="1:5">
      <c r="A559" s="140">
        <v>14469</v>
      </c>
      <c r="B559" s="183" t="s">
        <v>2405</v>
      </c>
      <c r="C559" s="186" t="s">
        <v>2268</v>
      </c>
      <c r="D559" s="178">
        <v>12</v>
      </c>
      <c r="E559" s="142">
        <v>164</v>
      </c>
    </row>
    <row r="560" spans="1:5">
      <c r="A560" s="140">
        <v>14081</v>
      </c>
      <c r="B560" s="183" t="s">
        <v>390</v>
      </c>
      <c r="C560" s="186">
        <v>12</v>
      </c>
      <c r="D560" s="178">
        <v>3</v>
      </c>
      <c r="E560" s="142">
        <v>164</v>
      </c>
    </row>
    <row r="561" spans="1:5">
      <c r="A561" s="140">
        <v>14074</v>
      </c>
      <c r="B561" s="183" t="s">
        <v>391</v>
      </c>
      <c r="C561" s="186">
        <v>12</v>
      </c>
      <c r="D561" s="178">
        <v>12</v>
      </c>
      <c r="E561" s="142">
        <v>164</v>
      </c>
    </row>
    <row r="562" spans="1:5">
      <c r="A562" s="140">
        <v>14085</v>
      </c>
      <c r="B562" s="183" t="s">
        <v>1905</v>
      </c>
      <c r="C562" s="186">
        <v>12</v>
      </c>
      <c r="D562" s="178">
        <v>7</v>
      </c>
      <c r="E562" s="142">
        <v>164</v>
      </c>
    </row>
    <row r="563" spans="1:5">
      <c r="A563" s="140">
        <v>14069</v>
      </c>
      <c r="B563" s="183" t="s">
        <v>1906</v>
      </c>
      <c r="C563" s="186">
        <v>12</v>
      </c>
      <c r="D563" s="178">
        <v>6</v>
      </c>
      <c r="E563" s="142">
        <v>160</v>
      </c>
    </row>
    <row r="564" spans="1:5">
      <c r="A564" s="140">
        <v>14077</v>
      </c>
      <c r="B564" s="183" t="s">
        <v>392</v>
      </c>
      <c r="C564" s="186">
        <v>12</v>
      </c>
      <c r="D564" s="178">
        <v>32</v>
      </c>
      <c r="E564" s="142">
        <v>164</v>
      </c>
    </row>
    <row r="565" spans="1:5">
      <c r="A565" s="140">
        <v>14082</v>
      </c>
      <c r="B565" s="183" t="s">
        <v>393</v>
      </c>
      <c r="C565" s="186" t="s">
        <v>2266</v>
      </c>
      <c r="D565" s="178">
        <v>13</v>
      </c>
      <c r="E565" s="142">
        <v>164</v>
      </c>
    </row>
    <row r="566" spans="1:5">
      <c r="A566" s="140">
        <v>14078</v>
      </c>
      <c r="B566" s="183" t="s">
        <v>1908</v>
      </c>
      <c r="C566" s="186" t="s">
        <v>2266</v>
      </c>
      <c r="D566" s="178">
        <v>13</v>
      </c>
      <c r="E566" s="142">
        <v>159</v>
      </c>
    </row>
    <row r="567" spans="1:5">
      <c r="A567" s="140">
        <v>15111</v>
      </c>
      <c r="B567" s="183" t="s">
        <v>3494</v>
      </c>
      <c r="C567" s="186" t="s">
        <v>2268</v>
      </c>
      <c r="D567" s="178">
        <v>5</v>
      </c>
      <c r="E567" s="142">
        <v>164</v>
      </c>
    </row>
    <row r="568" spans="1:5">
      <c r="A568" s="140">
        <v>14076</v>
      </c>
      <c r="B568" s="183" t="s">
        <v>1909</v>
      </c>
      <c r="C568" s="186" t="s">
        <v>2268</v>
      </c>
      <c r="D568" s="178">
        <v>2</v>
      </c>
      <c r="E568" s="142">
        <v>164</v>
      </c>
    </row>
    <row r="569" spans="1:5">
      <c r="A569" s="140">
        <v>15112</v>
      </c>
      <c r="B569" s="183" t="s">
        <v>3495</v>
      </c>
      <c r="C569" s="186" t="s">
        <v>2268</v>
      </c>
      <c r="D569" s="178">
        <v>6</v>
      </c>
      <c r="E569" s="142">
        <v>164</v>
      </c>
    </row>
    <row r="570" spans="1:5">
      <c r="A570" s="140">
        <v>14072</v>
      </c>
      <c r="B570" s="183" t="s">
        <v>394</v>
      </c>
      <c r="C570" s="186" t="s">
        <v>2268</v>
      </c>
      <c r="D570" s="178">
        <v>11</v>
      </c>
      <c r="E570" s="142">
        <v>160</v>
      </c>
    </row>
    <row r="571" spans="1:5">
      <c r="A571" s="140">
        <v>14080</v>
      </c>
      <c r="B571" s="183" t="s">
        <v>396</v>
      </c>
      <c r="C571" s="186" t="s">
        <v>2268</v>
      </c>
      <c r="D571" s="178">
        <v>19</v>
      </c>
      <c r="E571" s="142">
        <v>164</v>
      </c>
    </row>
    <row r="572" spans="1:5">
      <c r="A572" s="140">
        <v>15113</v>
      </c>
      <c r="B572" s="183" t="s">
        <v>3496</v>
      </c>
      <c r="C572" s="186" t="s">
        <v>2268</v>
      </c>
      <c r="D572" s="178">
        <v>4</v>
      </c>
      <c r="E572" s="142">
        <v>164</v>
      </c>
    </row>
    <row r="573" spans="1:5">
      <c r="A573" s="140">
        <v>14070</v>
      </c>
      <c r="B573" s="183" t="s">
        <v>397</v>
      </c>
      <c r="C573" s="186" t="s">
        <v>2268</v>
      </c>
      <c r="D573" s="178">
        <v>11</v>
      </c>
      <c r="E573" s="142">
        <v>159</v>
      </c>
    </row>
    <row r="574" spans="1:5">
      <c r="A574" s="138">
        <v>13255</v>
      </c>
      <c r="B574" s="182" t="s">
        <v>398</v>
      </c>
      <c r="C574" s="186" t="s">
        <v>2268</v>
      </c>
      <c r="D574" s="179">
        <v>4</v>
      </c>
      <c r="E574" s="188">
        <v>6400</v>
      </c>
    </row>
    <row r="575" spans="1:5">
      <c r="A575" s="140">
        <v>14960</v>
      </c>
      <c r="B575" s="183" t="s">
        <v>3350</v>
      </c>
      <c r="C575" s="186" t="s">
        <v>2268</v>
      </c>
      <c r="D575" s="178">
        <v>1</v>
      </c>
      <c r="E575" s="189">
        <v>5000</v>
      </c>
    </row>
    <row r="576" spans="1:5">
      <c r="A576" s="140">
        <v>13776</v>
      </c>
      <c r="B576" s="183" t="s">
        <v>1911</v>
      </c>
      <c r="C576" s="186" t="s">
        <v>2268</v>
      </c>
      <c r="D576" s="178">
        <v>1</v>
      </c>
      <c r="E576" s="189">
        <v>6400</v>
      </c>
    </row>
    <row r="577" spans="1:5">
      <c r="A577" s="140">
        <v>14961</v>
      </c>
      <c r="B577" s="183" t="s">
        <v>3352</v>
      </c>
      <c r="C577" s="186" t="s">
        <v>2268</v>
      </c>
      <c r="D577" s="178">
        <v>2</v>
      </c>
      <c r="E577" s="189">
        <v>4260</v>
      </c>
    </row>
    <row r="578" spans="1:5">
      <c r="A578" s="138">
        <v>14095</v>
      </c>
      <c r="B578" s="182" t="s">
        <v>424</v>
      </c>
      <c r="C578" s="186" t="s">
        <v>2268</v>
      </c>
      <c r="D578" s="179">
        <v>1</v>
      </c>
      <c r="E578" s="177">
        <v>830</v>
      </c>
    </row>
    <row r="579" spans="1:5">
      <c r="A579" s="140">
        <v>14100</v>
      </c>
      <c r="B579" s="183" t="s">
        <v>1920</v>
      </c>
      <c r="C579" s="186" t="s">
        <v>2268</v>
      </c>
      <c r="D579" s="178">
        <v>1</v>
      </c>
      <c r="E579" s="142">
        <v>830</v>
      </c>
    </row>
    <row r="580" spans="1:5">
      <c r="A580" s="138">
        <v>13876</v>
      </c>
      <c r="B580" s="182" t="s">
        <v>428</v>
      </c>
      <c r="C580" s="186" t="s">
        <v>2268</v>
      </c>
      <c r="D580" s="179">
        <v>91</v>
      </c>
      <c r="E580" s="188">
        <v>1200</v>
      </c>
    </row>
    <row r="581" spans="1:5">
      <c r="A581" s="140">
        <v>13882</v>
      </c>
      <c r="B581" s="183" t="s">
        <v>1923</v>
      </c>
      <c r="C581" s="186" t="s">
        <v>2268</v>
      </c>
      <c r="D581" s="178">
        <v>60</v>
      </c>
      <c r="E581" s="142">
        <v>960</v>
      </c>
    </row>
    <row r="582" spans="1:5">
      <c r="A582" s="140">
        <v>14372</v>
      </c>
      <c r="B582" s="183" t="s">
        <v>2295</v>
      </c>
      <c r="C582" s="186" t="s">
        <v>2268</v>
      </c>
      <c r="D582" s="178">
        <v>1</v>
      </c>
      <c r="E582" s="189">
        <v>1100</v>
      </c>
    </row>
    <row r="583" spans="1:5">
      <c r="A583" s="140">
        <v>13877</v>
      </c>
      <c r="B583" s="183" t="s">
        <v>1924</v>
      </c>
      <c r="C583" s="186" t="s">
        <v>2268</v>
      </c>
      <c r="D583" s="178">
        <v>10</v>
      </c>
      <c r="E583" s="189">
        <v>1200</v>
      </c>
    </row>
    <row r="584" spans="1:5">
      <c r="A584" s="138">
        <v>15231</v>
      </c>
      <c r="B584" s="182" t="s">
        <v>3740</v>
      </c>
      <c r="C584" s="186" t="s">
        <v>2268</v>
      </c>
      <c r="D584" s="179">
        <v>2</v>
      </c>
      <c r="E584" s="177">
        <v>450</v>
      </c>
    </row>
    <row r="585" spans="1:5">
      <c r="A585" s="140">
        <v>15233</v>
      </c>
      <c r="B585" s="183" t="s">
        <v>3725</v>
      </c>
      <c r="C585" s="186" t="s">
        <v>2268</v>
      </c>
      <c r="D585" s="178">
        <v>1</v>
      </c>
      <c r="E585" s="142">
        <v>450</v>
      </c>
    </row>
    <row r="586" spans="1:5" ht="22.5">
      <c r="A586" s="140">
        <v>15235</v>
      </c>
      <c r="B586" s="183" t="s">
        <v>3726</v>
      </c>
      <c r="C586" s="186" t="s">
        <v>2268</v>
      </c>
      <c r="D586" s="178">
        <v>1</v>
      </c>
      <c r="E586" s="142">
        <v>450</v>
      </c>
    </row>
    <row r="587" spans="1:5">
      <c r="A587" s="138">
        <v>14680</v>
      </c>
      <c r="B587" s="182" t="s">
        <v>280</v>
      </c>
      <c r="C587" s="186" t="s">
        <v>2268</v>
      </c>
      <c r="D587" s="179">
        <v>17</v>
      </c>
      <c r="E587" s="177">
        <v>930</v>
      </c>
    </row>
    <row r="588" spans="1:5">
      <c r="A588" s="140">
        <v>14682</v>
      </c>
      <c r="B588" s="183" t="s">
        <v>3295</v>
      </c>
      <c r="C588" s="186" t="s">
        <v>2268</v>
      </c>
      <c r="D588" s="178">
        <v>12</v>
      </c>
      <c r="E588" s="142">
        <v>930</v>
      </c>
    </row>
    <row r="589" spans="1:5">
      <c r="A589" s="140">
        <v>14689</v>
      </c>
      <c r="B589" s="183" t="s">
        <v>3015</v>
      </c>
      <c r="C589" s="186" t="s">
        <v>2268</v>
      </c>
      <c r="D589" s="178">
        <v>1</v>
      </c>
      <c r="E589" s="142">
        <v>905</v>
      </c>
    </row>
    <row r="590" spans="1:5">
      <c r="A590" s="140">
        <v>14697</v>
      </c>
      <c r="B590" s="183" t="s">
        <v>3016</v>
      </c>
      <c r="C590" s="185"/>
      <c r="D590" s="178">
        <v>1</v>
      </c>
      <c r="E590" s="142">
        <v>905</v>
      </c>
    </row>
    <row r="591" spans="1:5">
      <c r="A591" s="140">
        <v>14685</v>
      </c>
      <c r="B591" s="183" t="s">
        <v>3019</v>
      </c>
      <c r="C591" s="186" t="s">
        <v>2268</v>
      </c>
      <c r="D591" s="178">
        <v>3</v>
      </c>
      <c r="E591" s="142">
        <v>905</v>
      </c>
    </row>
    <row r="592" spans="1:5" ht="22.5">
      <c r="A592" s="140">
        <v>14373</v>
      </c>
      <c r="B592" s="183" t="s">
        <v>3187</v>
      </c>
      <c r="C592" s="186" t="s">
        <v>2268</v>
      </c>
      <c r="D592" s="178">
        <v>1</v>
      </c>
      <c r="E592" s="142">
        <v>960</v>
      </c>
    </row>
    <row r="593" spans="1:5">
      <c r="A593" s="138">
        <v>13472</v>
      </c>
      <c r="B593" s="182" t="s">
        <v>433</v>
      </c>
      <c r="C593" s="186" t="s">
        <v>2268</v>
      </c>
      <c r="D593" s="176">
        <v>3505</v>
      </c>
      <c r="E593" s="177">
        <v>990</v>
      </c>
    </row>
    <row r="594" spans="1:5">
      <c r="A594" s="138">
        <v>14671</v>
      </c>
      <c r="B594" s="182" t="s">
        <v>3026</v>
      </c>
      <c r="C594" s="186" t="s">
        <v>2268</v>
      </c>
      <c r="D594" s="179">
        <v>10</v>
      </c>
      <c r="E594" s="177">
        <v>380</v>
      </c>
    </row>
    <row r="595" spans="1:5">
      <c r="A595" s="140">
        <v>14674</v>
      </c>
      <c r="B595" s="183" t="s">
        <v>3386</v>
      </c>
      <c r="C595" s="186" t="s">
        <v>2268</v>
      </c>
      <c r="D595" s="178">
        <v>10</v>
      </c>
      <c r="E595" s="142">
        <v>380</v>
      </c>
    </row>
    <row r="596" spans="1:5">
      <c r="A596" s="138">
        <v>14998</v>
      </c>
      <c r="B596" s="182" t="s">
        <v>3311</v>
      </c>
      <c r="C596" s="185"/>
      <c r="D596" s="179">
        <v>265</v>
      </c>
      <c r="E596" s="177">
        <v>750</v>
      </c>
    </row>
    <row r="597" spans="1:5">
      <c r="A597" s="140">
        <v>15005</v>
      </c>
      <c r="B597" s="183" t="s">
        <v>3387</v>
      </c>
      <c r="C597" s="186" t="s">
        <v>2266</v>
      </c>
      <c r="D597" s="178">
        <v>33</v>
      </c>
      <c r="E597" s="142">
        <v>700</v>
      </c>
    </row>
    <row r="598" spans="1:5" ht="22.5">
      <c r="A598" s="140">
        <v>15004</v>
      </c>
      <c r="B598" s="183" t="s">
        <v>3388</v>
      </c>
      <c r="C598" s="186" t="s">
        <v>2266</v>
      </c>
      <c r="D598" s="178">
        <v>32</v>
      </c>
      <c r="E598" s="142">
        <v>700</v>
      </c>
    </row>
    <row r="599" spans="1:5">
      <c r="A599" s="140">
        <v>15001</v>
      </c>
      <c r="B599" s="183" t="s">
        <v>3389</v>
      </c>
      <c r="C599" s="186" t="s">
        <v>2266</v>
      </c>
      <c r="D599" s="178">
        <v>33</v>
      </c>
      <c r="E599" s="142">
        <v>700</v>
      </c>
    </row>
    <row r="600" spans="1:5">
      <c r="A600" s="140">
        <v>15000</v>
      </c>
      <c r="B600" s="183" t="s">
        <v>3390</v>
      </c>
      <c r="C600" s="186" t="s">
        <v>2266</v>
      </c>
      <c r="D600" s="178">
        <v>47</v>
      </c>
      <c r="E600" s="142">
        <v>700</v>
      </c>
    </row>
    <row r="601" spans="1:5">
      <c r="A601" s="140">
        <v>14999</v>
      </c>
      <c r="B601" s="183" t="s">
        <v>3391</v>
      </c>
      <c r="C601" s="186" t="s">
        <v>2266</v>
      </c>
      <c r="D601" s="178">
        <v>23</v>
      </c>
      <c r="E601" s="142">
        <v>700</v>
      </c>
    </row>
    <row r="602" spans="1:5">
      <c r="A602" s="140">
        <v>15002</v>
      </c>
      <c r="B602" s="183" t="s">
        <v>3392</v>
      </c>
      <c r="C602" s="186" t="s">
        <v>2266</v>
      </c>
      <c r="D602" s="178">
        <v>76</v>
      </c>
      <c r="E602" s="142">
        <v>750</v>
      </c>
    </row>
    <row r="603" spans="1:5">
      <c r="A603" s="140">
        <v>15003</v>
      </c>
      <c r="B603" s="183" t="s">
        <v>3393</v>
      </c>
      <c r="C603" s="185"/>
      <c r="D603" s="178">
        <v>21</v>
      </c>
      <c r="E603" s="142">
        <v>750</v>
      </c>
    </row>
    <row r="604" spans="1:5">
      <c r="A604" s="138">
        <v>14420</v>
      </c>
      <c r="B604" s="182" t="s">
        <v>842</v>
      </c>
      <c r="C604" s="186"/>
      <c r="D604" s="179">
        <v>234</v>
      </c>
      <c r="E604" s="177">
        <v>800</v>
      </c>
    </row>
    <row r="605" spans="1:5">
      <c r="A605" s="140">
        <v>13481</v>
      </c>
      <c r="B605" s="183" t="s">
        <v>3394</v>
      </c>
      <c r="C605" s="186"/>
      <c r="D605" s="178">
        <v>43</v>
      </c>
      <c r="E605" s="142">
        <v>800</v>
      </c>
    </row>
    <row r="606" spans="1:5">
      <c r="A606" s="140">
        <v>14137</v>
      </c>
      <c r="B606" s="183" t="s">
        <v>3395</v>
      </c>
      <c r="C606" s="186"/>
      <c r="D606" s="178">
        <v>80</v>
      </c>
      <c r="E606" s="142">
        <v>700</v>
      </c>
    </row>
    <row r="607" spans="1:5">
      <c r="A607" s="140">
        <v>13482</v>
      </c>
      <c r="B607" s="183" t="s">
        <v>3396</v>
      </c>
      <c r="C607" s="186"/>
      <c r="D607" s="178">
        <v>111</v>
      </c>
      <c r="E607" s="142">
        <v>700</v>
      </c>
    </row>
    <row r="608" spans="1:5">
      <c r="A608" s="138">
        <v>13496</v>
      </c>
      <c r="B608" s="182" t="s">
        <v>438</v>
      </c>
      <c r="C608" s="186"/>
      <c r="D608" s="179">
        <v>271</v>
      </c>
      <c r="E608" s="177">
        <v>430</v>
      </c>
    </row>
    <row r="609" spans="1:5">
      <c r="A609" s="140">
        <v>14157</v>
      </c>
      <c r="B609" s="183" t="s">
        <v>3397</v>
      </c>
      <c r="C609" s="186"/>
      <c r="D609" s="178">
        <v>48</v>
      </c>
      <c r="E609" s="142">
        <v>400</v>
      </c>
    </row>
    <row r="610" spans="1:5">
      <c r="A610" s="140">
        <v>14148</v>
      </c>
      <c r="B610" s="183" t="s">
        <v>3398</v>
      </c>
      <c r="C610" s="186"/>
      <c r="D610" s="178">
        <v>27</v>
      </c>
      <c r="E610" s="142">
        <v>430</v>
      </c>
    </row>
    <row r="611" spans="1:5">
      <c r="A611" s="140">
        <v>13490</v>
      </c>
      <c r="B611" s="183" t="s">
        <v>3399</v>
      </c>
      <c r="C611" s="186"/>
      <c r="D611" s="178">
        <v>24</v>
      </c>
      <c r="E611" s="142">
        <v>430</v>
      </c>
    </row>
    <row r="612" spans="1:5">
      <c r="A612" s="140">
        <v>13491</v>
      </c>
      <c r="B612" s="183" t="s">
        <v>3400</v>
      </c>
      <c r="C612" s="186"/>
      <c r="D612" s="178">
        <v>31</v>
      </c>
      <c r="E612" s="142">
        <v>400</v>
      </c>
    </row>
    <row r="613" spans="1:5">
      <c r="A613" s="140">
        <v>14147</v>
      </c>
      <c r="B613" s="183" t="s">
        <v>3401</v>
      </c>
      <c r="C613" s="186"/>
      <c r="D613" s="178">
        <v>38</v>
      </c>
      <c r="E613" s="142">
        <v>400</v>
      </c>
    </row>
    <row r="614" spans="1:5">
      <c r="A614" s="140">
        <v>13488</v>
      </c>
      <c r="B614" s="183" t="s">
        <v>3404</v>
      </c>
      <c r="C614" s="185"/>
      <c r="D614" s="178">
        <v>1</v>
      </c>
      <c r="E614" s="142">
        <v>430</v>
      </c>
    </row>
    <row r="615" spans="1:5">
      <c r="A615" s="140">
        <v>14154</v>
      </c>
      <c r="B615" s="183" t="s">
        <v>3405</v>
      </c>
      <c r="C615" s="186" t="s">
        <v>2266</v>
      </c>
      <c r="D615" s="178">
        <v>20</v>
      </c>
      <c r="E615" s="142">
        <v>400</v>
      </c>
    </row>
    <row r="616" spans="1:5">
      <c r="A616" s="140">
        <v>13489</v>
      </c>
      <c r="B616" s="183" t="s">
        <v>3407</v>
      </c>
      <c r="C616" s="185"/>
      <c r="D616" s="178">
        <v>53</v>
      </c>
      <c r="E616" s="142">
        <v>430</v>
      </c>
    </row>
    <row r="617" spans="1:5">
      <c r="A617" s="140">
        <v>13492</v>
      </c>
      <c r="B617" s="183" t="s">
        <v>3408</v>
      </c>
      <c r="C617" s="186" t="s">
        <v>2266</v>
      </c>
      <c r="D617" s="178">
        <v>2</v>
      </c>
      <c r="E617" s="142">
        <v>400</v>
      </c>
    </row>
    <row r="618" spans="1:5">
      <c r="A618" s="140">
        <v>13486</v>
      </c>
      <c r="B618" s="183" t="s">
        <v>3409</v>
      </c>
      <c r="C618" s="186" t="s">
        <v>2266</v>
      </c>
      <c r="D618" s="178">
        <v>27</v>
      </c>
      <c r="E618" s="142">
        <v>400</v>
      </c>
    </row>
    <row r="619" spans="1:5">
      <c r="A619" s="138">
        <v>14421</v>
      </c>
      <c r="B619" s="182" t="s">
        <v>433</v>
      </c>
      <c r="C619" s="186" t="s">
        <v>2266</v>
      </c>
      <c r="D619" s="179">
        <v>844</v>
      </c>
      <c r="E619" s="177">
        <v>990</v>
      </c>
    </row>
    <row r="620" spans="1:5" ht="22.5">
      <c r="A620" s="140">
        <v>13875</v>
      </c>
      <c r="B620" s="183" t="s">
        <v>3410</v>
      </c>
      <c r="C620" s="186" t="s">
        <v>2266</v>
      </c>
      <c r="D620" s="178">
        <v>65</v>
      </c>
      <c r="E620" s="142">
        <v>800</v>
      </c>
    </row>
    <row r="621" spans="1:5">
      <c r="A621" s="140">
        <v>14144</v>
      </c>
      <c r="B621" s="183" t="s">
        <v>3411</v>
      </c>
      <c r="C621" s="186" t="s">
        <v>2266</v>
      </c>
      <c r="D621" s="178">
        <v>87</v>
      </c>
      <c r="E621" s="142">
        <v>750</v>
      </c>
    </row>
    <row r="622" spans="1:5">
      <c r="A622" s="140">
        <v>14669</v>
      </c>
      <c r="B622" s="183" t="s">
        <v>3412</v>
      </c>
      <c r="C622" s="186" t="s">
        <v>2266</v>
      </c>
      <c r="D622" s="178">
        <v>26</v>
      </c>
      <c r="E622" s="142">
        <v>860</v>
      </c>
    </row>
    <row r="623" spans="1:5">
      <c r="A623" s="140">
        <v>14670</v>
      </c>
      <c r="B623" s="183" t="s">
        <v>3413</v>
      </c>
      <c r="C623" s="185"/>
      <c r="D623" s="178">
        <v>18</v>
      </c>
      <c r="E623" s="142">
        <v>460</v>
      </c>
    </row>
    <row r="624" spans="1:5">
      <c r="A624" s="140">
        <v>14145</v>
      </c>
      <c r="B624" s="183" t="s">
        <v>3414</v>
      </c>
      <c r="C624" s="186"/>
      <c r="D624" s="178">
        <v>90</v>
      </c>
      <c r="E624" s="142">
        <v>750</v>
      </c>
    </row>
    <row r="625" spans="1:5" ht="22.5">
      <c r="A625" s="140">
        <v>15008</v>
      </c>
      <c r="B625" s="183" t="s">
        <v>3415</v>
      </c>
      <c r="C625" s="186"/>
      <c r="D625" s="178">
        <v>78</v>
      </c>
      <c r="E625" s="142">
        <v>780</v>
      </c>
    </row>
    <row r="626" spans="1:5">
      <c r="A626" s="140">
        <v>15006</v>
      </c>
      <c r="B626" s="183" t="s">
        <v>3416</v>
      </c>
      <c r="C626" s="186"/>
      <c r="D626" s="178">
        <v>32</v>
      </c>
      <c r="E626" s="142">
        <v>800</v>
      </c>
    </row>
    <row r="627" spans="1:5">
      <c r="A627" s="140">
        <v>13872</v>
      </c>
      <c r="B627" s="183" t="s">
        <v>3417</v>
      </c>
      <c r="C627" s="186"/>
      <c r="D627" s="178">
        <v>58</v>
      </c>
      <c r="E627" s="142">
        <v>900</v>
      </c>
    </row>
    <row r="628" spans="1:5">
      <c r="A628" s="140">
        <v>13483</v>
      </c>
      <c r="B628" s="183" t="s">
        <v>3418</v>
      </c>
      <c r="C628" s="186"/>
      <c r="D628" s="178">
        <v>72</v>
      </c>
      <c r="E628" s="142">
        <v>800</v>
      </c>
    </row>
    <row r="629" spans="1:5">
      <c r="A629" s="140">
        <v>13253</v>
      </c>
      <c r="B629" s="183" t="s">
        <v>3420</v>
      </c>
      <c r="C629" s="186"/>
      <c r="D629" s="178">
        <v>39</v>
      </c>
      <c r="E629" s="142">
        <v>750</v>
      </c>
    </row>
    <row r="630" spans="1:5">
      <c r="A630" s="140">
        <v>15009</v>
      </c>
      <c r="B630" s="183" t="s">
        <v>3421</v>
      </c>
      <c r="C630" s="186"/>
      <c r="D630" s="178">
        <v>78</v>
      </c>
      <c r="E630" s="142">
        <v>780</v>
      </c>
    </row>
    <row r="631" spans="1:5">
      <c r="A631" s="140">
        <v>13873</v>
      </c>
      <c r="B631" s="183" t="s">
        <v>3422</v>
      </c>
      <c r="C631" s="186"/>
      <c r="D631" s="178">
        <v>70</v>
      </c>
      <c r="E631" s="142">
        <v>750</v>
      </c>
    </row>
    <row r="632" spans="1:5">
      <c r="A632" s="140">
        <v>14141</v>
      </c>
      <c r="B632" s="183" t="s">
        <v>3783</v>
      </c>
      <c r="C632" s="186"/>
      <c r="D632" s="178">
        <v>10</v>
      </c>
      <c r="E632" s="142">
        <v>900</v>
      </c>
    </row>
    <row r="633" spans="1:5">
      <c r="A633" s="140">
        <v>14138</v>
      </c>
      <c r="B633" s="183" t="s">
        <v>3423</v>
      </c>
      <c r="C633" s="186"/>
      <c r="D633" s="178">
        <v>12</v>
      </c>
      <c r="E633" s="142">
        <v>800</v>
      </c>
    </row>
    <row r="634" spans="1:5">
      <c r="A634" s="140">
        <v>15007</v>
      </c>
      <c r="B634" s="183" t="s">
        <v>3424</v>
      </c>
      <c r="C634" s="186"/>
      <c r="D634" s="178">
        <v>43</v>
      </c>
      <c r="E634" s="142">
        <v>790</v>
      </c>
    </row>
    <row r="635" spans="1:5" ht="22.5">
      <c r="A635" s="140">
        <v>14104</v>
      </c>
      <c r="B635" s="183" t="s">
        <v>3425</v>
      </c>
      <c r="C635" s="186"/>
      <c r="D635" s="178">
        <v>36</v>
      </c>
      <c r="E635" s="142">
        <v>756</v>
      </c>
    </row>
    <row r="636" spans="1:5">
      <c r="A636" s="140">
        <v>14668</v>
      </c>
      <c r="B636" s="183" t="s">
        <v>3426</v>
      </c>
      <c r="C636" s="186"/>
      <c r="D636" s="178">
        <v>30</v>
      </c>
      <c r="E636" s="142">
        <v>990</v>
      </c>
    </row>
    <row r="637" spans="1:5">
      <c r="A637" s="138">
        <v>14177</v>
      </c>
      <c r="B637" s="182" t="s">
        <v>448</v>
      </c>
      <c r="C637" s="186"/>
      <c r="D637" s="179">
        <v>662</v>
      </c>
      <c r="E637" s="177">
        <v>300</v>
      </c>
    </row>
    <row r="638" spans="1:5">
      <c r="A638" s="140">
        <v>14288</v>
      </c>
      <c r="B638" s="183" t="s">
        <v>3427</v>
      </c>
      <c r="C638" s="186"/>
      <c r="D638" s="178">
        <v>84</v>
      </c>
      <c r="E638" s="142">
        <v>300</v>
      </c>
    </row>
    <row r="639" spans="1:5">
      <c r="A639" s="140">
        <v>14287</v>
      </c>
      <c r="B639" s="183" t="s">
        <v>3428</v>
      </c>
      <c r="C639" s="186"/>
      <c r="D639" s="178">
        <v>19</v>
      </c>
      <c r="E639" s="142">
        <v>300</v>
      </c>
    </row>
    <row r="640" spans="1:5">
      <c r="A640" s="140">
        <v>14286</v>
      </c>
      <c r="B640" s="183" t="s">
        <v>3429</v>
      </c>
      <c r="C640" s="186"/>
      <c r="D640" s="178">
        <v>55</v>
      </c>
      <c r="E640" s="142">
        <v>300</v>
      </c>
    </row>
    <row r="641" spans="1:5">
      <c r="A641" s="140">
        <v>14178</v>
      </c>
      <c r="B641" s="183" t="s">
        <v>3430</v>
      </c>
      <c r="C641" s="186"/>
      <c r="D641" s="178">
        <v>87</v>
      </c>
      <c r="E641" s="142">
        <v>300</v>
      </c>
    </row>
    <row r="642" spans="1:5">
      <c r="A642" s="140">
        <v>14285</v>
      </c>
      <c r="B642" s="183" t="s">
        <v>3431</v>
      </c>
      <c r="C642" s="185"/>
      <c r="D642" s="178">
        <v>102</v>
      </c>
      <c r="E642" s="142">
        <v>300</v>
      </c>
    </row>
    <row r="643" spans="1:5">
      <c r="A643" s="140">
        <v>14295</v>
      </c>
      <c r="B643" s="183" t="s">
        <v>3432</v>
      </c>
      <c r="C643" s="185"/>
      <c r="D643" s="178">
        <v>70</v>
      </c>
      <c r="E643" s="142">
        <v>300</v>
      </c>
    </row>
    <row r="644" spans="1:5">
      <c r="A644" s="140">
        <v>14298</v>
      </c>
      <c r="B644" s="183" t="s">
        <v>3433</v>
      </c>
      <c r="C644" s="186"/>
      <c r="D644" s="178">
        <v>82</v>
      </c>
      <c r="E644" s="142">
        <v>300</v>
      </c>
    </row>
    <row r="645" spans="1:5">
      <c r="A645" s="140">
        <v>14299</v>
      </c>
      <c r="B645" s="183" t="s">
        <v>3434</v>
      </c>
      <c r="C645" s="186"/>
      <c r="D645" s="178">
        <v>34</v>
      </c>
      <c r="E645" s="142">
        <v>300</v>
      </c>
    </row>
    <row r="646" spans="1:5">
      <c r="A646" s="140">
        <v>14296</v>
      </c>
      <c r="B646" s="183" t="s">
        <v>3435</v>
      </c>
      <c r="C646" s="186"/>
      <c r="D646" s="178">
        <v>37</v>
      </c>
      <c r="E646" s="142">
        <v>300</v>
      </c>
    </row>
    <row r="647" spans="1:5">
      <c r="A647" s="140">
        <v>14297</v>
      </c>
      <c r="B647" s="183" t="s">
        <v>3436</v>
      </c>
      <c r="C647" s="186"/>
      <c r="D647" s="178">
        <v>92</v>
      </c>
      <c r="E647" s="142">
        <v>300</v>
      </c>
    </row>
    <row r="648" spans="1:5">
      <c r="A648" s="138">
        <v>13497</v>
      </c>
      <c r="B648" s="182" t="s">
        <v>449</v>
      </c>
      <c r="C648" s="186"/>
      <c r="D648" s="179">
        <v>841</v>
      </c>
      <c r="E648" s="177">
        <v>800</v>
      </c>
    </row>
    <row r="649" spans="1:5">
      <c r="A649" s="140">
        <v>13484</v>
      </c>
      <c r="B649" s="183" t="s">
        <v>3437</v>
      </c>
      <c r="C649" s="186"/>
      <c r="D649" s="178">
        <v>36</v>
      </c>
      <c r="E649" s="142">
        <v>750</v>
      </c>
    </row>
    <row r="650" spans="1:5">
      <c r="A650" s="140">
        <v>15029</v>
      </c>
      <c r="B650" s="183" t="s">
        <v>3438</v>
      </c>
      <c r="C650" s="186"/>
      <c r="D650" s="178">
        <v>62</v>
      </c>
      <c r="E650" s="142">
        <v>750</v>
      </c>
    </row>
    <row r="651" spans="1:5">
      <c r="A651" s="140">
        <v>15022</v>
      </c>
      <c r="B651" s="183" t="s">
        <v>3439</v>
      </c>
      <c r="C651" s="186"/>
      <c r="D651" s="178">
        <v>17</v>
      </c>
      <c r="E651" s="142">
        <v>750</v>
      </c>
    </row>
    <row r="652" spans="1:5">
      <c r="A652" s="140">
        <v>15023</v>
      </c>
      <c r="B652" s="183" t="s">
        <v>3440</v>
      </c>
      <c r="C652" s="185"/>
      <c r="D652" s="178">
        <v>6</v>
      </c>
      <c r="E652" s="142">
        <v>750</v>
      </c>
    </row>
    <row r="653" spans="1:5">
      <c r="A653" s="140">
        <v>13473</v>
      </c>
      <c r="B653" s="183" t="s">
        <v>3442</v>
      </c>
      <c r="C653" s="186" t="s">
        <v>2268</v>
      </c>
      <c r="D653" s="178">
        <v>62</v>
      </c>
      <c r="E653" s="142">
        <v>720</v>
      </c>
    </row>
    <row r="654" spans="1:5" ht="22.5">
      <c r="A654" s="140">
        <v>15027</v>
      </c>
      <c r="B654" s="183" t="s">
        <v>3443</v>
      </c>
      <c r="C654" s="185"/>
      <c r="D654" s="178">
        <v>61</v>
      </c>
      <c r="E654" s="142">
        <v>750</v>
      </c>
    </row>
    <row r="655" spans="1:5">
      <c r="A655" s="140">
        <v>15016</v>
      </c>
      <c r="B655" s="183" t="s">
        <v>3444</v>
      </c>
      <c r="C655" s="186" t="s">
        <v>2268</v>
      </c>
      <c r="D655" s="178">
        <v>73</v>
      </c>
      <c r="E655" s="142">
        <v>750</v>
      </c>
    </row>
    <row r="656" spans="1:5">
      <c r="A656" s="140">
        <v>15014</v>
      </c>
      <c r="B656" s="183" t="s">
        <v>3445</v>
      </c>
      <c r="C656" s="186" t="s">
        <v>2268</v>
      </c>
      <c r="D656" s="178">
        <v>74</v>
      </c>
      <c r="E656" s="142">
        <v>750</v>
      </c>
    </row>
    <row r="657" spans="1:5">
      <c r="A657" s="140">
        <v>15019</v>
      </c>
      <c r="B657" s="183" t="s">
        <v>3446</v>
      </c>
      <c r="C657" s="186" t="s">
        <v>2268</v>
      </c>
      <c r="D657" s="178">
        <v>57</v>
      </c>
      <c r="E657" s="142">
        <v>750</v>
      </c>
    </row>
    <row r="658" spans="1:5">
      <c r="A658" s="140">
        <v>15020</v>
      </c>
      <c r="B658" s="183" t="s">
        <v>3447</v>
      </c>
      <c r="C658" s="186" t="s">
        <v>2268</v>
      </c>
      <c r="D658" s="178">
        <v>46</v>
      </c>
      <c r="E658" s="142">
        <v>750</v>
      </c>
    </row>
    <row r="659" spans="1:5">
      <c r="A659" s="140">
        <v>14340</v>
      </c>
      <c r="B659" s="183" t="s">
        <v>3448</v>
      </c>
      <c r="C659" s="186" t="s">
        <v>2268</v>
      </c>
      <c r="D659" s="178">
        <v>6</v>
      </c>
      <c r="E659" s="142">
        <v>660</v>
      </c>
    </row>
    <row r="660" spans="1:5">
      <c r="A660" s="140">
        <v>13480</v>
      </c>
      <c r="B660" s="183" t="s">
        <v>3449</v>
      </c>
      <c r="C660" s="186" t="s">
        <v>2268</v>
      </c>
      <c r="D660" s="178">
        <v>69</v>
      </c>
      <c r="E660" s="142">
        <v>800</v>
      </c>
    </row>
    <row r="661" spans="1:5">
      <c r="A661" s="140">
        <v>15021</v>
      </c>
      <c r="B661" s="183" t="s">
        <v>3450</v>
      </c>
      <c r="C661" s="186" t="s">
        <v>2268</v>
      </c>
      <c r="D661" s="178">
        <v>21</v>
      </c>
      <c r="E661" s="142">
        <v>750</v>
      </c>
    </row>
    <row r="662" spans="1:5">
      <c r="A662" s="140">
        <v>15028</v>
      </c>
      <c r="B662" s="183" t="s">
        <v>3451</v>
      </c>
      <c r="C662" s="186" t="s">
        <v>2268</v>
      </c>
      <c r="D662" s="178">
        <v>77</v>
      </c>
      <c r="E662" s="142">
        <v>750</v>
      </c>
    </row>
    <row r="663" spans="1:5">
      <c r="A663" s="140">
        <v>15017</v>
      </c>
      <c r="B663" s="183" t="s">
        <v>3452</v>
      </c>
      <c r="C663" s="186" t="s">
        <v>2268</v>
      </c>
      <c r="D663" s="178">
        <v>111</v>
      </c>
      <c r="E663" s="142">
        <v>750</v>
      </c>
    </row>
    <row r="664" spans="1:5">
      <c r="A664" s="140">
        <v>15025</v>
      </c>
      <c r="B664" s="183" t="s">
        <v>3454</v>
      </c>
      <c r="C664" s="185"/>
      <c r="D664" s="178">
        <v>9</v>
      </c>
      <c r="E664" s="142">
        <v>750</v>
      </c>
    </row>
    <row r="665" spans="1:5">
      <c r="A665" s="140">
        <v>13477</v>
      </c>
      <c r="B665" s="183" t="s">
        <v>3456</v>
      </c>
      <c r="C665" s="186" t="s">
        <v>2268</v>
      </c>
      <c r="D665" s="178">
        <v>54</v>
      </c>
      <c r="E665" s="142">
        <v>800</v>
      </c>
    </row>
    <row r="666" spans="1:5">
      <c r="A666" s="138">
        <v>14158</v>
      </c>
      <c r="B666" s="182" t="s">
        <v>453</v>
      </c>
      <c r="C666" s="186" t="s">
        <v>2268</v>
      </c>
      <c r="D666" s="179">
        <v>239</v>
      </c>
      <c r="E666" s="177">
        <v>200</v>
      </c>
    </row>
    <row r="667" spans="1:5" ht="22.5">
      <c r="A667" s="140">
        <v>14161</v>
      </c>
      <c r="B667" s="183" t="s">
        <v>3457</v>
      </c>
      <c r="C667" s="186" t="s">
        <v>2268</v>
      </c>
      <c r="D667" s="178">
        <v>36</v>
      </c>
      <c r="E667" s="142">
        <v>200</v>
      </c>
    </row>
    <row r="668" spans="1:5" ht="22.5">
      <c r="A668" s="140">
        <v>14167</v>
      </c>
      <c r="B668" s="183" t="s">
        <v>3458</v>
      </c>
      <c r="C668" s="186" t="s">
        <v>2268</v>
      </c>
      <c r="D668" s="178">
        <v>9</v>
      </c>
      <c r="E668" s="142">
        <v>200</v>
      </c>
    </row>
    <row r="669" spans="1:5" ht="22.5">
      <c r="A669" s="140">
        <v>14163</v>
      </c>
      <c r="B669" s="183" t="s">
        <v>3459</v>
      </c>
      <c r="C669" s="186" t="s">
        <v>2268</v>
      </c>
      <c r="D669" s="178">
        <v>59</v>
      </c>
      <c r="E669" s="142">
        <v>200</v>
      </c>
    </row>
    <row r="670" spans="1:5" ht="22.5">
      <c r="A670" s="140">
        <v>14164</v>
      </c>
      <c r="B670" s="183" t="s">
        <v>3460</v>
      </c>
      <c r="C670" s="186" t="s">
        <v>2268</v>
      </c>
      <c r="D670" s="178">
        <v>32</v>
      </c>
      <c r="E670" s="142">
        <v>200</v>
      </c>
    </row>
    <row r="671" spans="1:5" ht="22.5">
      <c r="A671" s="140">
        <v>14159</v>
      </c>
      <c r="B671" s="183" t="s">
        <v>3461</v>
      </c>
      <c r="C671" s="186" t="s">
        <v>2268</v>
      </c>
      <c r="D671" s="178">
        <v>103</v>
      </c>
      <c r="E671" s="142">
        <v>200</v>
      </c>
    </row>
    <row r="672" spans="1:5">
      <c r="A672" s="138">
        <v>14170</v>
      </c>
      <c r="B672" s="182" t="s">
        <v>459</v>
      </c>
      <c r="C672" s="185"/>
      <c r="D672" s="179">
        <v>139</v>
      </c>
      <c r="E672" s="177">
        <v>200</v>
      </c>
    </row>
    <row r="673" spans="1:5" ht="22.5">
      <c r="A673" s="140">
        <v>14173</v>
      </c>
      <c r="B673" s="183" t="s">
        <v>3462</v>
      </c>
      <c r="C673" s="186" t="s">
        <v>2268</v>
      </c>
      <c r="D673" s="178">
        <v>48</v>
      </c>
      <c r="E673" s="142">
        <v>200</v>
      </c>
    </row>
    <row r="674" spans="1:5" ht="22.5">
      <c r="A674" s="140">
        <v>14176</v>
      </c>
      <c r="B674" s="183" t="s">
        <v>3464</v>
      </c>
      <c r="C674" s="186" t="s">
        <v>2268</v>
      </c>
      <c r="D674" s="178">
        <v>91</v>
      </c>
      <c r="E674" s="142">
        <v>200</v>
      </c>
    </row>
    <row r="675" spans="1:5">
      <c r="A675" s="138">
        <v>11308</v>
      </c>
      <c r="B675" s="182" t="s">
        <v>466</v>
      </c>
      <c r="C675" s="186" t="s">
        <v>2268</v>
      </c>
      <c r="D675" s="179">
        <v>58</v>
      </c>
      <c r="E675" s="188">
        <v>3140</v>
      </c>
    </row>
    <row r="676" spans="1:5">
      <c r="A676" s="140">
        <v>12969</v>
      </c>
      <c r="B676" s="183" t="s">
        <v>867</v>
      </c>
      <c r="C676" s="186" t="s">
        <v>2268</v>
      </c>
      <c r="D676" s="178">
        <v>1</v>
      </c>
      <c r="E676" s="189">
        <v>1256</v>
      </c>
    </row>
    <row r="677" spans="1:5">
      <c r="A677" s="138">
        <v>13334</v>
      </c>
      <c r="B677" s="182" t="s">
        <v>362</v>
      </c>
      <c r="C677" s="186" t="s">
        <v>2268</v>
      </c>
      <c r="D677" s="179">
        <v>37</v>
      </c>
      <c r="E677" s="177">
        <v>490</v>
      </c>
    </row>
    <row r="678" spans="1:5">
      <c r="A678" s="140">
        <v>14015</v>
      </c>
      <c r="B678" s="183" t="s">
        <v>1941</v>
      </c>
      <c r="C678" s="186" t="s">
        <v>2268</v>
      </c>
      <c r="D678" s="178">
        <v>2</v>
      </c>
      <c r="E678" s="142">
        <v>480</v>
      </c>
    </row>
    <row r="679" spans="1:5">
      <c r="A679" s="140">
        <v>13340</v>
      </c>
      <c r="B679" s="183" t="s">
        <v>468</v>
      </c>
      <c r="C679" s="186" t="s">
        <v>2268</v>
      </c>
      <c r="D679" s="178">
        <v>3</v>
      </c>
      <c r="E679" s="142">
        <v>490</v>
      </c>
    </row>
    <row r="680" spans="1:5">
      <c r="A680" s="140">
        <v>13343</v>
      </c>
      <c r="B680" s="183" t="s">
        <v>1942</v>
      </c>
      <c r="C680" s="186" t="s">
        <v>2268</v>
      </c>
      <c r="D680" s="178">
        <v>5</v>
      </c>
      <c r="E680" s="142">
        <v>490</v>
      </c>
    </row>
    <row r="681" spans="1:5">
      <c r="A681" s="140">
        <v>14017</v>
      </c>
      <c r="B681" s="183" t="s">
        <v>470</v>
      </c>
      <c r="C681" s="186" t="s">
        <v>2268</v>
      </c>
      <c r="D681" s="178">
        <v>1</v>
      </c>
      <c r="E681" s="142">
        <v>480</v>
      </c>
    </row>
    <row r="682" spans="1:5">
      <c r="A682" s="140">
        <v>14018</v>
      </c>
      <c r="B682" s="183" t="s">
        <v>471</v>
      </c>
      <c r="C682" s="185"/>
      <c r="D682" s="178">
        <v>1</v>
      </c>
      <c r="E682" s="142">
        <v>490</v>
      </c>
    </row>
    <row r="683" spans="1:5">
      <c r="A683" s="140">
        <v>14024</v>
      </c>
      <c r="B683" s="183" t="s">
        <v>473</v>
      </c>
      <c r="C683" s="186" t="s">
        <v>2268</v>
      </c>
      <c r="D683" s="178">
        <v>3</v>
      </c>
      <c r="E683" s="142">
        <v>490</v>
      </c>
    </row>
    <row r="684" spans="1:5">
      <c r="A684" s="140">
        <v>14025</v>
      </c>
      <c r="B684" s="183" t="s">
        <v>870</v>
      </c>
      <c r="C684" s="186" t="s">
        <v>2268</v>
      </c>
      <c r="D684" s="178">
        <v>3</v>
      </c>
      <c r="E684" s="142">
        <v>490</v>
      </c>
    </row>
    <row r="685" spans="1:5">
      <c r="A685" s="140">
        <v>14035</v>
      </c>
      <c r="B685" s="183" t="s">
        <v>475</v>
      </c>
      <c r="C685" s="186" t="s">
        <v>2268</v>
      </c>
      <c r="D685" s="178">
        <v>2</v>
      </c>
      <c r="E685" s="142">
        <v>470</v>
      </c>
    </row>
    <row r="686" spans="1:5">
      <c r="A686" s="140">
        <v>13336</v>
      </c>
      <c r="B686" s="183" t="s">
        <v>477</v>
      </c>
      <c r="C686" s="186" t="s">
        <v>2268</v>
      </c>
      <c r="D686" s="178">
        <v>2</v>
      </c>
      <c r="E686" s="142">
        <v>470</v>
      </c>
    </row>
    <row r="687" spans="1:5">
      <c r="A687" s="140">
        <v>13342</v>
      </c>
      <c r="B687" s="183" t="s">
        <v>481</v>
      </c>
      <c r="C687" s="185"/>
      <c r="D687" s="178">
        <v>3</v>
      </c>
      <c r="E687" s="142">
        <v>490</v>
      </c>
    </row>
    <row r="688" spans="1:5">
      <c r="A688" s="140">
        <v>14030</v>
      </c>
      <c r="B688" s="183" t="s">
        <v>483</v>
      </c>
      <c r="C688" s="186" t="s">
        <v>2268</v>
      </c>
      <c r="D688" s="178">
        <v>1</v>
      </c>
      <c r="E688" s="142">
        <v>470</v>
      </c>
    </row>
    <row r="689" spans="1:5">
      <c r="A689" s="140">
        <v>14031</v>
      </c>
      <c r="B689" s="183" t="s">
        <v>3497</v>
      </c>
      <c r="C689" s="186" t="s">
        <v>2268</v>
      </c>
      <c r="D689" s="178">
        <v>1</v>
      </c>
      <c r="E689" s="142">
        <v>490</v>
      </c>
    </row>
    <row r="690" spans="1:5">
      <c r="A690" s="140">
        <v>14032</v>
      </c>
      <c r="B690" s="183" t="s">
        <v>871</v>
      </c>
      <c r="C690" s="186" t="s">
        <v>2268</v>
      </c>
      <c r="D690" s="178">
        <v>8</v>
      </c>
      <c r="E690" s="142">
        <v>480</v>
      </c>
    </row>
    <row r="691" spans="1:5">
      <c r="A691" s="140">
        <v>14033</v>
      </c>
      <c r="B691" s="183" t="s">
        <v>486</v>
      </c>
      <c r="C691" s="185"/>
      <c r="D691" s="178">
        <v>2</v>
      </c>
      <c r="E691" s="142">
        <v>470</v>
      </c>
    </row>
    <row r="692" spans="1:5">
      <c r="A692" s="138">
        <v>14121</v>
      </c>
      <c r="B692" s="182" t="s">
        <v>410</v>
      </c>
      <c r="C692" s="186" t="s">
        <v>2268</v>
      </c>
      <c r="D692" s="179">
        <v>20</v>
      </c>
      <c r="E692" s="188">
        <v>3140</v>
      </c>
    </row>
    <row r="693" spans="1:5">
      <c r="A693" s="140">
        <v>14648</v>
      </c>
      <c r="B693" s="183" t="s">
        <v>2735</v>
      </c>
      <c r="C693" s="186" t="s">
        <v>2268</v>
      </c>
      <c r="D693" s="178">
        <v>1</v>
      </c>
      <c r="E693" s="189">
        <v>1060</v>
      </c>
    </row>
    <row r="694" spans="1:5">
      <c r="A694" s="140">
        <v>14958</v>
      </c>
      <c r="B694" s="183" t="s">
        <v>3321</v>
      </c>
      <c r="C694" s="186" t="s">
        <v>2268</v>
      </c>
      <c r="D694" s="178">
        <v>1</v>
      </c>
      <c r="E694" s="184"/>
    </row>
    <row r="695" spans="1:5">
      <c r="A695" s="140">
        <v>14641</v>
      </c>
      <c r="B695" s="183" t="s">
        <v>2737</v>
      </c>
      <c r="C695" s="186" t="s">
        <v>2268</v>
      </c>
      <c r="D695" s="178">
        <v>1</v>
      </c>
      <c r="E695" s="142">
        <v>550</v>
      </c>
    </row>
    <row r="696" spans="1:5">
      <c r="A696" s="140">
        <v>14638</v>
      </c>
      <c r="B696" s="183" t="s">
        <v>2740</v>
      </c>
      <c r="C696" s="186" t="s">
        <v>2268</v>
      </c>
      <c r="D696" s="178">
        <v>4</v>
      </c>
      <c r="E696" s="142">
        <v>640</v>
      </c>
    </row>
    <row r="697" spans="1:5">
      <c r="A697" s="140">
        <v>14643</v>
      </c>
      <c r="B697" s="183" t="s">
        <v>2741</v>
      </c>
      <c r="C697" s="185"/>
      <c r="D697" s="178">
        <v>2</v>
      </c>
      <c r="E697" s="142">
        <v>960</v>
      </c>
    </row>
    <row r="698" spans="1:5">
      <c r="A698" s="140">
        <v>14646</v>
      </c>
      <c r="B698" s="183" t="s">
        <v>2744</v>
      </c>
      <c r="C698" s="186" t="s">
        <v>2266</v>
      </c>
      <c r="D698" s="178">
        <v>2</v>
      </c>
      <c r="E698" s="142">
        <v>960</v>
      </c>
    </row>
    <row r="699" spans="1:5">
      <c r="A699" s="140">
        <v>14645</v>
      </c>
      <c r="B699" s="183" t="s">
        <v>2746</v>
      </c>
      <c r="C699" s="186" t="s">
        <v>2266</v>
      </c>
      <c r="D699" s="178">
        <v>8</v>
      </c>
      <c r="E699" s="189">
        <v>1000</v>
      </c>
    </row>
    <row r="700" spans="1:5">
      <c r="A700" s="140">
        <v>15073</v>
      </c>
      <c r="B700" s="183" t="s">
        <v>3465</v>
      </c>
      <c r="C700" s="185"/>
      <c r="D700" s="178">
        <v>1</v>
      </c>
      <c r="E700" s="189">
        <v>3140</v>
      </c>
    </row>
    <row r="701" spans="1:5">
      <c r="A701" s="138">
        <v>12196</v>
      </c>
      <c r="B701" s="182" t="s">
        <v>487</v>
      </c>
      <c r="C701" s="186" t="s">
        <v>2267</v>
      </c>
      <c r="D701" s="176">
        <v>5811</v>
      </c>
      <c r="E701" s="177">
        <v>300</v>
      </c>
    </row>
    <row r="702" spans="1:5">
      <c r="A702" s="140">
        <v>13965</v>
      </c>
      <c r="B702" s="183" t="s">
        <v>874</v>
      </c>
      <c r="C702" s="186" t="s">
        <v>2267</v>
      </c>
      <c r="D702" s="178">
        <v>166</v>
      </c>
      <c r="E702" s="142">
        <v>115</v>
      </c>
    </row>
    <row r="703" spans="1:5">
      <c r="A703" s="140">
        <v>12608</v>
      </c>
      <c r="B703" s="183" t="s">
        <v>875</v>
      </c>
      <c r="C703" s="186" t="s">
        <v>2267</v>
      </c>
      <c r="D703" s="178">
        <v>4</v>
      </c>
      <c r="E703" s="142">
        <v>115</v>
      </c>
    </row>
    <row r="704" spans="1:5">
      <c r="A704" s="140">
        <v>13966</v>
      </c>
      <c r="B704" s="183" t="s">
        <v>876</v>
      </c>
      <c r="C704" s="186" t="s">
        <v>2267</v>
      </c>
      <c r="D704" s="178">
        <v>41</v>
      </c>
      <c r="E704" s="142">
        <v>115</v>
      </c>
    </row>
    <row r="705" spans="1:5">
      <c r="A705" s="140">
        <v>13967</v>
      </c>
      <c r="B705" s="183" t="s">
        <v>877</v>
      </c>
      <c r="C705" s="185"/>
      <c r="D705" s="178">
        <v>125</v>
      </c>
      <c r="E705" s="142">
        <v>115</v>
      </c>
    </row>
    <row r="706" spans="1:5">
      <c r="A706" s="140">
        <v>13969</v>
      </c>
      <c r="B706" s="183" t="s">
        <v>878</v>
      </c>
      <c r="C706" s="186" t="s">
        <v>2266</v>
      </c>
      <c r="D706" s="178">
        <v>1</v>
      </c>
      <c r="E706" s="142">
        <v>115</v>
      </c>
    </row>
    <row r="707" spans="1:5">
      <c r="A707" s="140">
        <v>13968</v>
      </c>
      <c r="B707" s="183" t="s">
        <v>488</v>
      </c>
      <c r="C707" s="186" t="s">
        <v>2266</v>
      </c>
      <c r="D707" s="178">
        <v>108</v>
      </c>
      <c r="E707" s="142">
        <v>115</v>
      </c>
    </row>
    <row r="708" spans="1:5">
      <c r="A708" s="140">
        <v>13372</v>
      </c>
      <c r="B708" s="183" t="s">
        <v>489</v>
      </c>
      <c r="C708" s="186" t="s">
        <v>2266</v>
      </c>
      <c r="D708" s="178">
        <v>49</v>
      </c>
      <c r="E708" s="142">
        <v>115</v>
      </c>
    </row>
    <row r="709" spans="1:5">
      <c r="A709" s="140">
        <v>13972</v>
      </c>
      <c r="B709" s="183" t="s">
        <v>490</v>
      </c>
      <c r="C709" s="186" t="s">
        <v>2266</v>
      </c>
      <c r="D709" s="178">
        <v>95</v>
      </c>
      <c r="E709" s="142">
        <v>115</v>
      </c>
    </row>
    <row r="710" spans="1:5">
      <c r="A710" s="140">
        <v>13973</v>
      </c>
      <c r="B710" s="183" t="s">
        <v>881</v>
      </c>
      <c r="C710" s="186" t="s">
        <v>2266</v>
      </c>
      <c r="D710" s="178">
        <v>27</v>
      </c>
      <c r="E710" s="142">
        <v>115</v>
      </c>
    </row>
    <row r="711" spans="1:5">
      <c r="A711" s="140">
        <v>13974</v>
      </c>
      <c r="B711" s="183" t="s">
        <v>491</v>
      </c>
      <c r="C711" s="186" t="s">
        <v>2266</v>
      </c>
      <c r="D711" s="178">
        <v>56</v>
      </c>
      <c r="E711" s="142">
        <v>115</v>
      </c>
    </row>
    <row r="712" spans="1:5">
      <c r="A712" s="140">
        <v>12353</v>
      </c>
      <c r="B712" s="183" t="s">
        <v>492</v>
      </c>
      <c r="C712" s="186" t="s">
        <v>2266</v>
      </c>
      <c r="D712" s="178">
        <v>288</v>
      </c>
      <c r="E712" s="142">
        <v>115</v>
      </c>
    </row>
    <row r="713" spans="1:5">
      <c r="A713" s="140">
        <v>13977</v>
      </c>
      <c r="B713" s="183" t="s">
        <v>494</v>
      </c>
      <c r="C713" s="185"/>
      <c r="D713" s="178">
        <v>207</v>
      </c>
      <c r="E713" s="142">
        <v>115</v>
      </c>
    </row>
    <row r="714" spans="1:5">
      <c r="A714" s="140">
        <v>13978</v>
      </c>
      <c r="B714" s="183" t="s">
        <v>883</v>
      </c>
      <c r="C714" s="186" t="s">
        <v>2267</v>
      </c>
      <c r="D714" s="178">
        <v>217</v>
      </c>
      <c r="E714" s="142">
        <v>115</v>
      </c>
    </row>
    <row r="715" spans="1:5">
      <c r="A715" s="140">
        <v>12611</v>
      </c>
      <c r="B715" s="183" t="s">
        <v>496</v>
      </c>
      <c r="C715" s="186" t="s">
        <v>2267</v>
      </c>
      <c r="D715" s="178">
        <v>204</v>
      </c>
      <c r="E715" s="142">
        <v>115</v>
      </c>
    </row>
    <row r="716" spans="1:5">
      <c r="A716" s="140">
        <v>12351</v>
      </c>
      <c r="B716" s="183" t="s">
        <v>498</v>
      </c>
      <c r="C716" s="186" t="s">
        <v>2267</v>
      </c>
      <c r="D716" s="178">
        <v>68</v>
      </c>
      <c r="E716" s="142">
        <v>115</v>
      </c>
    </row>
    <row r="717" spans="1:5">
      <c r="A717" s="140">
        <v>13921</v>
      </c>
      <c r="B717" s="183" t="s">
        <v>500</v>
      </c>
      <c r="C717" s="186" t="s">
        <v>2267</v>
      </c>
      <c r="D717" s="178">
        <v>4</v>
      </c>
      <c r="E717" s="142">
        <v>115</v>
      </c>
    </row>
    <row r="718" spans="1:5">
      <c r="A718" s="140">
        <v>12609</v>
      </c>
      <c r="B718" s="183" t="s">
        <v>501</v>
      </c>
      <c r="C718" s="186" t="s">
        <v>2267</v>
      </c>
      <c r="D718" s="178">
        <v>-1</v>
      </c>
      <c r="E718" s="142">
        <v>115</v>
      </c>
    </row>
    <row r="719" spans="1:5">
      <c r="A719" s="140">
        <v>13321</v>
      </c>
      <c r="B719" s="183" t="s">
        <v>1954</v>
      </c>
      <c r="C719" s="186" t="s">
        <v>2267</v>
      </c>
      <c r="D719" s="178">
        <v>440</v>
      </c>
      <c r="E719" s="142">
        <v>115</v>
      </c>
    </row>
    <row r="720" spans="1:5">
      <c r="A720" s="140">
        <v>12663</v>
      </c>
      <c r="B720" s="183" t="s">
        <v>502</v>
      </c>
      <c r="C720" s="186" t="s">
        <v>2267</v>
      </c>
      <c r="D720" s="178">
        <v>338</v>
      </c>
      <c r="E720" s="142">
        <v>115</v>
      </c>
    </row>
    <row r="721" spans="1:5">
      <c r="A721" s="140">
        <v>13982</v>
      </c>
      <c r="B721" s="183" t="s">
        <v>503</v>
      </c>
      <c r="C721" s="186" t="s">
        <v>2267</v>
      </c>
      <c r="D721" s="178">
        <v>25</v>
      </c>
      <c r="E721" s="142">
        <v>115</v>
      </c>
    </row>
    <row r="722" spans="1:5">
      <c r="A722" s="140">
        <v>13993</v>
      </c>
      <c r="B722" s="183" t="s">
        <v>504</v>
      </c>
      <c r="C722" s="186" t="s">
        <v>2267</v>
      </c>
      <c r="D722" s="178">
        <v>27</v>
      </c>
      <c r="E722" s="142">
        <v>115</v>
      </c>
    </row>
    <row r="723" spans="1:5">
      <c r="A723" s="140">
        <v>12850</v>
      </c>
      <c r="B723" s="183" t="s">
        <v>505</v>
      </c>
      <c r="C723" s="186" t="s">
        <v>2267</v>
      </c>
      <c r="D723" s="178">
        <v>72</v>
      </c>
      <c r="E723" s="142">
        <v>115</v>
      </c>
    </row>
    <row r="724" spans="1:5">
      <c r="A724" s="140">
        <v>13318</v>
      </c>
      <c r="B724" s="183" t="s">
        <v>506</v>
      </c>
      <c r="C724" s="186" t="s">
        <v>2267</v>
      </c>
      <c r="D724" s="178">
        <v>104</v>
      </c>
      <c r="E724" s="142">
        <v>115</v>
      </c>
    </row>
    <row r="725" spans="1:5">
      <c r="A725" s="140">
        <v>13984</v>
      </c>
      <c r="B725" s="183" t="s">
        <v>507</v>
      </c>
      <c r="C725" s="186" t="s">
        <v>2267</v>
      </c>
      <c r="D725" s="178">
        <v>5</v>
      </c>
      <c r="E725" s="142">
        <v>115</v>
      </c>
    </row>
    <row r="726" spans="1:5">
      <c r="A726" s="140">
        <v>13323</v>
      </c>
      <c r="B726" s="183" t="s">
        <v>1956</v>
      </c>
      <c r="C726" s="186" t="s">
        <v>2267</v>
      </c>
      <c r="D726" s="178">
        <v>73</v>
      </c>
      <c r="E726" s="142">
        <v>115</v>
      </c>
    </row>
    <row r="727" spans="1:5">
      <c r="A727" s="140">
        <v>12357</v>
      </c>
      <c r="B727" s="183" t="s">
        <v>509</v>
      </c>
      <c r="C727" s="186" t="s">
        <v>2267</v>
      </c>
      <c r="D727" s="178">
        <v>26</v>
      </c>
      <c r="E727" s="142">
        <v>115</v>
      </c>
    </row>
    <row r="728" spans="1:5">
      <c r="A728" s="140">
        <v>13985</v>
      </c>
      <c r="B728" s="183" t="s">
        <v>1957</v>
      </c>
      <c r="C728" s="186" t="s">
        <v>2267</v>
      </c>
      <c r="D728" s="178">
        <v>103</v>
      </c>
      <c r="E728" s="142">
        <v>115</v>
      </c>
    </row>
    <row r="729" spans="1:5">
      <c r="A729" s="140">
        <v>13986</v>
      </c>
      <c r="B729" s="183" t="s">
        <v>884</v>
      </c>
      <c r="C729" s="186" t="s">
        <v>2267</v>
      </c>
      <c r="D729" s="178">
        <v>40</v>
      </c>
      <c r="E729" s="142">
        <v>115</v>
      </c>
    </row>
    <row r="730" spans="1:5">
      <c r="A730" s="140">
        <v>12197</v>
      </c>
      <c r="B730" s="183" t="s">
        <v>513</v>
      </c>
      <c r="C730" s="186" t="s">
        <v>2267</v>
      </c>
      <c r="D730" s="178">
        <v>182</v>
      </c>
      <c r="E730" s="142">
        <v>115</v>
      </c>
    </row>
    <row r="731" spans="1:5">
      <c r="A731" s="140">
        <v>13325</v>
      </c>
      <c r="B731" s="183" t="s">
        <v>514</v>
      </c>
      <c r="C731" s="186" t="s">
        <v>2267</v>
      </c>
      <c r="D731" s="178">
        <v>65</v>
      </c>
      <c r="E731" s="142">
        <v>115</v>
      </c>
    </row>
    <row r="732" spans="1:5">
      <c r="A732" s="140">
        <v>13990</v>
      </c>
      <c r="B732" s="183" t="s">
        <v>886</v>
      </c>
      <c r="C732" s="186" t="s">
        <v>2267</v>
      </c>
      <c r="D732" s="178">
        <v>200</v>
      </c>
      <c r="E732" s="142">
        <v>115</v>
      </c>
    </row>
    <row r="733" spans="1:5">
      <c r="A733" s="140">
        <v>13254</v>
      </c>
      <c r="B733" s="183" t="s">
        <v>1959</v>
      </c>
      <c r="C733" s="186" t="s">
        <v>2267</v>
      </c>
      <c r="D733" s="178">
        <v>24</v>
      </c>
      <c r="E733" s="142">
        <v>115</v>
      </c>
    </row>
    <row r="734" spans="1:5">
      <c r="A734" s="140">
        <v>12658</v>
      </c>
      <c r="B734" s="183" t="s">
        <v>516</v>
      </c>
      <c r="C734" s="186" t="s">
        <v>2267</v>
      </c>
      <c r="D734" s="178">
        <v>6</v>
      </c>
      <c r="E734" s="142">
        <v>115</v>
      </c>
    </row>
    <row r="735" spans="1:5">
      <c r="A735" s="140">
        <v>13991</v>
      </c>
      <c r="B735" s="183" t="s">
        <v>890</v>
      </c>
      <c r="C735" s="186" t="s">
        <v>2267</v>
      </c>
      <c r="D735" s="178">
        <v>1</v>
      </c>
      <c r="E735" s="142">
        <v>115</v>
      </c>
    </row>
    <row r="736" spans="1:5">
      <c r="A736" s="140">
        <v>12662</v>
      </c>
      <c r="B736" s="183" t="s">
        <v>519</v>
      </c>
      <c r="C736" s="186" t="s">
        <v>2267</v>
      </c>
      <c r="D736" s="178">
        <v>10</v>
      </c>
      <c r="E736" s="142">
        <v>115</v>
      </c>
    </row>
    <row r="737" spans="1:5">
      <c r="A737" s="140">
        <v>13994</v>
      </c>
      <c r="B737" s="183" t="s">
        <v>892</v>
      </c>
      <c r="C737" s="186" t="s">
        <v>2267</v>
      </c>
      <c r="D737" s="178">
        <v>22</v>
      </c>
      <c r="E737" s="142">
        <v>115</v>
      </c>
    </row>
    <row r="738" spans="1:5">
      <c r="A738" s="140">
        <v>12660</v>
      </c>
      <c r="B738" s="183" t="s">
        <v>522</v>
      </c>
      <c r="C738" s="186" t="s">
        <v>2267</v>
      </c>
      <c r="D738" s="178">
        <v>36</v>
      </c>
      <c r="E738" s="142">
        <v>115</v>
      </c>
    </row>
    <row r="739" spans="1:5">
      <c r="A739" s="140">
        <v>13373</v>
      </c>
      <c r="B739" s="183" t="s">
        <v>523</v>
      </c>
      <c r="C739" s="186" t="s">
        <v>2267</v>
      </c>
      <c r="D739" s="178">
        <v>9</v>
      </c>
      <c r="E739" s="142">
        <v>115</v>
      </c>
    </row>
    <row r="740" spans="1:5">
      <c r="A740" s="140">
        <v>14375</v>
      </c>
      <c r="B740" s="183" t="s">
        <v>2330</v>
      </c>
      <c r="C740" s="186" t="s">
        <v>2267</v>
      </c>
      <c r="D740" s="178">
        <v>195</v>
      </c>
      <c r="E740" s="142">
        <v>115</v>
      </c>
    </row>
    <row r="741" spans="1:5">
      <c r="A741" s="140">
        <v>14013</v>
      </c>
      <c r="B741" s="183" t="s">
        <v>898</v>
      </c>
      <c r="C741" s="186" t="s">
        <v>2267</v>
      </c>
      <c r="D741" s="178">
        <v>50</v>
      </c>
      <c r="E741" s="142">
        <v>115</v>
      </c>
    </row>
    <row r="742" spans="1:5">
      <c r="A742" s="140">
        <v>12352</v>
      </c>
      <c r="B742" s="183" t="s">
        <v>1962</v>
      </c>
      <c r="C742" s="186" t="s">
        <v>2267</v>
      </c>
      <c r="D742" s="178">
        <v>10</v>
      </c>
      <c r="E742" s="142">
        <v>115</v>
      </c>
    </row>
    <row r="743" spans="1:5">
      <c r="A743" s="140">
        <v>14057</v>
      </c>
      <c r="B743" s="183" t="s">
        <v>899</v>
      </c>
      <c r="C743" s="186" t="s">
        <v>2267</v>
      </c>
      <c r="D743" s="178">
        <v>135</v>
      </c>
      <c r="E743" s="142">
        <v>115</v>
      </c>
    </row>
    <row r="744" spans="1:5">
      <c r="A744" s="140">
        <v>14058</v>
      </c>
      <c r="B744" s="183" t="s">
        <v>900</v>
      </c>
      <c r="C744" s="186" t="s">
        <v>2267</v>
      </c>
      <c r="D744" s="178">
        <v>12</v>
      </c>
      <c r="E744" s="142">
        <v>115</v>
      </c>
    </row>
    <row r="745" spans="1:5">
      <c r="A745" s="140">
        <v>12622</v>
      </c>
      <c r="B745" s="183" t="s">
        <v>526</v>
      </c>
      <c r="C745" s="186" t="s">
        <v>2267</v>
      </c>
      <c r="D745" s="178">
        <v>75</v>
      </c>
      <c r="E745" s="142">
        <v>115</v>
      </c>
    </row>
    <row r="746" spans="1:5">
      <c r="A746" s="140">
        <v>12659</v>
      </c>
      <c r="B746" s="183" t="s">
        <v>527</v>
      </c>
      <c r="C746" s="186" t="s">
        <v>2267</v>
      </c>
      <c r="D746" s="178">
        <v>87</v>
      </c>
      <c r="E746" s="142">
        <v>115</v>
      </c>
    </row>
    <row r="747" spans="1:5">
      <c r="A747" s="140">
        <v>14014</v>
      </c>
      <c r="B747" s="183" t="s">
        <v>902</v>
      </c>
      <c r="C747" s="186" t="s">
        <v>2267</v>
      </c>
      <c r="D747" s="178">
        <v>414</v>
      </c>
      <c r="E747" s="142">
        <v>115</v>
      </c>
    </row>
    <row r="748" spans="1:5">
      <c r="A748" s="140">
        <v>14374</v>
      </c>
      <c r="B748" s="183" t="s">
        <v>2331</v>
      </c>
      <c r="C748" s="186" t="s">
        <v>2267</v>
      </c>
      <c r="D748" s="178">
        <v>29</v>
      </c>
      <c r="E748" s="142">
        <v>115</v>
      </c>
    </row>
    <row r="749" spans="1:5">
      <c r="A749" s="140">
        <v>14061</v>
      </c>
      <c r="B749" s="183" t="s">
        <v>528</v>
      </c>
      <c r="C749" s="186" t="s">
        <v>2267</v>
      </c>
      <c r="D749" s="178">
        <v>242</v>
      </c>
      <c r="E749" s="142">
        <v>115</v>
      </c>
    </row>
    <row r="750" spans="1:5">
      <c r="A750" s="140">
        <v>12661</v>
      </c>
      <c r="B750" s="183" t="s">
        <v>529</v>
      </c>
      <c r="C750" s="186" t="s">
        <v>2267</v>
      </c>
      <c r="D750" s="178">
        <v>178</v>
      </c>
      <c r="E750" s="142">
        <v>115</v>
      </c>
    </row>
    <row r="751" spans="1:5">
      <c r="A751" s="140">
        <v>13324</v>
      </c>
      <c r="B751" s="183" t="s">
        <v>530</v>
      </c>
      <c r="C751" s="186" t="s">
        <v>2267</v>
      </c>
      <c r="D751" s="178">
        <v>6</v>
      </c>
      <c r="E751" s="142">
        <v>115</v>
      </c>
    </row>
    <row r="752" spans="1:5">
      <c r="A752" s="140">
        <v>12657</v>
      </c>
      <c r="B752" s="183" t="s">
        <v>532</v>
      </c>
      <c r="C752" s="186" t="s">
        <v>2267</v>
      </c>
      <c r="D752" s="178">
        <v>24</v>
      </c>
      <c r="E752" s="142">
        <v>115</v>
      </c>
    </row>
    <row r="753" spans="1:5">
      <c r="A753" s="140">
        <v>14965</v>
      </c>
      <c r="B753" s="183" t="s">
        <v>3753</v>
      </c>
      <c r="C753" s="186" t="s">
        <v>2267</v>
      </c>
      <c r="D753" s="178">
        <v>23</v>
      </c>
      <c r="E753" s="142">
        <v>115</v>
      </c>
    </row>
    <row r="754" spans="1:5">
      <c r="A754" s="140">
        <v>12354</v>
      </c>
      <c r="B754" s="183" t="s">
        <v>535</v>
      </c>
      <c r="C754" s="186" t="s">
        <v>2267</v>
      </c>
      <c r="D754" s="178">
        <v>297</v>
      </c>
      <c r="E754" s="142">
        <v>115</v>
      </c>
    </row>
    <row r="755" spans="1:5">
      <c r="A755" s="140">
        <v>14065</v>
      </c>
      <c r="B755" s="183" t="s">
        <v>536</v>
      </c>
      <c r="C755" s="186" t="s">
        <v>2267</v>
      </c>
      <c r="D755" s="178">
        <v>174</v>
      </c>
      <c r="E755" s="142">
        <v>115</v>
      </c>
    </row>
    <row r="756" spans="1:5">
      <c r="A756" s="140">
        <v>14066</v>
      </c>
      <c r="B756" s="183" t="s">
        <v>906</v>
      </c>
      <c r="C756" s="186" t="s">
        <v>2267</v>
      </c>
      <c r="D756" s="178">
        <v>35</v>
      </c>
      <c r="E756" s="142">
        <v>115</v>
      </c>
    </row>
    <row r="757" spans="1:5">
      <c r="A757" s="138">
        <v>13941</v>
      </c>
      <c r="B757" s="182" t="s">
        <v>537</v>
      </c>
      <c r="C757" s="186" t="s">
        <v>2267</v>
      </c>
      <c r="D757" s="179">
        <v>264</v>
      </c>
      <c r="E757" s="177">
        <v>300</v>
      </c>
    </row>
    <row r="758" spans="1:5" ht="22.5">
      <c r="A758" s="140">
        <v>13942</v>
      </c>
      <c r="B758" s="183" t="s">
        <v>3784</v>
      </c>
      <c r="C758" s="186" t="s">
        <v>2267</v>
      </c>
      <c r="D758" s="178">
        <v>264</v>
      </c>
      <c r="E758" s="142">
        <v>300</v>
      </c>
    </row>
    <row r="759" spans="1:5">
      <c r="A759" s="138">
        <v>13453</v>
      </c>
      <c r="B759" s="182" t="s">
        <v>410</v>
      </c>
      <c r="C759" s="186" t="s">
        <v>2267</v>
      </c>
      <c r="D759" s="179">
        <v>94</v>
      </c>
      <c r="E759" s="177">
        <v>250</v>
      </c>
    </row>
    <row r="760" spans="1:5">
      <c r="A760" s="140">
        <v>14134</v>
      </c>
      <c r="B760" s="183" t="s">
        <v>541</v>
      </c>
      <c r="C760" s="186" t="s">
        <v>2267</v>
      </c>
      <c r="D760" s="178">
        <v>16</v>
      </c>
      <c r="E760" s="142">
        <v>170</v>
      </c>
    </row>
    <row r="761" spans="1:5">
      <c r="A761" s="140">
        <v>13459</v>
      </c>
      <c r="B761" s="183" t="s">
        <v>543</v>
      </c>
      <c r="C761" s="186" t="s">
        <v>2267</v>
      </c>
      <c r="D761" s="178">
        <v>6</v>
      </c>
      <c r="E761" s="142">
        <v>245</v>
      </c>
    </row>
    <row r="762" spans="1:5">
      <c r="A762" s="140">
        <v>15244</v>
      </c>
      <c r="B762" s="183" t="s">
        <v>3743</v>
      </c>
      <c r="C762" s="186" t="s">
        <v>2267</v>
      </c>
      <c r="D762" s="178">
        <v>5</v>
      </c>
      <c r="E762" s="142">
        <v>250</v>
      </c>
    </row>
    <row r="763" spans="1:5">
      <c r="A763" s="140">
        <v>14135</v>
      </c>
      <c r="B763" s="183" t="s">
        <v>544</v>
      </c>
      <c r="C763" s="186" t="s">
        <v>2267</v>
      </c>
      <c r="D763" s="178">
        <v>38</v>
      </c>
      <c r="E763" s="142">
        <v>170</v>
      </c>
    </row>
    <row r="764" spans="1:5">
      <c r="A764" s="140">
        <v>15245</v>
      </c>
      <c r="B764" s="183" t="s">
        <v>3749</v>
      </c>
      <c r="C764" s="186" t="s">
        <v>2267</v>
      </c>
      <c r="D764" s="178">
        <v>6</v>
      </c>
      <c r="E764" s="142">
        <v>250</v>
      </c>
    </row>
    <row r="765" spans="1:5">
      <c r="A765" s="140">
        <v>15243</v>
      </c>
      <c r="B765" s="183" t="s">
        <v>3750</v>
      </c>
      <c r="C765" s="186" t="s">
        <v>2267</v>
      </c>
      <c r="D765" s="178">
        <v>6</v>
      </c>
      <c r="E765" s="142">
        <v>250</v>
      </c>
    </row>
    <row r="766" spans="1:5">
      <c r="A766" s="140">
        <v>13455</v>
      </c>
      <c r="B766" s="183" t="s">
        <v>547</v>
      </c>
      <c r="C766" s="186" t="s">
        <v>2267</v>
      </c>
      <c r="D766" s="178">
        <v>6</v>
      </c>
      <c r="E766" s="142">
        <v>170</v>
      </c>
    </row>
    <row r="767" spans="1:5">
      <c r="A767" s="140">
        <v>13464</v>
      </c>
      <c r="B767" s="183" t="s">
        <v>1968</v>
      </c>
      <c r="C767" s="186" t="s">
        <v>2267</v>
      </c>
      <c r="D767" s="178">
        <v>4</v>
      </c>
      <c r="E767" s="142">
        <v>250</v>
      </c>
    </row>
    <row r="768" spans="1:5">
      <c r="A768" s="140">
        <v>13456</v>
      </c>
      <c r="B768" s="183" t="s">
        <v>549</v>
      </c>
      <c r="C768" s="186" t="s">
        <v>2267</v>
      </c>
      <c r="D768" s="178">
        <v>6</v>
      </c>
      <c r="E768" s="142">
        <v>170</v>
      </c>
    </row>
    <row r="769" spans="1:5">
      <c r="A769" s="140">
        <v>13463</v>
      </c>
      <c r="B769" s="183" t="s">
        <v>1969</v>
      </c>
      <c r="C769" s="186" t="s">
        <v>2267</v>
      </c>
      <c r="D769" s="178">
        <v>1</v>
      </c>
      <c r="E769" s="142">
        <v>200</v>
      </c>
    </row>
    <row r="770" spans="1:5">
      <c r="A770" s="138">
        <v>11307</v>
      </c>
      <c r="B770" s="182" t="s">
        <v>551</v>
      </c>
      <c r="C770" s="186" t="s">
        <v>2267</v>
      </c>
      <c r="D770" s="179">
        <v>448</v>
      </c>
      <c r="E770" s="188">
        <v>5198</v>
      </c>
    </row>
    <row r="771" spans="1:5">
      <c r="A771" s="140">
        <v>15031</v>
      </c>
      <c r="B771" s="183" t="s">
        <v>3316</v>
      </c>
      <c r="C771" s="186" t="s">
        <v>2267</v>
      </c>
      <c r="D771" s="178">
        <v>48</v>
      </c>
      <c r="E771" s="189">
        <v>1026</v>
      </c>
    </row>
    <row r="772" spans="1:5">
      <c r="A772" s="140">
        <v>12842</v>
      </c>
      <c r="B772" s="183" t="s">
        <v>555</v>
      </c>
      <c r="C772" s="186" t="s">
        <v>2267</v>
      </c>
      <c r="D772" s="178">
        <v>4</v>
      </c>
      <c r="E772" s="189">
        <v>5198</v>
      </c>
    </row>
    <row r="773" spans="1:5">
      <c r="A773" s="140">
        <v>11264</v>
      </c>
      <c r="B773" s="183" t="s">
        <v>1974</v>
      </c>
      <c r="C773" s="185"/>
      <c r="D773" s="178">
        <v>10</v>
      </c>
      <c r="E773" s="189">
        <v>1021</v>
      </c>
    </row>
    <row r="774" spans="1:5">
      <c r="A774" s="140">
        <v>11263</v>
      </c>
      <c r="B774" s="183" t="s">
        <v>1976</v>
      </c>
      <c r="C774" s="186"/>
      <c r="D774" s="178">
        <v>280</v>
      </c>
      <c r="E774" s="189">
        <v>1030</v>
      </c>
    </row>
    <row r="775" spans="1:5">
      <c r="A775" s="140">
        <v>14131</v>
      </c>
      <c r="B775" s="183" t="s">
        <v>559</v>
      </c>
      <c r="C775" s="186"/>
      <c r="D775" s="178">
        <v>67</v>
      </c>
      <c r="E775" s="142">
        <v>909</v>
      </c>
    </row>
    <row r="776" spans="1:5">
      <c r="A776" s="140">
        <v>13903</v>
      </c>
      <c r="B776" s="183" t="s">
        <v>561</v>
      </c>
      <c r="C776" s="185"/>
      <c r="D776" s="178">
        <v>2</v>
      </c>
      <c r="E776" s="142">
        <v>550</v>
      </c>
    </row>
    <row r="777" spans="1:5">
      <c r="A777" s="140">
        <v>13904</v>
      </c>
      <c r="B777" s="183" t="s">
        <v>562</v>
      </c>
      <c r="C777" s="186"/>
      <c r="D777" s="178">
        <v>1</v>
      </c>
      <c r="E777" s="142">
        <v>550</v>
      </c>
    </row>
    <row r="778" spans="1:5">
      <c r="A778" s="140">
        <v>12839</v>
      </c>
      <c r="B778" s="183" t="s">
        <v>563</v>
      </c>
      <c r="C778" s="186"/>
      <c r="D778" s="178">
        <v>6</v>
      </c>
      <c r="E778" s="189">
        <v>1600</v>
      </c>
    </row>
    <row r="779" spans="1:5" ht="22.5">
      <c r="A779" s="140">
        <v>12975</v>
      </c>
      <c r="B779" s="183" t="s">
        <v>1981</v>
      </c>
      <c r="C779" s="186"/>
      <c r="D779" s="178">
        <v>20</v>
      </c>
      <c r="E779" s="142">
        <v>800</v>
      </c>
    </row>
    <row r="780" spans="1:5">
      <c r="A780" s="140">
        <v>15032</v>
      </c>
      <c r="B780" s="183" t="s">
        <v>3708</v>
      </c>
      <c r="C780" s="186"/>
      <c r="D780" s="178">
        <v>2</v>
      </c>
      <c r="E780" s="189">
        <v>1026</v>
      </c>
    </row>
    <row r="781" spans="1:5">
      <c r="A781" s="140">
        <v>12841</v>
      </c>
      <c r="B781" s="183" t="s">
        <v>909</v>
      </c>
      <c r="C781" s="186"/>
      <c r="D781" s="178">
        <v>8</v>
      </c>
      <c r="E781" s="142">
        <v>909</v>
      </c>
    </row>
    <row r="782" spans="1:5">
      <c r="A782" s="138">
        <v>13225</v>
      </c>
      <c r="B782" s="182" t="s">
        <v>565</v>
      </c>
      <c r="C782" s="185"/>
      <c r="D782" s="179">
        <v>440</v>
      </c>
      <c r="E782" s="188">
        <v>4000</v>
      </c>
    </row>
    <row r="783" spans="1:5">
      <c r="A783" s="140">
        <v>14606</v>
      </c>
      <c r="B783" s="183" t="s">
        <v>2576</v>
      </c>
      <c r="C783" s="186" t="s">
        <v>2266</v>
      </c>
      <c r="D783" s="178">
        <v>44</v>
      </c>
      <c r="E783" s="142">
        <v>30</v>
      </c>
    </row>
    <row r="784" spans="1:5">
      <c r="A784" s="140">
        <v>14605</v>
      </c>
      <c r="B784" s="183" t="s">
        <v>2577</v>
      </c>
      <c r="C784" s="186" t="s">
        <v>2266</v>
      </c>
      <c r="D784" s="178">
        <v>337</v>
      </c>
      <c r="E784" s="142">
        <v>30</v>
      </c>
    </row>
    <row r="785" spans="1:5">
      <c r="A785" s="140">
        <v>14608</v>
      </c>
      <c r="B785" s="183" t="s">
        <v>2578</v>
      </c>
      <c r="C785" s="186" t="s">
        <v>2266</v>
      </c>
      <c r="D785" s="178">
        <v>56</v>
      </c>
      <c r="E785" s="142">
        <v>30</v>
      </c>
    </row>
    <row r="786" spans="1:5">
      <c r="A786" s="140">
        <v>14433</v>
      </c>
      <c r="B786" s="183" t="s">
        <v>2306</v>
      </c>
      <c r="C786" s="186" t="s">
        <v>2266</v>
      </c>
      <c r="D786" s="178">
        <v>2</v>
      </c>
      <c r="E786" s="189">
        <v>4000</v>
      </c>
    </row>
    <row r="787" spans="1:5">
      <c r="A787" s="140">
        <v>14434</v>
      </c>
      <c r="B787" s="183" t="s">
        <v>2307</v>
      </c>
      <c r="C787" s="186" t="s">
        <v>2266</v>
      </c>
      <c r="D787" s="178">
        <v>1</v>
      </c>
      <c r="E787" s="189">
        <v>2100</v>
      </c>
    </row>
    <row r="788" spans="1:5">
      <c r="A788" s="138">
        <v>12820</v>
      </c>
      <c r="B788" s="182" t="s">
        <v>567</v>
      </c>
      <c r="C788" s="186" t="s">
        <v>2266</v>
      </c>
      <c r="D788" s="176">
        <v>93441</v>
      </c>
      <c r="E788" s="177">
        <v>500</v>
      </c>
    </row>
    <row r="789" spans="1:5">
      <c r="A789" s="138">
        <v>12109</v>
      </c>
      <c r="B789" s="182" t="s">
        <v>568</v>
      </c>
      <c r="C789" s="186" t="s">
        <v>2266</v>
      </c>
      <c r="D789" s="176">
        <v>4394</v>
      </c>
      <c r="E789" s="177">
        <v>60</v>
      </c>
    </row>
    <row r="790" spans="1:5">
      <c r="A790" s="140">
        <v>12223</v>
      </c>
      <c r="B790" s="183" t="s">
        <v>569</v>
      </c>
      <c r="C790" s="186" t="s">
        <v>2266</v>
      </c>
      <c r="D790" s="178">
        <v>49</v>
      </c>
      <c r="E790" s="142">
        <v>20</v>
      </c>
    </row>
    <row r="791" spans="1:5">
      <c r="A791" s="140">
        <v>12218</v>
      </c>
      <c r="B791" s="183" t="s">
        <v>570</v>
      </c>
      <c r="C791" s="186" t="s">
        <v>2266</v>
      </c>
      <c r="D791" s="178">
        <v>530</v>
      </c>
      <c r="E791" s="142">
        <v>20</v>
      </c>
    </row>
    <row r="792" spans="1:5">
      <c r="A792" s="140">
        <v>12713</v>
      </c>
      <c r="B792" s="183" t="s">
        <v>572</v>
      </c>
      <c r="C792" s="186" t="s">
        <v>2266</v>
      </c>
      <c r="D792" s="178">
        <v>649</v>
      </c>
      <c r="E792" s="142">
        <v>20</v>
      </c>
    </row>
    <row r="793" spans="1:5">
      <c r="A793" s="140">
        <v>12929</v>
      </c>
      <c r="B793" s="183" t="s">
        <v>573</v>
      </c>
      <c r="C793" s="185"/>
      <c r="D793" s="178">
        <v>46</v>
      </c>
      <c r="E793" s="142">
        <v>20</v>
      </c>
    </row>
    <row r="794" spans="1:5">
      <c r="A794" s="140">
        <v>12373</v>
      </c>
      <c r="B794" s="183" t="s">
        <v>575</v>
      </c>
      <c r="C794" s="186"/>
      <c r="D794" s="178">
        <v>300</v>
      </c>
      <c r="E794" s="142">
        <v>20</v>
      </c>
    </row>
    <row r="795" spans="1:5">
      <c r="A795" s="140">
        <v>12372</v>
      </c>
      <c r="B795" s="183" t="s">
        <v>576</v>
      </c>
      <c r="C795" s="186"/>
      <c r="D795" s="178">
        <v>450</v>
      </c>
      <c r="E795" s="142">
        <v>20</v>
      </c>
    </row>
    <row r="796" spans="1:5">
      <c r="A796" s="140">
        <v>12219</v>
      </c>
      <c r="B796" s="183" t="s">
        <v>577</v>
      </c>
      <c r="C796" s="186"/>
      <c r="D796" s="178">
        <v>200</v>
      </c>
      <c r="E796" s="142">
        <v>20</v>
      </c>
    </row>
    <row r="797" spans="1:5">
      <c r="A797" s="140">
        <v>12844</v>
      </c>
      <c r="B797" s="183" t="s">
        <v>578</v>
      </c>
      <c r="C797" s="186"/>
      <c r="D797" s="178">
        <v>16</v>
      </c>
      <c r="E797" s="142">
        <v>25</v>
      </c>
    </row>
    <row r="798" spans="1:5">
      <c r="A798" s="140">
        <v>12809</v>
      </c>
      <c r="B798" s="183" t="s">
        <v>1993</v>
      </c>
      <c r="C798" s="186" t="s">
        <v>2266</v>
      </c>
      <c r="D798" s="178">
        <v>388</v>
      </c>
      <c r="E798" s="142">
        <v>20</v>
      </c>
    </row>
    <row r="799" spans="1:5">
      <c r="A799" s="140">
        <v>12116</v>
      </c>
      <c r="B799" s="183" t="s">
        <v>579</v>
      </c>
      <c r="C799" s="186"/>
      <c r="D799" s="178">
        <v>520</v>
      </c>
      <c r="E799" s="142">
        <v>20</v>
      </c>
    </row>
    <row r="800" spans="1:5">
      <c r="A800" s="140">
        <v>12113</v>
      </c>
      <c r="B800" s="183" t="s">
        <v>580</v>
      </c>
      <c r="C800" s="186" t="s">
        <v>2266</v>
      </c>
      <c r="D800" s="178">
        <v>400</v>
      </c>
      <c r="E800" s="142">
        <v>20</v>
      </c>
    </row>
    <row r="801" spans="1:5">
      <c r="A801" s="140">
        <v>12810</v>
      </c>
      <c r="B801" s="183" t="s">
        <v>581</v>
      </c>
      <c r="C801" s="186" t="s">
        <v>2266</v>
      </c>
      <c r="D801" s="178">
        <v>296</v>
      </c>
      <c r="E801" s="142">
        <v>20</v>
      </c>
    </row>
    <row r="802" spans="1:5" ht="22.5">
      <c r="A802" s="140">
        <v>12110</v>
      </c>
      <c r="B802" s="183" t="s">
        <v>582</v>
      </c>
      <c r="C802" s="186"/>
      <c r="D802" s="178">
        <v>250</v>
      </c>
      <c r="E802" s="142">
        <v>60</v>
      </c>
    </row>
    <row r="803" spans="1:5">
      <c r="A803" s="140">
        <v>12927</v>
      </c>
      <c r="B803" s="183" t="s">
        <v>583</v>
      </c>
      <c r="C803" s="186"/>
      <c r="D803" s="178">
        <v>300</v>
      </c>
      <c r="E803" s="142">
        <v>20</v>
      </c>
    </row>
    <row r="804" spans="1:5">
      <c r="A804" s="138">
        <v>11604</v>
      </c>
      <c r="B804" s="182" t="s">
        <v>584</v>
      </c>
      <c r="C804" s="185"/>
      <c r="D804" s="176">
        <v>8877</v>
      </c>
      <c r="E804" s="177">
        <v>39</v>
      </c>
    </row>
    <row r="805" spans="1:5">
      <c r="A805" s="140">
        <v>12826</v>
      </c>
      <c r="B805" s="183" t="s">
        <v>2016</v>
      </c>
      <c r="C805" s="185"/>
      <c r="D805" s="178">
        <v>20</v>
      </c>
      <c r="E805" s="142">
        <v>28</v>
      </c>
    </row>
    <row r="806" spans="1:5">
      <c r="A806" s="140">
        <v>12829</v>
      </c>
      <c r="B806" s="183" t="s">
        <v>665</v>
      </c>
      <c r="C806" s="186" t="s">
        <v>2281</v>
      </c>
      <c r="D806" s="178">
        <v>100</v>
      </c>
      <c r="E806" s="142">
        <v>32</v>
      </c>
    </row>
    <row r="807" spans="1:5">
      <c r="A807" s="140">
        <v>12825</v>
      </c>
      <c r="B807" s="183" t="s">
        <v>666</v>
      </c>
      <c r="C807" s="186" t="s">
        <v>2281</v>
      </c>
      <c r="D807" s="143">
        <v>4905</v>
      </c>
      <c r="E807" s="142">
        <v>23</v>
      </c>
    </row>
    <row r="808" spans="1:5">
      <c r="A808" s="140">
        <v>12830</v>
      </c>
      <c r="B808" s="183" t="s">
        <v>667</v>
      </c>
      <c r="C808" s="186" t="s">
        <v>2281</v>
      </c>
      <c r="D808" s="178">
        <v>530</v>
      </c>
      <c r="E808" s="142">
        <v>39</v>
      </c>
    </row>
    <row r="809" spans="1:5">
      <c r="A809" s="140">
        <v>12824</v>
      </c>
      <c r="B809" s="183" t="s">
        <v>669</v>
      </c>
      <c r="C809" s="186" t="s">
        <v>2281</v>
      </c>
      <c r="D809" s="178">
        <v>787</v>
      </c>
      <c r="E809" s="142">
        <v>27</v>
      </c>
    </row>
    <row r="810" spans="1:5">
      <c r="A810" s="140">
        <v>12832</v>
      </c>
      <c r="B810" s="183" t="s">
        <v>670</v>
      </c>
      <c r="C810" s="186" t="s">
        <v>2281</v>
      </c>
      <c r="D810" s="178">
        <v>100</v>
      </c>
      <c r="E810" s="142">
        <v>27</v>
      </c>
    </row>
    <row r="811" spans="1:5">
      <c r="A811" s="140">
        <v>14348</v>
      </c>
      <c r="B811" s="183" t="s">
        <v>2581</v>
      </c>
      <c r="C811" s="186" t="s">
        <v>2281</v>
      </c>
      <c r="D811" s="178">
        <v>400</v>
      </c>
      <c r="E811" s="142">
        <v>28</v>
      </c>
    </row>
    <row r="812" spans="1:5">
      <c r="A812" s="140">
        <v>12271</v>
      </c>
      <c r="B812" s="183" t="s">
        <v>585</v>
      </c>
      <c r="C812" s="186" t="s">
        <v>2281</v>
      </c>
      <c r="D812" s="178">
        <v>20</v>
      </c>
      <c r="E812" s="142">
        <v>21</v>
      </c>
    </row>
    <row r="813" spans="1:5">
      <c r="A813" s="140">
        <v>14349</v>
      </c>
      <c r="B813" s="183" t="s">
        <v>2582</v>
      </c>
      <c r="C813" s="186" t="s">
        <v>2281</v>
      </c>
      <c r="D813" s="178">
        <v>500</v>
      </c>
      <c r="E813" s="142">
        <v>25</v>
      </c>
    </row>
    <row r="814" spans="1:5">
      <c r="A814" s="140">
        <v>12566</v>
      </c>
      <c r="B814" s="183" t="s">
        <v>2583</v>
      </c>
      <c r="C814" s="186" t="s">
        <v>2281</v>
      </c>
      <c r="D814" s="178">
        <v>167</v>
      </c>
      <c r="E814" s="142">
        <v>21</v>
      </c>
    </row>
    <row r="815" spans="1:5">
      <c r="A815" s="140">
        <v>14347</v>
      </c>
      <c r="B815" s="183" t="s">
        <v>2584</v>
      </c>
      <c r="C815" s="186" t="s">
        <v>2281</v>
      </c>
      <c r="D815" s="178">
        <v>37</v>
      </c>
      <c r="E815" s="142">
        <v>35</v>
      </c>
    </row>
    <row r="816" spans="1:5">
      <c r="A816" s="140">
        <v>12643</v>
      </c>
      <c r="B816" s="183" t="s">
        <v>2000</v>
      </c>
      <c r="C816" s="186" t="s">
        <v>2281</v>
      </c>
      <c r="D816" s="178">
        <v>80</v>
      </c>
      <c r="E816" s="142">
        <v>20</v>
      </c>
    </row>
    <row r="817" spans="1:5">
      <c r="A817" s="140">
        <v>12269</v>
      </c>
      <c r="B817" s="183" t="s">
        <v>586</v>
      </c>
      <c r="C817" s="186" t="s">
        <v>2281</v>
      </c>
      <c r="D817" s="178">
        <v>10</v>
      </c>
      <c r="E817" s="142">
        <v>14</v>
      </c>
    </row>
    <row r="818" spans="1:5">
      <c r="A818" s="140">
        <v>12562</v>
      </c>
      <c r="B818" s="183" t="s">
        <v>587</v>
      </c>
      <c r="C818" s="186" t="s">
        <v>2281</v>
      </c>
      <c r="D818" s="178">
        <v>150</v>
      </c>
      <c r="E818" s="142">
        <v>8</v>
      </c>
    </row>
    <row r="819" spans="1:5">
      <c r="A819" s="140">
        <v>14351</v>
      </c>
      <c r="B819" s="183" t="s">
        <v>2585</v>
      </c>
      <c r="C819" s="186" t="s">
        <v>2281</v>
      </c>
      <c r="D819" s="178">
        <v>97</v>
      </c>
      <c r="E819" s="142">
        <v>11</v>
      </c>
    </row>
    <row r="820" spans="1:5">
      <c r="A820" s="140">
        <v>12570</v>
      </c>
      <c r="B820" s="183" t="s">
        <v>588</v>
      </c>
      <c r="C820" s="185"/>
      <c r="D820" s="178">
        <v>120</v>
      </c>
      <c r="E820" s="142">
        <v>10</v>
      </c>
    </row>
    <row r="821" spans="1:5">
      <c r="A821" s="140">
        <v>12274</v>
      </c>
      <c r="B821" s="183" t="s">
        <v>589</v>
      </c>
      <c r="C821" s="186" t="s">
        <v>2281</v>
      </c>
      <c r="D821" s="178">
        <v>34</v>
      </c>
      <c r="E821" s="142">
        <v>12</v>
      </c>
    </row>
    <row r="822" spans="1:5">
      <c r="A822" s="140">
        <v>12273</v>
      </c>
      <c r="B822" s="183" t="s">
        <v>590</v>
      </c>
      <c r="C822" s="186" t="s">
        <v>2281</v>
      </c>
      <c r="D822" s="178">
        <v>58</v>
      </c>
      <c r="E822" s="142">
        <v>14</v>
      </c>
    </row>
    <row r="823" spans="1:5">
      <c r="A823" s="140">
        <v>12563</v>
      </c>
      <c r="B823" s="183" t="s">
        <v>3467</v>
      </c>
      <c r="C823" s="186" t="s">
        <v>2281</v>
      </c>
      <c r="D823" s="178">
        <v>397</v>
      </c>
      <c r="E823" s="142">
        <v>16</v>
      </c>
    </row>
    <row r="824" spans="1:5">
      <c r="A824" s="140">
        <v>14350</v>
      </c>
      <c r="B824" s="183" t="s">
        <v>2586</v>
      </c>
      <c r="C824" s="186" t="s">
        <v>2281</v>
      </c>
      <c r="D824" s="178">
        <v>335</v>
      </c>
      <c r="E824" s="142">
        <v>25</v>
      </c>
    </row>
    <row r="825" spans="1:5">
      <c r="A825" s="140">
        <v>12646</v>
      </c>
      <c r="B825" s="183" t="s">
        <v>591</v>
      </c>
      <c r="C825" s="186" t="s">
        <v>2281</v>
      </c>
      <c r="D825" s="178">
        <v>30</v>
      </c>
      <c r="E825" s="142">
        <v>15</v>
      </c>
    </row>
    <row r="826" spans="1:5">
      <c r="A826" s="138">
        <v>13403</v>
      </c>
      <c r="B826" s="182" t="s">
        <v>592</v>
      </c>
      <c r="C826" s="186" t="s">
        <v>2281</v>
      </c>
      <c r="D826" s="179">
        <v>516</v>
      </c>
      <c r="E826" s="177">
        <v>500</v>
      </c>
    </row>
    <row r="827" spans="1:5">
      <c r="A827" s="140">
        <v>15042</v>
      </c>
      <c r="B827" s="183" t="s">
        <v>3359</v>
      </c>
      <c r="C827" s="186" t="s">
        <v>2281</v>
      </c>
      <c r="D827" s="178">
        <v>17</v>
      </c>
      <c r="E827" s="142">
        <v>400</v>
      </c>
    </row>
    <row r="828" spans="1:5">
      <c r="A828" s="140">
        <v>13404</v>
      </c>
      <c r="B828" s="183" t="s">
        <v>3360</v>
      </c>
      <c r="C828" s="186"/>
      <c r="D828" s="178">
        <v>20</v>
      </c>
      <c r="E828" s="142">
        <v>350</v>
      </c>
    </row>
    <row r="829" spans="1:5">
      <c r="A829" s="140">
        <v>13405</v>
      </c>
      <c r="B829" s="183" t="s">
        <v>3361</v>
      </c>
      <c r="C829" s="186"/>
      <c r="D829" s="178">
        <v>20</v>
      </c>
      <c r="E829" s="142">
        <v>350</v>
      </c>
    </row>
    <row r="830" spans="1:5">
      <c r="A830" s="138">
        <v>13452</v>
      </c>
      <c r="B830" s="182" t="s">
        <v>607</v>
      </c>
      <c r="C830" s="186"/>
      <c r="D830" s="179">
        <v>44</v>
      </c>
      <c r="E830" s="177">
        <v>500</v>
      </c>
    </row>
    <row r="831" spans="1:5" ht="22.5">
      <c r="A831" s="140">
        <v>13331</v>
      </c>
      <c r="B831" s="183" t="s">
        <v>3754</v>
      </c>
      <c r="C831" s="186"/>
      <c r="D831" s="178">
        <v>18</v>
      </c>
      <c r="E831" s="142">
        <v>500</v>
      </c>
    </row>
    <row r="832" spans="1:5" ht="22.5">
      <c r="A832" s="140">
        <v>13274</v>
      </c>
      <c r="B832" s="183" t="s">
        <v>3354</v>
      </c>
      <c r="C832" s="186"/>
      <c r="D832" s="178">
        <v>1</v>
      </c>
      <c r="E832" s="142">
        <v>500</v>
      </c>
    </row>
    <row r="833" spans="1:5" ht="22.5">
      <c r="A833" s="140">
        <v>13275</v>
      </c>
      <c r="B833" s="183" t="s">
        <v>3355</v>
      </c>
      <c r="C833" s="186"/>
      <c r="D833" s="178">
        <v>6</v>
      </c>
      <c r="E833" s="142">
        <v>500</v>
      </c>
    </row>
    <row r="834" spans="1:5" ht="22.5">
      <c r="A834" s="140">
        <v>13277</v>
      </c>
      <c r="B834" s="183" t="s">
        <v>3356</v>
      </c>
      <c r="C834" s="186"/>
      <c r="D834" s="178">
        <v>10</v>
      </c>
      <c r="E834" s="142">
        <v>500</v>
      </c>
    </row>
    <row r="835" spans="1:5" ht="22.5">
      <c r="A835" s="140">
        <v>13276</v>
      </c>
      <c r="B835" s="183" t="s">
        <v>3357</v>
      </c>
      <c r="C835" s="186"/>
      <c r="D835" s="178">
        <v>9</v>
      </c>
      <c r="E835" s="142">
        <v>500</v>
      </c>
    </row>
    <row r="836" spans="1:5">
      <c r="A836" s="140">
        <v>13406</v>
      </c>
      <c r="B836" s="183" t="s">
        <v>3362</v>
      </c>
      <c r="C836" s="186"/>
      <c r="D836" s="178">
        <v>20</v>
      </c>
      <c r="E836" s="142">
        <v>350</v>
      </c>
    </row>
    <row r="837" spans="1:5">
      <c r="A837" s="140">
        <v>13407</v>
      </c>
      <c r="B837" s="183" t="s">
        <v>3363</v>
      </c>
      <c r="C837" s="186"/>
      <c r="D837" s="178">
        <v>17</v>
      </c>
      <c r="E837" s="142">
        <v>350</v>
      </c>
    </row>
    <row r="838" spans="1:5" ht="22.5">
      <c r="A838" s="140">
        <v>13411</v>
      </c>
      <c r="B838" s="183" t="s">
        <v>3364</v>
      </c>
      <c r="C838" s="186"/>
      <c r="D838" s="178">
        <v>19</v>
      </c>
      <c r="E838" s="142">
        <v>400</v>
      </c>
    </row>
    <row r="839" spans="1:5">
      <c r="A839" s="140">
        <v>15041</v>
      </c>
      <c r="B839" s="183" t="s">
        <v>3365</v>
      </c>
      <c r="C839" s="186"/>
      <c r="D839" s="178">
        <v>18</v>
      </c>
      <c r="E839" s="142">
        <v>400</v>
      </c>
    </row>
    <row r="840" spans="1:5">
      <c r="A840" s="140">
        <v>13415</v>
      </c>
      <c r="B840" s="183" t="s">
        <v>3366</v>
      </c>
      <c r="C840" s="186"/>
      <c r="D840" s="178">
        <v>19</v>
      </c>
      <c r="E840" s="142">
        <v>400</v>
      </c>
    </row>
    <row r="841" spans="1:5">
      <c r="A841" s="140">
        <v>15044</v>
      </c>
      <c r="B841" s="183" t="s">
        <v>3367</v>
      </c>
      <c r="C841" s="185"/>
      <c r="D841" s="178">
        <v>18</v>
      </c>
      <c r="E841" s="142">
        <v>400</v>
      </c>
    </row>
    <row r="842" spans="1:5" ht="22.5">
      <c r="A842" s="140">
        <v>13417</v>
      </c>
      <c r="B842" s="183" t="s">
        <v>3368</v>
      </c>
      <c r="C842" s="185"/>
      <c r="D842" s="178">
        <v>21</v>
      </c>
      <c r="E842" s="142">
        <v>400</v>
      </c>
    </row>
    <row r="843" spans="1:5" ht="22.5">
      <c r="A843" s="140">
        <v>13418</v>
      </c>
      <c r="B843" s="183" t="s">
        <v>3369</v>
      </c>
      <c r="C843" s="186"/>
      <c r="D843" s="178">
        <v>19</v>
      </c>
      <c r="E843" s="142">
        <v>400</v>
      </c>
    </row>
    <row r="844" spans="1:5" ht="22.5">
      <c r="A844" s="140">
        <v>14880</v>
      </c>
      <c r="B844" s="183" t="s">
        <v>3370</v>
      </c>
      <c r="C844" s="186"/>
      <c r="D844" s="178">
        <v>19</v>
      </c>
      <c r="E844" s="142">
        <v>400</v>
      </c>
    </row>
    <row r="845" spans="1:5">
      <c r="A845" s="140">
        <v>15043</v>
      </c>
      <c r="B845" s="183" t="s">
        <v>3371</v>
      </c>
      <c r="C845" s="186"/>
      <c r="D845" s="178">
        <v>19</v>
      </c>
      <c r="E845" s="142">
        <v>400</v>
      </c>
    </row>
    <row r="846" spans="1:5" ht="22.5">
      <c r="A846" s="140">
        <v>14485</v>
      </c>
      <c r="B846" s="183" t="s">
        <v>3372</v>
      </c>
      <c r="C846" s="186"/>
      <c r="D846" s="178">
        <v>10</v>
      </c>
      <c r="E846" s="142">
        <v>400</v>
      </c>
    </row>
    <row r="847" spans="1:5">
      <c r="A847" s="140">
        <v>15045</v>
      </c>
      <c r="B847" s="183" t="s">
        <v>3373</v>
      </c>
      <c r="C847" s="186" t="s">
        <v>2266</v>
      </c>
      <c r="D847" s="178">
        <v>19</v>
      </c>
      <c r="E847" s="142">
        <v>400</v>
      </c>
    </row>
    <row r="848" spans="1:5">
      <c r="A848" s="140">
        <v>13431</v>
      </c>
      <c r="B848" s="183" t="s">
        <v>3374</v>
      </c>
      <c r="C848" s="186" t="s">
        <v>2266</v>
      </c>
      <c r="D848" s="178">
        <v>20</v>
      </c>
      <c r="E848" s="142">
        <v>400</v>
      </c>
    </row>
    <row r="849" spans="1:5" ht="22.5">
      <c r="A849" s="140">
        <v>13434</v>
      </c>
      <c r="B849" s="183" t="s">
        <v>3375</v>
      </c>
      <c r="C849" s="185"/>
      <c r="D849" s="178">
        <v>20</v>
      </c>
      <c r="E849" s="142">
        <v>400</v>
      </c>
    </row>
    <row r="850" spans="1:5" ht="22.5">
      <c r="A850" s="140">
        <v>13435</v>
      </c>
      <c r="B850" s="183" t="s">
        <v>3376</v>
      </c>
      <c r="C850" s="186" t="s">
        <v>2281</v>
      </c>
      <c r="D850" s="178">
        <v>20</v>
      </c>
      <c r="E850" s="142">
        <v>400</v>
      </c>
    </row>
    <row r="851" spans="1:5" ht="22.5">
      <c r="A851" s="140">
        <v>13438</v>
      </c>
      <c r="B851" s="183" t="s">
        <v>3377</v>
      </c>
      <c r="C851" s="186" t="s">
        <v>2281</v>
      </c>
      <c r="D851" s="178">
        <v>20</v>
      </c>
      <c r="E851" s="142">
        <v>400</v>
      </c>
    </row>
    <row r="852" spans="1:5" ht="22.5">
      <c r="A852" s="140">
        <v>14631</v>
      </c>
      <c r="B852" s="183" t="s">
        <v>3378</v>
      </c>
      <c r="C852" s="186" t="s">
        <v>2281</v>
      </c>
      <c r="D852" s="178">
        <v>17</v>
      </c>
      <c r="E852" s="142">
        <v>400</v>
      </c>
    </row>
    <row r="853" spans="1:5" ht="22.5">
      <c r="A853" s="140">
        <v>14632</v>
      </c>
      <c r="B853" s="183" t="s">
        <v>3379</v>
      </c>
      <c r="C853" s="186" t="s">
        <v>2281</v>
      </c>
      <c r="D853" s="178">
        <v>17</v>
      </c>
      <c r="E853" s="142">
        <v>400</v>
      </c>
    </row>
    <row r="854" spans="1:5">
      <c r="A854" s="140">
        <v>13408</v>
      </c>
      <c r="B854" s="183" t="s">
        <v>3380</v>
      </c>
      <c r="C854" s="186" t="s">
        <v>2281</v>
      </c>
      <c r="D854" s="178">
        <v>20</v>
      </c>
      <c r="E854" s="142">
        <v>400</v>
      </c>
    </row>
    <row r="855" spans="1:5">
      <c r="A855" s="140">
        <v>14738</v>
      </c>
      <c r="B855" s="183" t="s">
        <v>3381</v>
      </c>
      <c r="C855" s="186" t="s">
        <v>2281</v>
      </c>
      <c r="D855" s="178">
        <v>20</v>
      </c>
      <c r="E855" s="142">
        <v>400</v>
      </c>
    </row>
    <row r="856" spans="1:5">
      <c r="A856" s="140">
        <v>13410</v>
      </c>
      <c r="B856" s="183" t="s">
        <v>3382</v>
      </c>
      <c r="C856" s="186" t="s">
        <v>2281</v>
      </c>
      <c r="D856" s="178">
        <v>20</v>
      </c>
      <c r="E856" s="142">
        <v>400</v>
      </c>
    </row>
    <row r="857" spans="1:5">
      <c r="A857" s="140">
        <v>13285</v>
      </c>
      <c r="B857" s="183" t="s">
        <v>3383</v>
      </c>
      <c r="C857" s="186" t="s">
        <v>2281</v>
      </c>
      <c r="D857" s="178">
        <v>23</v>
      </c>
      <c r="E857" s="142">
        <v>400</v>
      </c>
    </row>
    <row r="858" spans="1:5">
      <c r="A858" s="138">
        <v>13052</v>
      </c>
      <c r="B858" s="182" t="s">
        <v>648</v>
      </c>
      <c r="C858" s="186" t="s">
        <v>2281</v>
      </c>
      <c r="D858" s="176">
        <v>47856</v>
      </c>
      <c r="E858" s="177">
        <v>62</v>
      </c>
    </row>
    <row r="859" spans="1:5">
      <c r="A859" s="140">
        <v>13057</v>
      </c>
      <c r="B859" s="183" t="s">
        <v>649</v>
      </c>
      <c r="C859" s="186" t="s">
        <v>2281</v>
      </c>
      <c r="D859" s="143">
        <v>3392</v>
      </c>
      <c r="E859" s="142">
        <v>17</v>
      </c>
    </row>
    <row r="860" spans="1:5">
      <c r="A860" s="140">
        <v>13060</v>
      </c>
      <c r="B860" s="183" t="s">
        <v>650</v>
      </c>
      <c r="C860" s="186" t="s">
        <v>2281</v>
      </c>
      <c r="D860" s="143">
        <v>4431</v>
      </c>
      <c r="E860" s="142">
        <v>21</v>
      </c>
    </row>
    <row r="861" spans="1:5">
      <c r="A861" s="140">
        <v>13056</v>
      </c>
      <c r="B861" s="183" t="s">
        <v>651</v>
      </c>
      <c r="C861" s="186" t="s">
        <v>2281</v>
      </c>
      <c r="D861" s="143">
        <v>3476</v>
      </c>
      <c r="E861" s="142">
        <v>25</v>
      </c>
    </row>
    <row r="862" spans="1:5">
      <c r="A862" s="140">
        <v>13058</v>
      </c>
      <c r="B862" s="183" t="s">
        <v>652</v>
      </c>
      <c r="C862" s="186" t="s">
        <v>2281</v>
      </c>
      <c r="D862" s="143">
        <v>3542</v>
      </c>
      <c r="E862" s="142">
        <v>28</v>
      </c>
    </row>
    <row r="863" spans="1:5">
      <c r="A863" s="140">
        <v>13066</v>
      </c>
      <c r="B863" s="183" t="s">
        <v>653</v>
      </c>
      <c r="C863" s="186" t="s">
        <v>2281</v>
      </c>
      <c r="D863" s="143">
        <v>4326</v>
      </c>
      <c r="E863" s="142">
        <v>62</v>
      </c>
    </row>
    <row r="864" spans="1:5">
      <c r="A864" s="140">
        <v>13067</v>
      </c>
      <c r="B864" s="183" t="s">
        <v>654</v>
      </c>
      <c r="C864" s="185"/>
      <c r="D864" s="143">
        <v>3697</v>
      </c>
      <c r="E864" s="142">
        <v>62</v>
      </c>
    </row>
    <row r="865" spans="1:5">
      <c r="A865" s="140">
        <v>14741</v>
      </c>
      <c r="B865" s="183" t="s">
        <v>2894</v>
      </c>
      <c r="C865" s="186" t="s">
        <v>2281</v>
      </c>
      <c r="D865" s="178">
        <v>4</v>
      </c>
      <c r="E865" s="184"/>
    </row>
    <row r="866" spans="1:5">
      <c r="A866" s="140">
        <v>13064</v>
      </c>
      <c r="B866" s="183" t="s">
        <v>655</v>
      </c>
      <c r="C866" s="186" t="s">
        <v>2281</v>
      </c>
      <c r="D866" s="143">
        <v>3871</v>
      </c>
      <c r="E866" s="142">
        <v>62</v>
      </c>
    </row>
    <row r="867" spans="1:5">
      <c r="A867" s="140">
        <v>13063</v>
      </c>
      <c r="B867" s="183" t="s">
        <v>656</v>
      </c>
      <c r="C867" s="186" t="s">
        <v>2281</v>
      </c>
      <c r="D867" s="143">
        <v>3848</v>
      </c>
      <c r="E867" s="142">
        <v>62</v>
      </c>
    </row>
    <row r="868" spans="1:5">
      <c r="A868" s="140">
        <v>13065</v>
      </c>
      <c r="B868" s="183" t="s">
        <v>657</v>
      </c>
      <c r="C868" s="186" t="s">
        <v>2281</v>
      </c>
      <c r="D868" s="143">
        <v>3718</v>
      </c>
      <c r="E868" s="142">
        <v>62</v>
      </c>
    </row>
    <row r="869" spans="1:5">
      <c r="A869" s="140">
        <v>13054</v>
      </c>
      <c r="B869" s="183" t="s">
        <v>658</v>
      </c>
      <c r="C869" s="186" t="s">
        <v>2281</v>
      </c>
      <c r="D869" s="143">
        <v>2481</v>
      </c>
      <c r="E869" s="142">
        <v>14</v>
      </c>
    </row>
    <row r="870" spans="1:5">
      <c r="A870" s="140">
        <v>13062</v>
      </c>
      <c r="B870" s="183" t="s">
        <v>659</v>
      </c>
      <c r="C870" s="186" t="s">
        <v>2281</v>
      </c>
      <c r="D870" s="143">
        <v>4624</v>
      </c>
      <c r="E870" s="142">
        <v>19</v>
      </c>
    </row>
    <row r="871" spans="1:5">
      <c r="A871" s="140">
        <v>13059</v>
      </c>
      <c r="B871" s="183" t="s">
        <v>660</v>
      </c>
      <c r="C871" s="186" t="s">
        <v>2281</v>
      </c>
      <c r="D871" s="143">
        <v>4393</v>
      </c>
      <c r="E871" s="142">
        <v>18</v>
      </c>
    </row>
    <row r="872" spans="1:5">
      <c r="A872" s="140">
        <v>13053</v>
      </c>
      <c r="B872" s="183" t="s">
        <v>661</v>
      </c>
      <c r="C872" s="186" t="s">
        <v>2281</v>
      </c>
      <c r="D872" s="143">
        <v>2053</v>
      </c>
      <c r="E872" s="142">
        <v>32</v>
      </c>
    </row>
    <row r="873" spans="1:5">
      <c r="A873" s="138">
        <v>13051</v>
      </c>
      <c r="B873" s="182" t="s">
        <v>672</v>
      </c>
      <c r="C873" s="186" t="s">
        <v>2281</v>
      </c>
      <c r="D873" s="176">
        <v>16008</v>
      </c>
      <c r="E873" s="177">
        <v>108</v>
      </c>
    </row>
    <row r="874" spans="1:5">
      <c r="A874" s="140">
        <v>13091</v>
      </c>
      <c r="B874" s="183" t="s">
        <v>673</v>
      </c>
      <c r="C874" s="186" t="s">
        <v>2281</v>
      </c>
      <c r="D874" s="143">
        <v>2545</v>
      </c>
      <c r="E874" s="142">
        <v>23</v>
      </c>
    </row>
    <row r="875" spans="1:5">
      <c r="A875" s="140">
        <v>13072</v>
      </c>
      <c r="B875" s="183" t="s">
        <v>677</v>
      </c>
      <c r="C875" s="186" t="s">
        <v>2281</v>
      </c>
      <c r="D875" s="178">
        <v>158</v>
      </c>
      <c r="E875" s="142">
        <v>27</v>
      </c>
    </row>
    <row r="876" spans="1:5">
      <c r="A876" s="140">
        <v>13088</v>
      </c>
      <c r="B876" s="183" t="s">
        <v>678</v>
      </c>
      <c r="C876" s="186" t="s">
        <v>2281</v>
      </c>
      <c r="D876" s="178">
        <v>596</v>
      </c>
      <c r="E876" s="142">
        <v>14</v>
      </c>
    </row>
    <row r="877" spans="1:5">
      <c r="A877" s="140">
        <v>13078</v>
      </c>
      <c r="B877" s="183" t="s">
        <v>679</v>
      </c>
      <c r="C877" s="186" t="s">
        <v>2281</v>
      </c>
      <c r="D877" s="178">
        <v>402</v>
      </c>
      <c r="E877" s="142">
        <v>29</v>
      </c>
    </row>
    <row r="878" spans="1:5">
      <c r="A878" s="140">
        <v>13090</v>
      </c>
      <c r="B878" s="183" t="s">
        <v>683</v>
      </c>
      <c r="C878" s="186" t="s">
        <v>2281</v>
      </c>
      <c r="D878" s="178">
        <v>94</v>
      </c>
      <c r="E878" s="142">
        <v>23</v>
      </c>
    </row>
    <row r="879" spans="1:5">
      <c r="A879" s="140">
        <v>13068</v>
      </c>
      <c r="B879" s="183" t="s">
        <v>685</v>
      </c>
      <c r="C879" s="186" t="s">
        <v>2281</v>
      </c>
      <c r="D879" s="143">
        <v>1734</v>
      </c>
      <c r="E879" s="142">
        <v>13</v>
      </c>
    </row>
    <row r="880" spans="1:5">
      <c r="A880" s="140">
        <v>13082</v>
      </c>
      <c r="B880" s="183" t="s">
        <v>687</v>
      </c>
      <c r="C880" s="186" t="s">
        <v>2281</v>
      </c>
      <c r="D880" s="178">
        <v>493</v>
      </c>
      <c r="E880" s="142">
        <v>23</v>
      </c>
    </row>
    <row r="881" spans="1:5">
      <c r="A881" s="140">
        <v>13093</v>
      </c>
      <c r="B881" s="183" t="s">
        <v>688</v>
      </c>
      <c r="C881" s="186" t="s">
        <v>2281</v>
      </c>
      <c r="D881" s="178">
        <v>146</v>
      </c>
      <c r="E881" s="142">
        <v>12</v>
      </c>
    </row>
    <row r="882" spans="1:5">
      <c r="A882" s="140">
        <v>13094</v>
      </c>
      <c r="B882" s="183" t="s">
        <v>689</v>
      </c>
      <c r="C882" s="186" t="s">
        <v>2281</v>
      </c>
      <c r="D882" s="178">
        <v>540</v>
      </c>
      <c r="E882" s="142">
        <v>9</v>
      </c>
    </row>
    <row r="883" spans="1:5">
      <c r="A883" s="140">
        <v>13079</v>
      </c>
      <c r="B883" s="183" t="s">
        <v>690</v>
      </c>
      <c r="C883" s="186" t="s">
        <v>2281</v>
      </c>
      <c r="D883" s="178">
        <v>98</v>
      </c>
      <c r="E883" s="142">
        <v>14</v>
      </c>
    </row>
    <row r="884" spans="1:5">
      <c r="A884" s="140">
        <v>13085</v>
      </c>
      <c r="B884" s="183" t="s">
        <v>691</v>
      </c>
      <c r="C884" s="186" t="s">
        <v>2281</v>
      </c>
      <c r="D884" s="178">
        <v>388</v>
      </c>
      <c r="E884" s="142">
        <v>23</v>
      </c>
    </row>
    <row r="885" spans="1:5">
      <c r="A885" s="140">
        <v>13086</v>
      </c>
      <c r="B885" s="183" t="s">
        <v>692</v>
      </c>
      <c r="C885" s="185"/>
      <c r="D885" s="178">
        <v>940</v>
      </c>
      <c r="E885" s="142">
        <v>11</v>
      </c>
    </row>
    <row r="886" spans="1:5">
      <c r="A886" s="140">
        <v>13089</v>
      </c>
      <c r="B886" s="183" t="s">
        <v>693</v>
      </c>
      <c r="C886" s="186" t="s">
        <v>2281</v>
      </c>
      <c r="D886" s="178">
        <v>631</v>
      </c>
      <c r="E886" s="142">
        <v>19</v>
      </c>
    </row>
    <row r="887" spans="1:5">
      <c r="A887" s="140">
        <v>13096</v>
      </c>
      <c r="B887" s="183" t="s">
        <v>694</v>
      </c>
      <c r="C887" s="186" t="s">
        <v>2281</v>
      </c>
      <c r="D887" s="143">
        <v>2179</v>
      </c>
      <c r="E887" s="142">
        <v>17</v>
      </c>
    </row>
    <row r="888" spans="1:5">
      <c r="A888" s="140">
        <v>13075</v>
      </c>
      <c r="B888" s="183" t="s">
        <v>695</v>
      </c>
      <c r="C888" s="186" t="s">
        <v>2281</v>
      </c>
      <c r="D888" s="178">
        <v>379</v>
      </c>
      <c r="E888" s="142">
        <v>11</v>
      </c>
    </row>
    <row r="889" spans="1:5">
      <c r="A889" s="140">
        <v>13055</v>
      </c>
      <c r="B889" s="183" t="s">
        <v>2025</v>
      </c>
      <c r="C889" s="186" t="s">
        <v>2281</v>
      </c>
      <c r="D889" s="178">
        <v>318</v>
      </c>
      <c r="E889" s="142">
        <v>108</v>
      </c>
    </row>
    <row r="890" spans="1:5">
      <c r="A890" s="140">
        <v>13061</v>
      </c>
      <c r="B890" s="183" t="s">
        <v>696</v>
      </c>
      <c r="C890" s="186" t="s">
        <v>2281</v>
      </c>
      <c r="D890" s="143">
        <v>4367</v>
      </c>
      <c r="E890" s="142">
        <v>20</v>
      </c>
    </row>
    <row r="891" spans="1:5">
      <c r="A891" s="138">
        <v>14388</v>
      </c>
      <c r="B891" s="182" t="s">
        <v>697</v>
      </c>
      <c r="C891" s="186" t="s">
        <v>2281</v>
      </c>
      <c r="D891" s="176">
        <v>6469</v>
      </c>
      <c r="E891" s="177">
        <v>305</v>
      </c>
    </row>
    <row r="892" spans="1:5">
      <c r="A892" s="140">
        <v>14879</v>
      </c>
      <c r="B892" s="183" t="s">
        <v>2915</v>
      </c>
      <c r="C892" s="186" t="s">
        <v>2281</v>
      </c>
      <c r="D892" s="178">
        <v>191</v>
      </c>
      <c r="E892" s="142">
        <v>34</v>
      </c>
    </row>
    <row r="893" spans="1:5">
      <c r="A893" s="140">
        <v>14474</v>
      </c>
      <c r="B893" s="183" t="s">
        <v>2332</v>
      </c>
      <c r="C893" s="186" t="s">
        <v>2281</v>
      </c>
      <c r="D893" s="178">
        <v>100</v>
      </c>
      <c r="E893" s="142">
        <v>35</v>
      </c>
    </row>
    <row r="894" spans="1:5">
      <c r="A894" s="140">
        <v>14551</v>
      </c>
      <c r="B894" s="183" t="s">
        <v>2462</v>
      </c>
      <c r="C894" s="186" t="s">
        <v>2281</v>
      </c>
      <c r="D894" s="178">
        <v>376</v>
      </c>
      <c r="E894" s="142">
        <v>18</v>
      </c>
    </row>
    <row r="895" spans="1:5">
      <c r="A895" s="140">
        <v>14750</v>
      </c>
      <c r="B895" s="183" t="s">
        <v>2898</v>
      </c>
      <c r="C895" s="186" t="s">
        <v>2281</v>
      </c>
      <c r="D895" s="178">
        <v>48</v>
      </c>
      <c r="E895" s="142">
        <v>48</v>
      </c>
    </row>
    <row r="896" spans="1:5">
      <c r="A896" s="140">
        <v>14753</v>
      </c>
      <c r="B896" s="183" t="s">
        <v>2899</v>
      </c>
      <c r="C896" s="186" t="s">
        <v>2281</v>
      </c>
      <c r="D896" s="178">
        <v>50</v>
      </c>
      <c r="E896" s="142">
        <v>18</v>
      </c>
    </row>
    <row r="897" spans="1:5">
      <c r="A897" s="140">
        <v>14476</v>
      </c>
      <c r="B897" s="183" t="s">
        <v>2333</v>
      </c>
      <c r="C897" s="186" t="s">
        <v>2281</v>
      </c>
      <c r="D897" s="178">
        <v>228</v>
      </c>
      <c r="E897" s="142">
        <v>38</v>
      </c>
    </row>
    <row r="898" spans="1:5">
      <c r="A898" s="140">
        <v>14423</v>
      </c>
      <c r="B898" s="183" t="s">
        <v>2283</v>
      </c>
      <c r="C898" s="186" t="s">
        <v>2281</v>
      </c>
      <c r="D898" s="178">
        <v>130</v>
      </c>
      <c r="E898" s="142">
        <v>30</v>
      </c>
    </row>
    <row r="899" spans="1:5">
      <c r="A899" s="140">
        <v>14611</v>
      </c>
      <c r="B899" s="183" t="s">
        <v>2721</v>
      </c>
      <c r="C899" s="186" t="s">
        <v>2281</v>
      </c>
      <c r="D899" s="178">
        <v>50</v>
      </c>
      <c r="E899" s="142">
        <v>18</v>
      </c>
    </row>
    <row r="900" spans="1:5">
      <c r="A900" s="140">
        <v>14473</v>
      </c>
      <c r="B900" s="183" t="s">
        <v>2334</v>
      </c>
      <c r="C900" s="186" t="s">
        <v>2281</v>
      </c>
      <c r="D900" s="178">
        <v>100</v>
      </c>
      <c r="E900" s="142">
        <v>40</v>
      </c>
    </row>
    <row r="901" spans="1:5">
      <c r="A901" s="140">
        <v>14751</v>
      </c>
      <c r="B901" s="183" t="s">
        <v>2900</v>
      </c>
      <c r="C901" s="186" t="s">
        <v>2281</v>
      </c>
      <c r="D901" s="178">
        <v>197</v>
      </c>
      <c r="E901" s="142">
        <v>38</v>
      </c>
    </row>
    <row r="902" spans="1:5">
      <c r="A902" s="140">
        <v>14942</v>
      </c>
      <c r="B902" s="183" t="s">
        <v>3501</v>
      </c>
      <c r="C902" s="186" t="s">
        <v>2281</v>
      </c>
      <c r="D902" s="178">
        <v>100</v>
      </c>
      <c r="E902" s="142">
        <v>82</v>
      </c>
    </row>
    <row r="903" spans="1:5">
      <c r="A903" s="140">
        <v>14755</v>
      </c>
      <c r="B903" s="183" t="s">
        <v>2901</v>
      </c>
      <c r="C903" s="186" t="s">
        <v>2281</v>
      </c>
      <c r="D903" s="178">
        <v>200</v>
      </c>
      <c r="E903" s="142">
        <v>38</v>
      </c>
    </row>
    <row r="904" spans="1:5">
      <c r="A904" s="140">
        <v>14395</v>
      </c>
      <c r="B904" s="183" t="s">
        <v>2285</v>
      </c>
      <c r="C904" s="186" t="s">
        <v>2281</v>
      </c>
      <c r="D904" s="178">
        <v>100</v>
      </c>
      <c r="E904" s="142">
        <v>34</v>
      </c>
    </row>
    <row r="905" spans="1:5">
      <c r="A905" s="140">
        <v>14414</v>
      </c>
      <c r="B905" s="183" t="s">
        <v>698</v>
      </c>
      <c r="C905" s="186" t="s">
        <v>2281</v>
      </c>
      <c r="D905" s="178">
        <v>32</v>
      </c>
      <c r="E905" s="142">
        <v>25</v>
      </c>
    </row>
    <row r="906" spans="1:5">
      <c r="A906" s="140">
        <v>14756</v>
      </c>
      <c r="B906" s="183" t="s">
        <v>2902</v>
      </c>
      <c r="C906" s="186"/>
      <c r="D906" s="178">
        <v>141</v>
      </c>
      <c r="E906" s="142">
        <v>44</v>
      </c>
    </row>
    <row r="907" spans="1:5">
      <c r="A907" s="140">
        <v>14752</v>
      </c>
      <c r="B907" s="183" t="s">
        <v>2903</v>
      </c>
      <c r="C907" s="186"/>
      <c r="D907" s="178">
        <v>150</v>
      </c>
      <c r="E907" s="142">
        <v>38</v>
      </c>
    </row>
    <row r="908" spans="1:5">
      <c r="A908" s="140">
        <v>14541</v>
      </c>
      <c r="B908" s="183" t="s">
        <v>2412</v>
      </c>
      <c r="C908" s="186"/>
      <c r="D908" s="178">
        <v>100</v>
      </c>
      <c r="E908" s="142">
        <v>30</v>
      </c>
    </row>
    <row r="909" spans="1:5">
      <c r="A909" s="140">
        <v>14492</v>
      </c>
      <c r="B909" s="183" t="s">
        <v>2917</v>
      </c>
      <c r="C909" s="186"/>
      <c r="D909" s="178">
        <v>22</v>
      </c>
      <c r="E909" s="142">
        <v>48</v>
      </c>
    </row>
    <row r="910" spans="1:5">
      <c r="A910" s="140">
        <v>14407</v>
      </c>
      <c r="B910" s="183" t="s">
        <v>700</v>
      </c>
      <c r="C910" s="186"/>
      <c r="D910" s="178">
        <v>50</v>
      </c>
      <c r="E910" s="142">
        <v>22</v>
      </c>
    </row>
    <row r="911" spans="1:5">
      <c r="A911" s="140">
        <v>14478</v>
      </c>
      <c r="B911" s="183" t="s">
        <v>2400</v>
      </c>
      <c r="C911" s="186"/>
      <c r="D911" s="178">
        <v>190</v>
      </c>
      <c r="E911" s="142">
        <v>35</v>
      </c>
    </row>
    <row r="912" spans="1:5">
      <c r="A912" s="140">
        <v>14394</v>
      </c>
      <c r="B912" s="183" t="s">
        <v>701</v>
      </c>
      <c r="C912" s="186"/>
      <c r="D912" s="178">
        <v>312</v>
      </c>
      <c r="E912" s="142">
        <v>30</v>
      </c>
    </row>
    <row r="913" spans="1:5">
      <c r="A913" s="140">
        <v>14411</v>
      </c>
      <c r="B913" s="183" t="s">
        <v>703</v>
      </c>
      <c r="C913" s="186"/>
      <c r="D913" s="178">
        <v>185</v>
      </c>
      <c r="E913" s="142">
        <v>24</v>
      </c>
    </row>
    <row r="914" spans="1:5">
      <c r="A914" s="140">
        <v>14472</v>
      </c>
      <c r="B914" s="183" t="s">
        <v>2337</v>
      </c>
      <c r="C914" s="186"/>
      <c r="D914" s="178">
        <v>50</v>
      </c>
      <c r="E914" s="142">
        <v>30</v>
      </c>
    </row>
    <row r="915" spans="1:5">
      <c r="A915" s="140">
        <v>14758</v>
      </c>
      <c r="B915" s="183" t="s">
        <v>2904</v>
      </c>
      <c r="C915" s="186"/>
      <c r="D915" s="178">
        <v>110</v>
      </c>
      <c r="E915" s="142">
        <v>40</v>
      </c>
    </row>
    <row r="916" spans="1:5">
      <c r="A916" s="140">
        <v>14412</v>
      </c>
      <c r="B916" s="183" t="s">
        <v>705</v>
      </c>
      <c r="C916" s="186"/>
      <c r="D916" s="178">
        <v>350</v>
      </c>
      <c r="E916" s="142">
        <v>20</v>
      </c>
    </row>
    <row r="917" spans="1:5">
      <c r="A917" s="140">
        <v>14732</v>
      </c>
      <c r="B917" s="183" t="s">
        <v>2895</v>
      </c>
      <c r="C917" s="186"/>
      <c r="D917" s="178">
        <v>200</v>
      </c>
      <c r="E917" s="142">
        <v>30</v>
      </c>
    </row>
    <row r="918" spans="1:5">
      <c r="A918" s="140">
        <v>14757</v>
      </c>
      <c r="B918" s="183" t="s">
        <v>2905</v>
      </c>
      <c r="C918" s="186"/>
      <c r="D918" s="178">
        <v>147</v>
      </c>
      <c r="E918" s="142">
        <v>36</v>
      </c>
    </row>
    <row r="919" spans="1:5">
      <c r="A919" s="140">
        <v>14408</v>
      </c>
      <c r="B919" s="183" t="s">
        <v>706</v>
      </c>
      <c r="C919" s="186"/>
      <c r="D919" s="178">
        <v>198</v>
      </c>
      <c r="E919" s="142">
        <v>34</v>
      </c>
    </row>
    <row r="920" spans="1:5">
      <c r="A920" s="140">
        <v>14425</v>
      </c>
      <c r="B920" s="183" t="s">
        <v>2286</v>
      </c>
      <c r="C920" s="186"/>
      <c r="D920" s="178">
        <v>168</v>
      </c>
      <c r="E920" s="142">
        <v>30</v>
      </c>
    </row>
    <row r="921" spans="1:5">
      <c r="A921" s="140">
        <v>14471</v>
      </c>
      <c r="B921" s="183" t="s">
        <v>2339</v>
      </c>
      <c r="C921" s="186"/>
      <c r="D921" s="178">
        <v>147</v>
      </c>
      <c r="E921" s="142">
        <v>35</v>
      </c>
    </row>
    <row r="922" spans="1:5">
      <c r="A922" s="140">
        <v>14393</v>
      </c>
      <c r="B922" s="183" t="s">
        <v>707</v>
      </c>
      <c r="C922" s="186"/>
      <c r="D922" s="178">
        <v>126</v>
      </c>
      <c r="E922" s="142">
        <v>30</v>
      </c>
    </row>
    <row r="923" spans="1:5">
      <c r="A923" s="140">
        <v>14552</v>
      </c>
      <c r="B923" s="183" t="s">
        <v>2467</v>
      </c>
      <c r="C923" s="186"/>
      <c r="D923" s="178">
        <v>70</v>
      </c>
      <c r="E923" s="142">
        <v>16</v>
      </c>
    </row>
    <row r="924" spans="1:5">
      <c r="A924" s="140">
        <v>14413</v>
      </c>
      <c r="B924" s="183" t="s">
        <v>3188</v>
      </c>
      <c r="C924" s="186"/>
      <c r="D924" s="178">
        <v>190</v>
      </c>
      <c r="E924" s="142">
        <v>30</v>
      </c>
    </row>
    <row r="925" spans="1:5">
      <c r="A925" s="140">
        <v>14389</v>
      </c>
      <c r="B925" s="183" t="s">
        <v>710</v>
      </c>
      <c r="C925" s="186"/>
      <c r="D925" s="178">
        <v>140</v>
      </c>
      <c r="E925" s="142">
        <v>50</v>
      </c>
    </row>
    <row r="926" spans="1:5">
      <c r="A926" s="140">
        <v>14661</v>
      </c>
      <c r="B926" s="183" t="s">
        <v>2788</v>
      </c>
      <c r="C926" s="186"/>
      <c r="D926" s="178">
        <v>100</v>
      </c>
      <c r="E926" s="142">
        <v>30</v>
      </c>
    </row>
    <row r="927" spans="1:5">
      <c r="A927" s="140">
        <v>14878</v>
      </c>
      <c r="B927" s="183" t="s">
        <v>2919</v>
      </c>
      <c r="C927" s="186"/>
      <c r="D927" s="178">
        <v>100</v>
      </c>
      <c r="E927" s="142">
        <v>20</v>
      </c>
    </row>
    <row r="928" spans="1:5">
      <c r="A928" s="140">
        <v>14426</v>
      </c>
      <c r="B928" s="183" t="s">
        <v>2287</v>
      </c>
      <c r="C928" s="186"/>
      <c r="D928" s="178">
        <v>161</v>
      </c>
      <c r="E928" s="142">
        <v>34</v>
      </c>
    </row>
    <row r="929" spans="1:5">
      <c r="A929" s="140">
        <v>14406</v>
      </c>
      <c r="B929" s="183" t="s">
        <v>711</v>
      </c>
      <c r="C929" s="186"/>
      <c r="D929" s="178">
        <v>1</v>
      </c>
      <c r="E929" s="142">
        <v>30</v>
      </c>
    </row>
    <row r="930" spans="1:5">
      <c r="A930" s="140">
        <v>14417</v>
      </c>
      <c r="B930" s="183" t="s">
        <v>712</v>
      </c>
      <c r="C930" s="186"/>
      <c r="D930" s="178">
        <v>50</v>
      </c>
      <c r="E930" s="142">
        <v>30</v>
      </c>
    </row>
    <row r="931" spans="1:5">
      <c r="A931" s="140">
        <v>14540</v>
      </c>
      <c r="B931" s="183" t="s">
        <v>2414</v>
      </c>
      <c r="C931" s="186"/>
      <c r="D931" s="178">
        <v>150</v>
      </c>
      <c r="E931" s="142">
        <v>38</v>
      </c>
    </row>
    <row r="932" spans="1:5">
      <c r="A932" s="140">
        <v>14542</v>
      </c>
      <c r="B932" s="183" t="s">
        <v>2415</v>
      </c>
      <c r="C932" s="186"/>
      <c r="D932" s="178">
        <v>98</v>
      </c>
      <c r="E932" s="142">
        <v>30</v>
      </c>
    </row>
    <row r="933" spans="1:5">
      <c r="A933" s="140">
        <v>14390</v>
      </c>
      <c r="B933" s="183" t="s">
        <v>714</v>
      </c>
      <c r="C933" s="186"/>
      <c r="D933" s="178">
        <v>274</v>
      </c>
      <c r="E933" s="142">
        <v>40</v>
      </c>
    </row>
    <row r="934" spans="1:5">
      <c r="A934" s="140">
        <v>14493</v>
      </c>
      <c r="B934" s="183" t="s">
        <v>2403</v>
      </c>
      <c r="C934" s="186"/>
      <c r="D934" s="178">
        <v>100</v>
      </c>
      <c r="E934" s="142">
        <v>20</v>
      </c>
    </row>
    <row r="935" spans="1:5">
      <c r="A935" s="140">
        <v>14754</v>
      </c>
      <c r="B935" s="183" t="s">
        <v>2906</v>
      </c>
      <c r="C935" s="186"/>
      <c r="D935" s="178">
        <v>125</v>
      </c>
      <c r="E935" s="142">
        <v>34</v>
      </c>
    </row>
    <row r="936" spans="1:5">
      <c r="A936" s="140">
        <v>14429</v>
      </c>
      <c r="B936" s="183" t="s">
        <v>2288</v>
      </c>
      <c r="C936" s="186"/>
      <c r="D936" s="178">
        <v>2</v>
      </c>
      <c r="E936" s="142">
        <v>305</v>
      </c>
    </row>
    <row r="937" spans="1:5">
      <c r="A937" s="140">
        <v>14660</v>
      </c>
      <c r="B937" s="183" t="s">
        <v>2789</v>
      </c>
      <c r="C937" s="186"/>
      <c r="D937" s="178">
        <v>260</v>
      </c>
      <c r="E937" s="142">
        <v>18</v>
      </c>
    </row>
    <row r="938" spans="1:5">
      <c r="A938" s="140">
        <v>15078</v>
      </c>
      <c r="B938" s="183" t="s">
        <v>3481</v>
      </c>
      <c r="C938" s="186"/>
      <c r="D938" s="178">
        <v>100</v>
      </c>
      <c r="E938" s="142">
        <v>55</v>
      </c>
    </row>
    <row r="939" spans="1:5">
      <c r="A939" s="138">
        <v>14949</v>
      </c>
      <c r="B939" s="182" t="s">
        <v>3300</v>
      </c>
      <c r="C939" s="186"/>
      <c r="D939" s="176">
        <v>7652</v>
      </c>
      <c r="E939" s="177">
        <v>50</v>
      </c>
    </row>
    <row r="940" spans="1:5">
      <c r="A940" s="140">
        <v>15177</v>
      </c>
      <c r="B940" s="183" t="s">
        <v>3544</v>
      </c>
      <c r="C940" s="186"/>
      <c r="D940" s="178">
        <v>300</v>
      </c>
      <c r="E940" s="142">
        <v>15</v>
      </c>
    </row>
    <row r="941" spans="1:5">
      <c r="A941" s="140">
        <v>15216</v>
      </c>
      <c r="B941" s="183" t="s">
        <v>3699</v>
      </c>
      <c r="C941" s="186"/>
      <c r="D941" s="178">
        <v>58</v>
      </c>
      <c r="E941" s="142">
        <v>35</v>
      </c>
    </row>
    <row r="942" spans="1:5">
      <c r="A942" s="140">
        <v>13073</v>
      </c>
      <c r="B942" s="183" t="s">
        <v>2020</v>
      </c>
      <c r="C942" s="186"/>
      <c r="D942" s="178">
        <v>446</v>
      </c>
      <c r="E942" s="142">
        <v>45</v>
      </c>
    </row>
    <row r="943" spans="1:5">
      <c r="A943" s="140">
        <v>14951</v>
      </c>
      <c r="B943" s="183" t="s">
        <v>3301</v>
      </c>
      <c r="C943" s="186"/>
      <c r="D943" s="178">
        <v>247</v>
      </c>
      <c r="E943" s="142">
        <v>20</v>
      </c>
    </row>
    <row r="944" spans="1:5">
      <c r="A944" s="140">
        <v>15178</v>
      </c>
      <c r="B944" s="183" t="s">
        <v>3546</v>
      </c>
      <c r="C944" s="186"/>
      <c r="D944" s="178">
        <v>68</v>
      </c>
      <c r="E944" s="142">
        <v>15</v>
      </c>
    </row>
    <row r="945" spans="1:5">
      <c r="A945" s="140">
        <v>15214</v>
      </c>
      <c r="B945" s="183" t="s">
        <v>3698</v>
      </c>
      <c r="C945" s="186"/>
      <c r="D945" s="178">
        <v>197</v>
      </c>
      <c r="E945" s="142">
        <v>20</v>
      </c>
    </row>
    <row r="946" spans="1:5">
      <c r="A946" s="140">
        <v>15180</v>
      </c>
      <c r="B946" s="183" t="s">
        <v>3547</v>
      </c>
      <c r="C946" s="186"/>
      <c r="D946" s="178">
        <v>424</v>
      </c>
      <c r="E946" s="142">
        <v>20</v>
      </c>
    </row>
    <row r="947" spans="1:5">
      <c r="A947" s="140">
        <v>15179</v>
      </c>
      <c r="B947" s="183" t="s">
        <v>3548</v>
      </c>
      <c r="C947" s="186"/>
      <c r="D947" s="178">
        <v>430</v>
      </c>
      <c r="E947" s="142">
        <v>20</v>
      </c>
    </row>
    <row r="948" spans="1:5">
      <c r="A948" s="140">
        <v>15218</v>
      </c>
      <c r="B948" s="183" t="s">
        <v>3701</v>
      </c>
      <c r="C948" s="186"/>
      <c r="D948" s="178">
        <v>200</v>
      </c>
      <c r="E948" s="142">
        <v>10</v>
      </c>
    </row>
    <row r="949" spans="1:5">
      <c r="A949" s="140">
        <v>14953</v>
      </c>
      <c r="B949" s="183" t="s">
        <v>3302</v>
      </c>
      <c r="C949" s="186"/>
      <c r="D949" s="178">
        <v>264</v>
      </c>
      <c r="E949" s="142">
        <v>35</v>
      </c>
    </row>
    <row r="950" spans="1:5">
      <c r="A950" s="140">
        <v>15181</v>
      </c>
      <c r="B950" s="183" t="s">
        <v>3549</v>
      </c>
      <c r="C950" s="186"/>
      <c r="D950" s="178">
        <v>450</v>
      </c>
      <c r="E950" s="142">
        <v>15</v>
      </c>
    </row>
    <row r="951" spans="1:5">
      <c r="A951" s="140">
        <v>15182</v>
      </c>
      <c r="B951" s="183" t="s">
        <v>3706</v>
      </c>
      <c r="C951" s="186"/>
      <c r="D951" s="178">
        <v>403</v>
      </c>
      <c r="E951" s="142">
        <v>21</v>
      </c>
    </row>
    <row r="952" spans="1:5">
      <c r="A952" s="140">
        <v>15183</v>
      </c>
      <c r="B952" s="183" t="s">
        <v>3702</v>
      </c>
      <c r="C952" s="186"/>
      <c r="D952" s="178">
        <v>527</v>
      </c>
      <c r="E952" s="142">
        <v>50</v>
      </c>
    </row>
    <row r="953" spans="1:5">
      <c r="A953" s="140">
        <v>15184</v>
      </c>
      <c r="B953" s="183" t="s">
        <v>3551</v>
      </c>
      <c r="C953" s="186"/>
      <c r="D953" s="178">
        <v>232</v>
      </c>
      <c r="E953" s="142">
        <v>34</v>
      </c>
    </row>
    <row r="954" spans="1:5">
      <c r="A954" s="140">
        <v>15217</v>
      </c>
      <c r="B954" s="183" t="s">
        <v>3703</v>
      </c>
      <c r="C954" s="186"/>
      <c r="D954" s="178">
        <v>250</v>
      </c>
      <c r="E954" s="142">
        <v>11</v>
      </c>
    </row>
    <row r="955" spans="1:5">
      <c r="A955" s="140">
        <v>15185</v>
      </c>
      <c r="B955" s="183" t="s">
        <v>3552</v>
      </c>
      <c r="C955" s="186"/>
      <c r="D955" s="178">
        <v>235</v>
      </c>
      <c r="E955" s="142">
        <v>20</v>
      </c>
    </row>
    <row r="956" spans="1:5">
      <c r="A956" s="140">
        <v>15215</v>
      </c>
      <c r="B956" s="183" t="s">
        <v>3697</v>
      </c>
      <c r="C956" s="186"/>
      <c r="D956" s="178">
        <v>94</v>
      </c>
      <c r="E956" s="142">
        <v>30</v>
      </c>
    </row>
    <row r="957" spans="1:5">
      <c r="A957" s="140">
        <v>14950</v>
      </c>
      <c r="B957" s="183" t="s">
        <v>3303</v>
      </c>
      <c r="D957" s="178">
        <v>670</v>
      </c>
      <c r="E957" s="142">
        <v>20</v>
      </c>
    </row>
    <row r="958" spans="1:5">
      <c r="A958" s="140">
        <v>15187</v>
      </c>
      <c r="B958" s="183" t="s">
        <v>3553</v>
      </c>
      <c r="D958" s="178">
        <v>350</v>
      </c>
      <c r="E958" s="142">
        <v>15</v>
      </c>
    </row>
    <row r="959" spans="1:5">
      <c r="A959" s="140">
        <v>15186</v>
      </c>
      <c r="B959" s="183" t="s">
        <v>3554</v>
      </c>
      <c r="D959" s="178">
        <v>400</v>
      </c>
      <c r="E959" s="142">
        <v>15</v>
      </c>
    </row>
    <row r="960" spans="1:5">
      <c r="A960" s="140">
        <v>15188</v>
      </c>
      <c r="B960" s="183" t="s">
        <v>3555</v>
      </c>
      <c r="D960" s="178">
        <v>391</v>
      </c>
      <c r="E960" s="142">
        <v>15</v>
      </c>
    </row>
    <row r="961" spans="1:5">
      <c r="A961" s="140">
        <v>14952</v>
      </c>
      <c r="B961" s="183" t="s">
        <v>3304</v>
      </c>
      <c r="D961" s="178">
        <v>357</v>
      </c>
      <c r="E961" s="142">
        <v>17</v>
      </c>
    </row>
    <row r="962" spans="1:5">
      <c r="A962" s="140">
        <v>15189</v>
      </c>
      <c r="B962" s="183" t="s">
        <v>3556</v>
      </c>
      <c r="D962" s="178">
        <v>180</v>
      </c>
      <c r="E962" s="142">
        <v>15</v>
      </c>
    </row>
    <row r="963" spans="1:5">
      <c r="A963" s="140">
        <v>15190</v>
      </c>
      <c r="B963" s="183" t="s">
        <v>3557</v>
      </c>
      <c r="D963" s="178">
        <v>479</v>
      </c>
      <c r="E963" s="142">
        <v>15</v>
      </c>
    </row>
    <row r="964" spans="1:5">
      <c r="A964" s="138">
        <v>13252</v>
      </c>
      <c r="B964" s="182" t="s">
        <v>716</v>
      </c>
      <c r="D964" s="176">
        <v>1569</v>
      </c>
      <c r="E964" s="177">
        <v>450</v>
      </c>
    </row>
    <row r="965" spans="1:5">
      <c r="A965" s="140">
        <v>14604</v>
      </c>
      <c r="B965" s="183" t="s">
        <v>2587</v>
      </c>
      <c r="D965" s="178">
        <v>15</v>
      </c>
      <c r="E965" s="142">
        <v>15</v>
      </c>
    </row>
    <row r="966" spans="1:5">
      <c r="A966" s="140">
        <v>14947</v>
      </c>
      <c r="B966" s="183" t="s">
        <v>3296</v>
      </c>
      <c r="D966" s="178">
        <v>25</v>
      </c>
      <c r="E966" s="142">
        <v>260</v>
      </c>
    </row>
    <row r="967" spans="1:5">
      <c r="A967" s="140">
        <v>13049</v>
      </c>
      <c r="B967" s="183" t="s">
        <v>719</v>
      </c>
      <c r="D967" s="178">
        <v>20</v>
      </c>
      <c r="E967" s="142">
        <v>7</v>
      </c>
    </row>
    <row r="968" spans="1:5">
      <c r="A968" s="140">
        <v>13314</v>
      </c>
      <c r="B968" s="183" t="s">
        <v>720</v>
      </c>
      <c r="D968" s="178">
        <v>164</v>
      </c>
      <c r="E968" s="142">
        <v>24</v>
      </c>
    </row>
    <row r="969" spans="1:5">
      <c r="A969" s="140">
        <v>14943</v>
      </c>
      <c r="B969" s="183" t="s">
        <v>3288</v>
      </c>
      <c r="D969" s="178">
        <v>761</v>
      </c>
      <c r="E969" s="142">
        <v>150</v>
      </c>
    </row>
    <row r="970" spans="1:5">
      <c r="A970" s="140">
        <v>14937</v>
      </c>
      <c r="B970" s="183" t="s">
        <v>3289</v>
      </c>
      <c r="D970" s="178">
        <v>56</v>
      </c>
      <c r="E970" s="142">
        <v>400</v>
      </c>
    </row>
    <row r="971" spans="1:5">
      <c r="A971" s="140">
        <v>13044</v>
      </c>
      <c r="B971" s="183" t="s">
        <v>722</v>
      </c>
      <c r="D971" s="178">
        <v>162</v>
      </c>
      <c r="E971" s="142">
        <v>16</v>
      </c>
    </row>
    <row r="972" spans="1:5">
      <c r="A972" s="140">
        <v>14938</v>
      </c>
      <c r="B972" s="183" t="s">
        <v>3290</v>
      </c>
      <c r="D972" s="178">
        <v>69</v>
      </c>
      <c r="E972" s="142">
        <v>450</v>
      </c>
    </row>
    <row r="973" spans="1:5">
      <c r="A973" s="140">
        <v>14946</v>
      </c>
      <c r="B973" s="183" t="s">
        <v>3297</v>
      </c>
      <c r="D973" s="178">
        <v>297</v>
      </c>
      <c r="E973" s="142">
        <v>20</v>
      </c>
    </row>
    <row r="974" spans="1:5">
      <c r="A974" s="138">
        <v>12902</v>
      </c>
      <c r="B974" s="182" t="s">
        <v>725</v>
      </c>
      <c r="D974" s="179">
        <v>100</v>
      </c>
      <c r="E974" s="177">
        <v>27</v>
      </c>
    </row>
    <row r="975" spans="1:5">
      <c r="A975" s="140">
        <v>14324</v>
      </c>
      <c r="B975" s="183" t="s">
        <v>729</v>
      </c>
      <c r="D975" s="178">
        <v>100</v>
      </c>
      <c r="E975" s="142">
        <v>27</v>
      </c>
    </row>
    <row r="976" spans="1:5">
      <c r="A976" s="138">
        <v>14747</v>
      </c>
      <c r="B976" s="182" t="s">
        <v>2907</v>
      </c>
      <c r="D976" s="179">
        <v>848</v>
      </c>
      <c r="E976" s="177">
        <v>400</v>
      </c>
    </row>
    <row r="977" spans="1:5">
      <c r="A977" s="140">
        <v>14748</v>
      </c>
      <c r="B977" s="183" t="s">
        <v>2909</v>
      </c>
      <c r="D977" s="178">
        <v>839</v>
      </c>
      <c r="E977" s="142">
        <v>400</v>
      </c>
    </row>
    <row r="978" spans="1:5">
      <c r="A978" s="140">
        <v>15192</v>
      </c>
      <c r="B978" s="183" t="s">
        <v>3591</v>
      </c>
      <c r="D978" s="178">
        <v>9</v>
      </c>
      <c r="E978" s="142">
        <v>185</v>
      </c>
    </row>
    <row r="979" spans="1:5">
      <c r="A979" s="138">
        <v>14239</v>
      </c>
      <c r="B979" s="182" t="s">
        <v>2034</v>
      </c>
      <c r="D979" s="179">
        <v>207</v>
      </c>
      <c r="E979" s="177">
        <v>928</v>
      </c>
    </row>
    <row r="980" spans="1:5">
      <c r="A980" s="140">
        <v>13664</v>
      </c>
      <c r="B980" s="183" t="s">
        <v>3659</v>
      </c>
      <c r="D980" s="178">
        <v>1</v>
      </c>
      <c r="E980" s="142">
        <v>130</v>
      </c>
    </row>
    <row r="981" spans="1:5" ht="22.5">
      <c r="A981" s="140">
        <v>15172</v>
      </c>
      <c r="B981" s="183" t="s">
        <v>3592</v>
      </c>
      <c r="D981" s="178">
        <v>1</v>
      </c>
      <c r="E981" s="142">
        <v>232</v>
      </c>
    </row>
    <row r="982" spans="1:5">
      <c r="A982" s="140">
        <v>14613</v>
      </c>
      <c r="B982" s="183" t="s">
        <v>3535</v>
      </c>
      <c r="D982" s="178">
        <v>9</v>
      </c>
      <c r="E982" s="142">
        <v>600</v>
      </c>
    </row>
    <row r="983" spans="1:5">
      <c r="A983" s="140">
        <v>15152</v>
      </c>
      <c r="B983" s="183" t="s">
        <v>3509</v>
      </c>
      <c r="D983" s="178">
        <v>1</v>
      </c>
      <c r="E983" s="142">
        <v>628</v>
      </c>
    </row>
    <row r="984" spans="1:5" ht="22.5">
      <c r="A984" s="140">
        <v>15194</v>
      </c>
      <c r="B984" s="183" t="s">
        <v>3593</v>
      </c>
      <c r="D984" s="178">
        <v>7</v>
      </c>
      <c r="E984" s="142">
        <v>388</v>
      </c>
    </row>
    <row r="985" spans="1:5" ht="33.75">
      <c r="A985" s="140">
        <v>15170</v>
      </c>
      <c r="B985" s="183" t="s">
        <v>3660</v>
      </c>
      <c r="D985" s="178">
        <v>1</v>
      </c>
      <c r="E985" s="142">
        <v>117</v>
      </c>
    </row>
    <row r="986" spans="1:5">
      <c r="A986" s="140">
        <v>15175</v>
      </c>
      <c r="B986" s="183" t="s">
        <v>3687</v>
      </c>
      <c r="D986" s="178">
        <v>1</v>
      </c>
      <c r="E986" s="142">
        <v>640</v>
      </c>
    </row>
    <row r="987" spans="1:5">
      <c r="A987" s="140">
        <v>14736</v>
      </c>
      <c r="B987" s="183" t="s">
        <v>3661</v>
      </c>
      <c r="D987" s="178">
        <v>1</v>
      </c>
      <c r="E987" s="142">
        <v>928</v>
      </c>
    </row>
    <row r="988" spans="1:5">
      <c r="A988" s="140">
        <v>15118</v>
      </c>
      <c r="B988" s="183" t="s">
        <v>3502</v>
      </c>
      <c r="D988" s="178">
        <v>1</v>
      </c>
      <c r="E988" s="142">
        <v>92</v>
      </c>
    </row>
    <row r="989" spans="1:5">
      <c r="A989" s="140">
        <v>12933</v>
      </c>
      <c r="B989" s="183" t="s">
        <v>3688</v>
      </c>
      <c r="D989" s="178">
        <v>24</v>
      </c>
      <c r="E989" s="142">
        <v>92</v>
      </c>
    </row>
    <row r="990" spans="1:5">
      <c r="A990" s="140">
        <v>15221</v>
      </c>
      <c r="B990" s="183" t="s">
        <v>3704</v>
      </c>
      <c r="D990" s="178">
        <v>33</v>
      </c>
      <c r="E990" s="142">
        <v>92</v>
      </c>
    </row>
    <row r="991" spans="1:5">
      <c r="A991" s="140">
        <v>15146</v>
      </c>
      <c r="B991" s="183" t="s">
        <v>3662</v>
      </c>
      <c r="D991" s="178">
        <v>1</v>
      </c>
      <c r="E991" s="142">
        <v>92</v>
      </c>
    </row>
    <row r="992" spans="1:5">
      <c r="A992" s="140">
        <v>6088</v>
      </c>
      <c r="B992" s="183" t="s">
        <v>3663</v>
      </c>
      <c r="D992" s="178">
        <v>1</v>
      </c>
      <c r="E992" s="142">
        <v>116</v>
      </c>
    </row>
    <row r="993" spans="1:5" ht="22.5">
      <c r="A993" s="140">
        <v>15164</v>
      </c>
      <c r="B993" s="183" t="s">
        <v>3510</v>
      </c>
      <c r="D993" s="178">
        <v>4</v>
      </c>
      <c r="E993" s="142">
        <v>424</v>
      </c>
    </row>
    <row r="994" spans="1:5">
      <c r="A994" s="140">
        <v>14936</v>
      </c>
      <c r="B994" s="183" t="s">
        <v>3536</v>
      </c>
      <c r="D994" s="178">
        <v>81</v>
      </c>
      <c r="E994" s="142">
        <v>50</v>
      </c>
    </row>
    <row r="995" spans="1:5" ht="33.75">
      <c r="A995" s="140">
        <v>13940</v>
      </c>
      <c r="B995" s="183" t="s">
        <v>3664</v>
      </c>
      <c r="D995" s="178">
        <v>1</v>
      </c>
      <c r="E995" s="142">
        <v>364</v>
      </c>
    </row>
    <row r="996" spans="1:5">
      <c r="A996" s="140">
        <v>6091</v>
      </c>
      <c r="B996" s="183" t="s">
        <v>3689</v>
      </c>
      <c r="D996" s="178">
        <v>1</v>
      </c>
      <c r="E996" s="142">
        <v>120</v>
      </c>
    </row>
    <row r="997" spans="1:5">
      <c r="A997" s="140">
        <v>14563</v>
      </c>
      <c r="B997" s="183" t="s">
        <v>3537</v>
      </c>
      <c r="D997" s="178">
        <v>4</v>
      </c>
      <c r="E997" s="142">
        <v>230</v>
      </c>
    </row>
    <row r="998" spans="1:5">
      <c r="A998" s="140">
        <v>15209</v>
      </c>
      <c r="B998" s="183" t="s">
        <v>3665</v>
      </c>
      <c r="D998" s="178">
        <v>1</v>
      </c>
      <c r="E998" s="142">
        <v>75</v>
      </c>
    </row>
    <row r="999" spans="1:5">
      <c r="A999" s="140">
        <v>15208</v>
      </c>
      <c r="B999" s="183" t="s">
        <v>3666</v>
      </c>
      <c r="D999" s="178">
        <v>9</v>
      </c>
      <c r="E999" s="142">
        <v>75</v>
      </c>
    </row>
    <row r="1000" spans="1:5" ht="22.5">
      <c r="A1000" s="140">
        <v>14562</v>
      </c>
      <c r="B1000" s="183" t="s">
        <v>3538</v>
      </c>
      <c r="D1000" s="178">
        <v>1</v>
      </c>
      <c r="E1000" s="142">
        <v>230</v>
      </c>
    </row>
    <row r="1001" spans="1:5">
      <c r="A1001" s="140">
        <v>14246</v>
      </c>
      <c r="B1001" s="183" t="s">
        <v>2041</v>
      </c>
      <c r="D1001" s="178">
        <v>2</v>
      </c>
      <c r="E1001" s="142">
        <v>112</v>
      </c>
    </row>
    <row r="1002" spans="1:5">
      <c r="A1002" s="140">
        <v>15162</v>
      </c>
      <c r="B1002" s="183" t="s">
        <v>3511</v>
      </c>
      <c r="D1002" s="178">
        <v>2</v>
      </c>
      <c r="E1002" s="142">
        <v>76</v>
      </c>
    </row>
    <row r="1003" spans="1:5" ht="22.5">
      <c r="A1003" s="140">
        <v>15120</v>
      </c>
      <c r="B1003" s="183" t="s">
        <v>3512</v>
      </c>
      <c r="D1003" s="178">
        <v>1</v>
      </c>
      <c r="E1003" s="142">
        <v>76</v>
      </c>
    </row>
    <row r="1004" spans="1:5" ht="22.5">
      <c r="A1004" s="140">
        <v>15207</v>
      </c>
      <c r="B1004" s="183" t="s">
        <v>3667</v>
      </c>
      <c r="D1004" s="178">
        <v>1</v>
      </c>
      <c r="E1004" s="142">
        <v>75</v>
      </c>
    </row>
    <row r="1005" spans="1:5" ht="22.5">
      <c r="A1005" s="140">
        <v>14614</v>
      </c>
      <c r="B1005" s="183" t="s">
        <v>3539</v>
      </c>
      <c r="D1005" s="178">
        <v>1</v>
      </c>
      <c r="E1005" s="142">
        <v>115</v>
      </c>
    </row>
    <row r="1006" spans="1:5" ht="22.5">
      <c r="A1006" s="140">
        <v>15211</v>
      </c>
      <c r="B1006" s="183" t="s">
        <v>3668</v>
      </c>
      <c r="D1006" s="178">
        <v>3</v>
      </c>
      <c r="E1006" s="142">
        <v>270</v>
      </c>
    </row>
    <row r="1007" spans="1:5" ht="22.5">
      <c r="A1007" s="140">
        <v>15033</v>
      </c>
      <c r="B1007" s="183" t="s">
        <v>3594</v>
      </c>
      <c r="D1007" s="178">
        <v>1</v>
      </c>
      <c r="E1007" s="142">
        <v>80</v>
      </c>
    </row>
    <row r="1008" spans="1:5" ht="22.5">
      <c r="A1008" s="140">
        <v>15049</v>
      </c>
      <c r="B1008" s="183" t="s">
        <v>3595</v>
      </c>
      <c r="D1008" s="178">
        <v>1</v>
      </c>
      <c r="E1008" s="142">
        <v>316</v>
      </c>
    </row>
    <row r="1009" spans="1:5" ht="22.5">
      <c r="A1009" s="140">
        <v>15051</v>
      </c>
      <c r="B1009" s="183" t="s">
        <v>3669</v>
      </c>
      <c r="D1009" s="178">
        <v>1</v>
      </c>
      <c r="E1009" s="142">
        <v>736</v>
      </c>
    </row>
    <row r="1010" spans="1:5">
      <c r="A1010" s="140">
        <v>15212</v>
      </c>
      <c r="B1010" s="183" t="s">
        <v>3690</v>
      </c>
      <c r="D1010" s="178">
        <v>4</v>
      </c>
      <c r="E1010" s="142">
        <v>400</v>
      </c>
    </row>
    <row r="1011" spans="1:5">
      <c r="A1011" s="140">
        <v>14257</v>
      </c>
      <c r="B1011" s="183" t="s">
        <v>2051</v>
      </c>
      <c r="D1011" s="178">
        <v>1</v>
      </c>
      <c r="E1011" s="142">
        <v>72</v>
      </c>
    </row>
    <row r="1012" spans="1:5">
      <c r="A1012" s="140">
        <v>14616</v>
      </c>
      <c r="B1012" s="183" t="s">
        <v>3705</v>
      </c>
      <c r="D1012" s="178">
        <v>4</v>
      </c>
      <c r="E1012" s="142">
        <v>152</v>
      </c>
    </row>
    <row r="1013" spans="1:5" ht="22.5">
      <c r="A1013" s="140">
        <v>15173</v>
      </c>
      <c r="B1013" s="183" t="s">
        <v>3540</v>
      </c>
      <c r="D1013" s="178">
        <v>1</v>
      </c>
      <c r="E1013" s="142">
        <v>200</v>
      </c>
    </row>
    <row r="1014" spans="1:5">
      <c r="A1014" s="138">
        <v>15227</v>
      </c>
      <c r="B1014" s="182" t="s">
        <v>3741</v>
      </c>
      <c r="D1014" s="179">
        <v>13</v>
      </c>
      <c r="E1014" s="177">
        <v>150</v>
      </c>
    </row>
    <row r="1015" spans="1:5" ht="22.5">
      <c r="A1015" s="140">
        <v>15225</v>
      </c>
      <c r="B1015" s="183" t="s">
        <v>3856</v>
      </c>
      <c r="D1015" s="178">
        <v>7</v>
      </c>
      <c r="E1015" s="142">
        <v>130</v>
      </c>
    </row>
    <row r="1016" spans="1:5" ht="22.5">
      <c r="A1016" s="140">
        <v>15228</v>
      </c>
      <c r="B1016" s="183" t="s">
        <v>3857</v>
      </c>
      <c r="D1016" s="178">
        <v>4</v>
      </c>
      <c r="E1016" s="142">
        <v>130</v>
      </c>
    </row>
    <row r="1017" spans="1:5">
      <c r="A1017" s="140">
        <v>15224</v>
      </c>
      <c r="B1017" s="183" t="s">
        <v>3858</v>
      </c>
      <c r="D1017" s="178">
        <v>2</v>
      </c>
      <c r="E1017" s="142">
        <v>150</v>
      </c>
    </row>
    <row r="1018" spans="1:5">
      <c r="A1018" s="138">
        <v>12997</v>
      </c>
      <c r="B1018" s="182" t="s">
        <v>738</v>
      </c>
      <c r="D1018" s="179">
        <v>692</v>
      </c>
      <c r="E1018" s="188">
        <v>2047</v>
      </c>
    </row>
    <row r="1019" spans="1:5">
      <c r="A1019" s="138">
        <v>14932</v>
      </c>
      <c r="B1019" s="182" t="s">
        <v>3291</v>
      </c>
      <c r="D1019" s="179">
        <v>89</v>
      </c>
      <c r="E1019" s="188">
        <v>1200</v>
      </c>
    </row>
    <row r="1020" spans="1:5">
      <c r="A1020" s="140">
        <v>12575</v>
      </c>
      <c r="B1020" s="183" t="s">
        <v>3785</v>
      </c>
      <c r="D1020" s="178">
        <v>2</v>
      </c>
      <c r="E1020" s="189">
        <v>1200</v>
      </c>
    </row>
    <row r="1021" spans="1:5">
      <c r="A1021" s="140">
        <v>15247</v>
      </c>
      <c r="B1021" s="183" t="s">
        <v>3786</v>
      </c>
      <c r="D1021" s="178">
        <v>2</v>
      </c>
      <c r="E1021" s="189">
        <v>1200</v>
      </c>
    </row>
    <row r="1022" spans="1:5">
      <c r="A1022" s="140">
        <v>14935</v>
      </c>
      <c r="B1022" s="183" t="s">
        <v>3292</v>
      </c>
      <c r="D1022" s="178">
        <v>15</v>
      </c>
      <c r="E1022" s="142">
        <v>750</v>
      </c>
    </row>
    <row r="1023" spans="1:5">
      <c r="A1023" s="140">
        <v>14934</v>
      </c>
      <c r="B1023" s="183" t="s">
        <v>3293</v>
      </c>
      <c r="D1023" s="178">
        <v>70</v>
      </c>
      <c r="E1023" s="142">
        <v>600</v>
      </c>
    </row>
    <row r="1024" spans="1:5">
      <c r="A1024" s="138">
        <v>13098</v>
      </c>
      <c r="B1024" s="182" t="s">
        <v>754</v>
      </c>
      <c r="D1024" s="179">
        <v>1</v>
      </c>
      <c r="E1024" s="177">
        <v>390</v>
      </c>
    </row>
    <row r="1025" spans="1:5">
      <c r="A1025" s="140">
        <v>13100</v>
      </c>
      <c r="B1025" s="183" t="s">
        <v>756</v>
      </c>
      <c r="D1025" s="178">
        <v>1</v>
      </c>
      <c r="E1025" s="142">
        <v>390</v>
      </c>
    </row>
    <row r="1026" spans="1:5">
      <c r="A1026" s="138">
        <v>12852</v>
      </c>
      <c r="B1026" s="182" t="s">
        <v>757</v>
      </c>
      <c r="D1026" s="179">
        <v>30</v>
      </c>
      <c r="E1026" s="188">
        <v>2047</v>
      </c>
    </row>
    <row r="1027" spans="1:5" ht="22.5">
      <c r="A1027" s="140">
        <v>13189</v>
      </c>
      <c r="B1027" s="183" t="s">
        <v>761</v>
      </c>
      <c r="D1027" s="178">
        <v>2</v>
      </c>
      <c r="E1027" s="189">
        <v>2047</v>
      </c>
    </row>
    <row r="1028" spans="1:5" ht="22.5">
      <c r="A1028" s="140">
        <v>14042</v>
      </c>
      <c r="B1028" s="183" t="s">
        <v>2085</v>
      </c>
      <c r="D1028" s="178">
        <v>1</v>
      </c>
      <c r="E1028" s="142">
        <v>845</v>
      </c>
    </row>
    <row r="1029" spans="1:5">
      <c r="A1029" s="140">
        <v>14305</v>
      </c>
      <c r="B1029" s="183" t="s">
        <v>2088</v>
      </c>
      <c r="D1029" s="178">
        <v>1</v>
      </c>
      <c r="E1029" s="142">
        <v>650</v>
      </c>
    </row>
    <row r="1030" spans="1:5" ht="22.5">
      <c r="A1030" s="140">
        <v>14281</v>
      </c>
      <c r="B1030" s="183" t="s">
        <v>762</v>
      </c>
      <c r="D1030" s="178">
        <v>2</v>
      </c>
      <c r="E1030" s="189">
        <v>1235</v>
      </c>
    </row>
    <row r="1031" spans="1:5" ht="22.5">
      <c r="A1031" s="140">
        <v>13180</v>
      </c>
      <c r="B1031" s="183" t="s">
        <v>763</v>
      </c>
      <c r="D1031" s="178">
        <v>2</v>
      </c>
      <c r="E1031" s="142">
        <v>915</v>
      </c>
    </row>
    <row r="1032" spans="1:5">
      <c r="A1032" s="140">
        <v>13182</v>
      </c>
      <c r="B1032" s="183" t="s">
        <v>2101</v>
      </c>
      <c r="D1032" s="178">
        <v>1</v>
      </c>
      <c r="E1032" s="142">
        <v>520</v>
      </c>
    </row>
    <row r="1033" spans="1:5" ht="22.5">
      <c r="A1033" s="140">
        <v>14307</v>
      </c>
      <c r="B1033" s="183" t="s">
        <v>770</v>
      </c>
      <c r="D1033" s="178">
        <v>2</v>
      </c>
      <c r="E1033" s="142">
        <v>782</v>
      </c>
    </row>
    <row r="1034" spans="1:5">
      <c r="A1034" s="140">
        <v>12908</v>
      </c>
      <c r="B1034" s="183" t="s">
        <v>2105</v>
      </c>
      <c r="D1034" s="178">
        <v>1</v>
      </c>
      <c r="E1034" s="189">
        <v>1255</v>
      </c>
    </row>
    <row r="1035" spans="1:5">
      <c r="A1035" s="140">
        <v>12853</v>
      </c>
      <c r="B1035" s="183" t="s">
        <v>2108</v>
      </c>
      <c r="D1035" s="178">
        <v>1</v>
      </c>
      <c r="E1035" s="142">
        <v>662</v>
      </c>
    </row>
    <row r="1036" spans="1:5">
      <c r="A1036" s="140">
        <v>13184</v>
      </c>
      <c r="B1036" s="183" t="s">
        <v>779</v>
      </c>
      <c r="D1036" s="178">
        <v>2</v>
      </c>
      <c r="E1036" s="142">
        <v>971</v>
      </c>
    </row>
    <row r="1037" spans="1:5">
      <c r="A1037" s="140">
        <v>14233</v>
      </c>
      <c r="B1037" s="183" t="s">
        <v>2113</v>
      </c>
      <c r="D1037" s="178">
        <v>1</v>
      </c>
      <c r="E1037" s="142">
        <v>455</v>
      </c>
    </row>
    <row r="1038" spans="1:5">
      <c r="A1038" s="140">
        <v>13893</v>
      </c>
      <c r="B1038" s="183" t="s">
        <v>2114</v>
      </c>
      <c r="D1038" s="178">
        <v>1</v>
      </c>
      <c r="E1038" s="142">
        <v>928</v>
      </c>
    </row>
    <row r="1039" spans="1:5" ht="22.5">
      <c r="A1039" s="140">
        <v>14618</v>
      </c>
      <c r="B1039" s="183" t="s">
        <v>2750</v>
      </c>
      <c r="D1039" s="178">
        <v>1</v>
      </c>
      <c r="E1039" s="142">
        <v>975</v>
      </c>
    </row>
    <row r="1040" spans="1:5" ht="22.5">
      <c r="A1040" s="140">
        <v>13365</v>
      </c>
      <c r="B1040" s="183" t="s">
        <v>2119</v>
      </c>
      <c r="D1040" s="178">
        <v>1</v>
      </c>
      <c r="E1040" s="189">
        <v>1235</v>
      </c>
    </row>
    <row r="1041" spans="1:5" ht="22.5">
      <c r="A1041" s="140">
        <v>13869</v>
      </c>
      <c r="B1041" s="183" t="s">
        <v>782</v>
      </c>
      <c r="D1041" s="178">
        <v>1</v>
      </c>
      <c r="E1041" s="189">
        <v>1248</v>
      </c>
    </row>
    <row r="1042" spans="1:5" ht="22.5">
      <c r="A1042" s="140">
        <v>14283</v>
      </c>
      <c r="B1042" s="183" t="s">
        <v>2121</v>
      </c>
      <c r="D1042" s="178">
        <v>2</v>
      </c>
      <c r="E1042" s="189">
        <v>2000</v>
      </c>
    </row>
    <row r="1043" spans="1:5">
      <c r="A1043" s="140">
        <v>13867</v>
      </c>
      <c r="B1043" s="183" t="s">
        <v>2123</v>
      </c>
      <c r="D1043" s="178">
        <v>1</v>
      </c>
      <c r="E1043" s="142">
        <v>520</v>
      </c>
    </row>
    <row r="1044" spans="1:5">
      <c r="A1044" s="140">
        <v>14620</v>
      </c>
      <c r="B1044" s="183" t="s">
        <v>2751</v>
      </c>
      <c r="D1044" s="178">
        <v>2</v>
      </c>
      <c r="E1044" s="142">
        <v>520</v>
      </c>
    </row>
    <row r="1045" spans="1:5">
      <c r="A1045" s="140">
        <v>14041</v>
      </c>
      <c r="B1045" s="183" t="s">
        <v>2124</v>
      </c>
      <c r="D1045" s="178">
        <v>1</v>
      </c>
      <c r="E1045" s="142">
        <v>520</v>
      </c>
    </row>
    <row r="1046" spans="1:5">
      <c r="A1046" s="140">
        <v>14308</v>
      </c>
      <c r="B1046" s="183" t="s">
        <v>2125</v>
      </c>
      <c r="D1046" s="178">
        <v>1</v>
      </c>
      <c r="E1046" s="142">
        <v>455</v>
      </c>
    </row>
    <row r="1047" spans="1:5">
      <c r="A1047" s="140">
        <v>14280</v>
      </c>
      <c r="B1047" s="183" t="s">
        <v>2126</v>
      </c>
      <c r="D1047" s="178">
        <v>2</v>
      </c>
      <c r="E1047" s="142">
        <v>750</v>
      </c>
    </row>
    <row r="1048" spans="1:5">
      <c r="A1048" s="140">
        <v>13187</v>
      </c>
      <c r="B1048" s="183" t="s">
        <v>2129</v>
      </c>
      <c r="D1048" s="178">
        <v>1</v>
      </c>
      <c r="E1048" s="142">
        <v>624</v>
      </c>
    </row>
    <row r="1049" spans="1:5">
      <c r="A1049" s="138">
        <v>12670</v>
      </c>
      <c r="B1049" s="182" t="s">
        <v>791</v>
      </c>
      <c r="D1049" s="179">
        <v>552</v>
      </c>
      <c r="E1049" s="177">
        <v>500</v>
      </c>
    </row>
    <row r="1050" spans="1:5">
      <c r="A1050" s="140">
        <v>12687</v>
      </c>
      <c r="B1050" s="183" t="s">
        <v>792</v>
      </c>
      <c r="D1050" s="178">
        <v>202</v>
      </c>
      <c r="E1050" s="184"/>
    </row>
    <row r="1051" spans="1:5">
      <c r="A1051" s="140">
        <v>12688</v>
      </c>
      <c r="B1051" s="183" t="s">
        <v>793</v>
      </c>
      <c r="D1051" s="178">
        <v>70</v>
      </c>
      <c r="E1051" s="184"/>
    </row>
    <row r="1052" spans="1:5">
      <c r="A1052" s="138">
        <v>13027</v>
      </c>
      <c r="B1052" s="182" t="s">
        <v>2136</v>
      </c>
      <c r="D1052" s="179">
        <v>17</v>
      </c>
      <c r="E1052" s="177">
        <v>500</v>
      </c>
    </row>
    <row r="1053" spans="1:5">
      <c r="A1053" s="140">
        <v>14546</v>
      </c>
      <c r="B1053" s="183" t="s">
        <v>2418</v>
      </c>
      <c r="D1053" s="178">
        <v>7</v>
      </c>
      <c r="E1053" s="142">
        <v>500</v>
      </c>
    </row>
    <row r="1054" spans="1:5">
      <c r="A1054" s="140">
        <v>15248</v>
      </c>
      <c r="B1054" s="183" t="s">
        <v>3787</v>
      </c>
      <c r="D1054" s="178">
        <v>10</v>
      </c>
      <c r="E1054" s="142">
        <v>210</v>
      </c>
    </row>
    <row r="1055" spans="1:5">
      <c r="A1055" s="138">
        <v>13028</v>
      </c>
      <c r="B1055" s="182" t="s">
        <v>795</v>
      </c>
      <c r="D1055" s="179">
        <v>107</v>
      </c>
      <c r="E1055" s="177">
        <v>50</v>
      </c>
    </row>
    <row r="1056" spans="1:5">
      <c r="A1056" s="140">
        <v>12684</v>
      </c>
      <c r="B1056" s="183" t="s">
        <v>797</v>
      </c>
      <c r="D1056" s="178">
        <v>36</v>
      </c>
      <c r="E1056" s="142">
        <v>50</v>
      </c>
    </row>
    <row r="1057" spans="1:5">
      <c r="A1057" s="140">
        <v>13499</v>
      </c>
      <c r="B1057" s="183" t="s">
        <v>798</v>
      </c>
      <c r="D1057" s="178">
        <v>35</v>
      </c>
      <c r="E1057" s="142">
        <v>50</v>
      </c>
    </row>
    <row r="1058" spans="1:5">
      <c r="A1058" s="140">
        <v>13500</v>
      </c>
      <c r="B1058" s="183" t="s">
        <v>2156</v>
      </c>
      <c r="D1058" s="178">
        <v>36</v>
      </c>
      <c r="E1058" s="142">
        <v>50</v>
      </c>
    </row>
    <row r="1059" spans="1:5">
      <c r="A1059" s="140">
        <v>12689</v>
      </c>
      <c r="B1059" s="183" t="s">
        <v>801</v>
      </c>
      <c r="D1059" s="178">
        <v>10</v>
      </c>
      <c r="E1059" s="184"/>
    </row>
    <row r="1060" spans="1:5">
      <c r="A1060" s="140">
        <v>12690</v>
      </c>
      <c r="B1060" s="183" t="s">
        <v>802</v>
      </c>
      <c r="D1060" s="178">
        <v>47</v>
      </c>
      <c r="E1060" s="184"/>
    </row>
    <row r="1061" spans="1:5">
      <c r="A1061" s="140">
        <v>12691</v>
      </c>
      <c r="B1061" s="183" t="s">
        <v>803</v>
      </c>
      <c r="D1061" s="178">
        <v>99</v>
      </c>
      <c r="E1061" s="184"/>
    </row>
    <row r="1062" spans="1:5">
      <c r="A1062" s="140">
        <v>15226</v>
      </c>
      <c r="B1062" s="183" t="s">
        <v>3742</v>
      </c>
      <c r="D1062" s="178">
        <v>20</v>
      </c>
      <c r="E1062" s="142">
        <v>100</v>
      </c>
    </row>
  </sheetData>
  <sheetProtection password="E1DC"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P2150"/>
  <sheetViews>
    <sheetView topLeftCell="A2119" workbookViewId="0">
      <selection activeCell="C2151" sqref="C2151"/>
    </sheetView>
  </sheetViews>
  <sheetFormatPr defaultRowHeight="15"/>
  <cols>
    <col min="1" max="1" width="17.5703125" style="90" bestFit="1" customWidth="1"/>
    <col min="2" max="2" width="63.7109375" style="1" customWidth="1"/>
    <col min="3" max="3" width="29.28515625" style="1" customWidth="1"/>
    <col min="4" max="4" width="14.7109375" hidden="1" customWidth="1"/>
    <col min="5" max="11" width="8.85546875" hidden="1" customWidth="1"/>
    <col min="12" max="12" width="8.85546875" customWidth="1"/>
    <col min="13" max="13" width="12" bestFit="1" customWidth="1"/>
    <col min="14" max="14" width="8.85546875" style="171"/>
  </cols>
  <sheetData>
    <row r="1" spans="1:16">
      <c r="A1" s="147">
        <v>13042</v>
      </c>
      <c r="B1" s="84" t="s">
        <v>1</v>
      </c>
      <c r="C1" s="94" t="str">
        <f>CONCATENATE(H1,F1,D1,E1,G1)</f>
        <v>=RC10</v>
      </c>
      <c r="D1" s="86" t="s">
        <v>2299</v>
      </c>
      <c r="F1" s="86"/>
      <c r="G1" t="s">
        <v>2300</v>
      </c>
      <c r="H1" t="s">
        <v>2164</v>
      </c>
      <c r="O1" s="86"/>
    </row>
    <row r="2" spans="1:16">
      <c r="A2" s="148">
        <v>13242</v>
      </c>
      <c r="B2" s="85" t="s">
        <v>151</v>
      </c>
      <c r="C2" s="1">
        <f>Hemani!$J$17</f>
        <v>0</v>
      </c>
      <c r="D2" s="86" t="s">
        <v>2299</v>
      </c>
      <c r="E2">
        <v>43</v>
      </c>
      <c r="F2" s="86" t="s">
        <v>2165</v>
      </c>
      <c r="G2" t="s">
        <v>2300</v>
      </c>
      <c r="H2" t="s">
        <v>2164</v>
      </c>
      <c r="J2" t="str">
        <f>CONCATENATE(H2,F2,D2,E2,G2)</f>
        <v>=Hemani!R43C10</v>
      </c>
      <c r="M2" s="51"/>
      <c r="P2" s="51"/>
    </row>
    <row r="3" spans="1:16">
      <c r="A3" s="148">
        <v>13029</v>
      </c>
      <c r="B3" s="85" t="s">
        <v>152</v>
      </c>
      <c r="C3" s="1">
        <f>Hemani!$J$20</f>
        <v>0</v>
      </c>
      <c r="D3" s="86" t="s">
        <v>2299</v>
      </c>
      <c r="E3">
        <v>46</v>
      </c>
      <c r="F3" s="86" t="s">
        <v>2165</v>
      </c>
      <c r="G3" t="s">
        <v>2300</v>
      </c>
      <c r="H3" t="s">
        <v>2164</v>
      </c>
      <c r="J3" t="str">
        <f t="shared" ref="J3:J68" si="0">CONCATENATE(H3,F3,D3,E3,G3)</f>
        <v>=Hemani!R46C10</v>
      </c>
      <c r="M3" s="51"/>
      <c r="P3" s="51"/>
    </row>
    <row r="4" spans="1:16">
      <c r="A4" s="148">
        <v>13032</v>
      </c>
      <c r="B4" s="85" t="s">
        <v>153</v>
      </c>
      <c r="C4" s="1">
        <f>Hemani!$J$19</f>
        <v>0</v>
      </c>
      <c r="D4" s="86" t="s">
        <v>2299</v>
      </c>
      <c r="E4">
        <v>45</v>
      </c>
      <c r="F4" s="86" t="s">
        <v>2165</v>
      </c>
      <c r="G4" t="s">
        <v>2300</v>
      </c>
      <c r="H4" t="s">
        <v>2164</v>
      </c>
      <c r="J4" t="str">
        <f t="shared" si="0"/>
        <v>=Hemani!R45C10</v>
      </c>
      <c r="M4" s="51"/>
      <c r="P4" s="51"/>
    </row>
    <row r="5" spans="1:16">
      <c r="A5" s="148">
        <v>13241</v>
      </c>
      <c r="B5" s="85" t="s">
        <v>154</v>
      </c>
      <c r="C5" s="1">
        <f>Hemani!$J$18</f>
        <v>0</v>
      </c>
      <c r="D5" s="86" t="s">
        <v>2299</v>
      </c>
      <c r="E5">
        <v>44</v>
      </c>
      <c r="F5" s="86" t="s">
        <v>2165</v>
      </c>
      <c r="G5" t="s">
        <v>2300</v>
      </c>
      <c r="H5" t="s">
        <v>2164</v>
      </c>
      <c r="J5" t="str">
        <f t="shared" si="0"/>
        <v>=Hemani!R44C10</v>
      </c>
      <c r="M5" s="51"/>
      <c r="P5" s="51"/>
    </row>
    <row r="6" spans="1:16">
      <c r="A6" s="148">
        <v>12792</v>
      </c>
      <c r="B6" s="85" t="s">
        <v>1577</v>
      </c>
      <c r="C6" s="1">
        <f>Hemani!J16</f>
        <v>0</v>
      </c>
      <c r="D6" s="86" t="s">
        <v>2299</v>
      </c>
      <c r="F6" s="86"/>
      <c r="G6" t="s">
        <v>2300</v>
      </c>
      <c r="H6" t="s">
        <v>2164</v>
      </c>
      <c r="J6" t="str">
        <f t="shared" si="0"/>
        <v>=RC10</v>
      </c>
      <c r="M6" s="51"/>
    </row>
    <row r="7" spans="1:16">
      <c r="A7" s="148">
        <v>13031</v>
      </c>
      <c r="B7" s="85" t="s">
        <v>155</v>
      </c>
      <c r="C7" s="1">
        <f>Hemani!$J$21</f>
        <v>0</v>
      </c>
      <c r="D7" s="86" t="s">
        <v>2299</v>
      </c>
      <c r="E7">
        <v>47</v>
      </c>
      <c r="F7" s="86" t="s">
        <v>2165</v>
      </c>
      <c r="G7" t="s">
        <v>2300</v>
      </c>
      <c r="H7" t="s">
        <v>2164</v>
      </c>
      <c r="J7" t="str">
        <f t="shared" si="0"/>
        <v>=Hemani!R47C10</v>
      </c>
      <c r="M7" s="51"/>
      <c r="P7" s="51"/>
    </row>
    <row r="8" spans="1:16">
      <c r="A8" s="148">
        <v>13030</v>
      </c>
      <c r="B8" s="85" t="s">
        <v>1578</v>
      </c>
      <c r="D8" s="86" t="s">
        <v>2299</v>
      </c>
      <c r="F8" s="86"/>
      <c r="G8" t="s">
        <v>2300</v>
      </c>
      <c r="H8" t="s">
        <v>2164</v>
      </c>
      <c r="J8" t="str">
        <f t="shared" si="0"/>
        <v>=RC10</v>
      </c>
      <c r="M8" s="51"/>
    </row>
    <row r="9" spans="1:16">
      <c r="A9" s="147">
        <v>14133</v>
      </c>
      <c r="B9" s="84" t="s">
        <v>2</v>
      </c>
      <c r="D9" s="86" t="s">
        <v>2299</v>
      </c>
      <c r="F9" s="86"/>
      <c r="G9" t="s">
        <v>2300</v>
      </c>
      <c r="H9" t="s">
        <v>2164</v>
      </c>
      <c r="J9" t="str">
        <f t="shared" si="0"/>
        <v>=RC10</v>
      </c>
      <c r="M9" s="51"/>
    </row>
    <row r="10" spans="1:16">
      <c r="A10" s="148">
        <v>14036</v>
      </c>
      <c r="B10" s="85" t="s">
        <v>3590</v>
      </c>
      <c r="C10" s="1">
        <f>Hemani!J30</f>
        <v>0</v>
      </c>
      <c r="D10" s="86" t="s">
        <v>2299</v>
      </c>
      <c r="E10">
        <v>50</v>
      </c>
      <c r="F10" s="86" t="s">
        <v>2165</v>
      </c>
      <c r="G10" t="s">
        <v>2300</v>
      </c>
      <c r="H10" t="s">
        <v>2164</v>
      </c>
      <c r="J10" t="str">
        <f t="shared" si="0"/>
        <v>=Hemani!R50C10</v>
      </c>
      <c r="M10" s="51"/>
      <c r="P10" s="51"/>
    </row>
    <row r="11" spans="1:16">
      <c r="A11" s="148">
        <v>14132</v>
      </c>
      <c r="B11" s="85" t="s">
        <v>1579</v>
      </c>
      <c r="C11" s="1">
        <f>Hemani!$J$26</f>
        <v>0</v>
      </c>
      <c r="D11" s="86" t="s">
        <v>2299</v>
      </c>
      <c r="E11">
        <v>51</v>
      </c>
      <c r="F11" s="86" t="s">
        <v>2165</v>
      </c>
      <c r="G11" t="s">
        <v>2300</v>
      </c>
      <c r="H11" t="s">
        <v>2164</v>
      </c>
      <c r="J11" t="str">
        <f t="shared" si="0"/>
        <v>=Hemani!R51C10</v>
      </c>
      <c r="M11" s="51"/>
      <c r="P11" s="51"/>
    </row>
    <row r="12" spans="1:16">
      <c r="A12" s="148">
        <v>12420</v>
      </c>
      <c r="B12" s="85" t="s">
        <v>156</v>
      </c>
      <c r="C12" s="1">
        <f>Hemani!$J$27</f>
        <v>0</v>
      </c>
      <c r="D12" s="86" t="s">
        <v>2299</v>
      </c>
      <c r="E12">
        <v>52</v>
      </c>
      <c r="F12" s="86" t="s">
        <v>2165</v>
      </c>
      <c r="G12" t="s">
        <v>2300</v>
      </c>
      <c r="H12" t="s">
        <v>2164</v>
      </c>
      <c r="J12" t="str">
        <f t="shared" si="0"/>
        <v>=Hemani!R52C10</v>
      </c>
      <c r="M12" s="51"/>
      <c r="P12" s="51"/>
    </row>
    <row r="13" spans="1:16">
      <c r="A13" s="148">
        <v>12959</v>
      </c>
      <c r="B13" s="85" t="s">
        <v>3</v>
      </c>
      <c r="C13" s="1">
        <f>Hemani!$J$28</f>
        <v>0</v>
      </c>
      <c r="D13" s="86" t="s">
        <v>2299</v>
      </c>
      <c r="E13">
        <v>53</v>
      </c>
      <c r="F13" s="86" t="s">
        <v>2165</v>
      </c>
      <c r="G13" t="s">
        <v>2300</v>
      </c>
      <c r="H13" t="s">
        <v>2164</v>
      </c>
      <c r="J13" t="str">
        <f t="shared" si="0"/>
        <v>=Hemani!R53C10</v>
      </c>
      <c r="M13" s="51"/>
      <c r="P13" s="51"/>
    </row>
    <row r="14" spans="1:16">
      <c r="A14" s="148">
        <v>12960</v>
      </c>
      <c r="B14" s="85" t="s">
        <v>4</v>
      </c>
      <c r="C14" s="1">
        <f>Hemani!$J$29</f>
        <v>0</v>
      </c>
      <c r="D14" s="86" t="s">
        <v>2299</v>
      </c>
      <c r="E14">
        <v>54</v>
      </c>
      <c r="F14" s="86" t="s">
        <v>2165</v>
      </c>
      <c r="G14" t="s">
        <v>2300</v>
      </c>
      <c r="H14" t="s">
        <v>2164</v>
      </c>
      <c r="J14" t="str">
        <f t="shared" si="0"/>
        <v>=Hemani!R54C10</v>
      </c>
      <c r="M14" s="51"/>
      <c r="P14" s="51"/>
    </row>
    <row r="15" spans="1:16">
      <c r="A15" s="148">
        <v>14602</v>
      </c>
      <c r="B15" s="85" t="s">
        <v>2554</v>
      </c>
      <c r="C15" s="1">
        <f>Hemani!J31</f>
        <v>0</v>
      </c>
      <c r="D15" s="86" t="s">
        <v>2299</v>
      </c>
      <c r="E15">
        <v>53</v>
      </c>
      <c r="F15" s="86" t="s">
        <v>2165</v>
      </c>
      <c r="G15" t="s">
        <v>2300</v>
      </c>
      <c r="H15" t="s">
        <v>2164</v>
      </c>
      <c r="J15" t="str">
        <f t="shared" ref="J15:J16" si="1">CONCATENATE(H15,F15,D15,E15,G15)</f>
        <v>=Hemani!R53C10</v>
      </c>
      <c r="M15" s="51"/>
      <c r="P15" s="51"/>
    </row>
    <row r="16" spans="1:16">
      <c r="A16" s="148">
        <v>12418</v>
      </c>
      <c r="B16" s="85" t="s">
        <v>3598</v>
      </c>
      <c r="C16" s="1">
        <f>Hemani!J32</f>
        <v>0</v>
      </c>
      <c r="D16" s="86" t="s">
        <v>2299</v>
      </c>
      <c r="E16">
        <v>54</v>
      </c>
      <c r="F16" s="86" t="s">
        <v>2165</v>
      </c>
      <c r="G16" t="s">
        <v>2300</v>
      </c>
      <c r="H16" t="s">
        <v>2164</v>
      </c>
      <c r="J16" t="str">
        <f t="shared" si="1"/>
        <v>=Hemani!R54C10</v>
      </c>
      <c r="M16" s="51"/>
      <c r="P16" s="51"/>
    </row>
    <row r="17" spans="1:16">
      <c r="A17" s="148">
        <v>12747</v>
      </c>
      <c r="B17" s="85" t="s">
        <v>1580</v>
      </c>
      <c r="D17" s="86" t="s">
        <v>2299</v>
      </c>
      <c r="F17" s="86"/>
      <c r="G17" t="s">
        <v>2300</v>
      </c>
      <c r="H17" t="s">
        <v>2164</v>
      </c>
      <c r="J17" t="str">
        <f t="shared" si="0"/>
        <v>=RC10</v>
      </c>
      <c r="M17" s="51"/>
    </row>
    <row r="18" spans="1:16">
      <c r="A18" s="148">
        <v>14276</v>
      </c>
      <c r="B18" s="85" t="s">
        <v>1581</v>
      </c>
      <c r="D18" s="86" t="s">
        <v>2299</v>
      </c>
      <c r="F18" s="86"/>
      <c r="G18" t="s">
        <v>2300</v>
      </c>
      <c r="H18" t="s">
        <v>2164</v>
      </c>
      <c r="J18" t="str">
        <f t="shared" si="0"/>
        <v>=RC10</v>
      </c>
      <c r="M18" s="51"/>
    </row>
    <row r="19" spans="1:16">
      <c r="A19" s="148">
        <v>12962</v>
      </c>
      <c r="B19" s="85" t="s">
        <v>1582</v>
      </c>
      <c r="C19" s="1">
        <f>Hemani!$J$34</f>
        <v>0</v>
      </c>
      <c r="D19" s="86" t="s">
        <v>2299</v>
      </c>
      <c r="E19">
        <v>56</v>
      </c>
      <c r="F19" s="86" t="s">
        <v>2165</v>
      </c>
      <c r="G19" t="s">
        <v>2300</v>
      </c>
      <c r="H19" t="s">
        <v>2164</v>
      </c>
      <c r="J19" t="str">
        <f t="shared" si="0"/>
        <v>=Hemani!R56C10</v>
      </c>
      <c r="M19" s="51"/>
      <c r="P19" s="51"/>
    </row>
    <row r="20" spans="1:16">
      <c r="A20" s="148">
        <v>13041</v>
      </c>
      <c r="B20" s="85" t="s">
        <v>5</v>
      </c>
      <c r="C20" s="1">
        <f>Hemani!$J$33</f>
        <v>0</v>
      </c>
      <c r="D20" s="86" t="s">
        <v>2299</v>
      </c>
      <c r="E20">
        <v>55</v>
      </c>
      <c r="F20" s="86" t="s">
        <v>2165</v>
      </c>
      <c r="G20" t="s">
        <v>2300</v>
      </c>
      <c r="H20" t="s">
        <v>2164</v>
      </c>
      <c r="J20" t="str">
        <f t="shared" si="0"/>
        <v>=Hemani!R55C10</v>
      </c>
      <c r="M20" s="51"/>
      <c r="P20" s="51"/>
    </row>
    <row r="21" spans="1:16">
      <c r="A21" s="147">
        <v>12923</v>
      </c>
      <c r="B21" s="84" t="s">
        <v>6</v>
      </c>
      <c r="D21" s="86" t="s">
        <v>2299</v>
      </c>
      <c r="F21" s="86"/>
      <c r="G21" t="s">
        <v>2300</v>
      </c>
      <c r="H21" t="s">
        <v>2164</v>
      </c>
      <c r="J21" t="str">
        <f t="shared" si="0"/>
        <v>=RC10</v>
      </c>
      <c r="M21" s="51"/>
    </row>
    <row r="22" spans="1:16">
      <c r="A22" s="148">
        <v>13244</v>
      </c>
      <c r="B22" s="85" t="s">
        <v>1583</v>
      </c>
      <c r="C22" s="1">
        <f>Hemani!J56</f>
        <v>0</v>
      </c>
      <c r="D22" s="86" t="s">
        <v>2299</v>
      </c>
      <c r="E22">
        <v>72</v>
      </c>
      <c r="F22" s="86" t="s">
        <v>2165</v>
      </c>
      <c r="G22" t="s">
        <v>2300</v>
      </c>
      <c r="H22" t="s">
        <v>2164</v>
      </c>
      <c r="J22" t="str">
        <f t="shared" si="0"/>
        <v>=Hemani!R72C10</v>
      </c>
      <c r="M22" s="51"/>
    </row>
    <row r="23" spans="1:16">
      <c r="A23" s="148">
        <v>13303</v>
      </c>
      <c r="B23" s="85" t="s">
        <v>1584</v>
      </c>
      <c r="D23" s="86" t="s">
        <v>2299</v>
      </c>
      <c r="F23" s="86"/>
      <c r="G23" t="s">
        <v>2300</v>
      </c>
      <c r="H23" t="s">
        <v>2164</v>
      </c>
      <c r="J23" t="str">
        <f t="shared" si="0"/>
        <v>=RC10</v>
      </c>
      <c r="M23" s="51"/>
    </row>
    <row r="24" spans="1:16">
      <c r="A24" s="148">
        <v>13302</v>
      </c>
      <c r="B24" s="85" t="s">
        <v>1585</v>
      </c>
      <c r="D24" s="86" t="s">
        <v>2299</v>
      </c>
      <c r="F24" s="86"/>
      <c r="G24" t="s">
        <v>2300</v>
      </c>
      <c r="H24" t="s">
        <v>2164</v>
      </c>
      <c r="J24" t="str">
        <f t="shared" si="0"/>
        <v>=RC10</v>
      </c>
      <c r="M24" s="51"/>
    </row>
    <row r="25" spans="1:16">
      <c r="A25" s="147">
        <v>13399</v>
      </c>
      <c r="B25" s="84" t="s">
        <v>157</v>
      </c>
      <c r="D25" s="86" t="s">
        <v>2299</v>
      </c>
      <c r="F25" s="86"/>
      <c r="G25" t="s">
        <v>2300</v>
      </c>
      <c r="H25" t="s">
        <v>2164</v>
      </c>
      <c r="J25" t="str">
        <f t="shared" si="0"/>
        <v>=RC10</v>
      </c>
      <c r="M25" s="51"/>
    </row>
    <row r="26" spans="1:16">
      <c r="A26" s="148">
        <v>12876</v>
      </c>
      <c r="B26" s="85" t="s">
        <v>7</v>
      </c>
      <c r="C26" s="1">
        <f>Hemani!$J$41</f>
        <v>0</v>
      </c>
      <c r="D26" s="86" t="s">
        <v>2299</v>
      </c>
      <c r="E26">
        <v>61</v>
      </c>
      <c r="F26" s="86" t="s">
        <v>2165</v>
      </c>
      <c r="G26" t="s">
        <v>2300</v>
      </c>
      <c r="H26" t="s">
        <v>2164</v>
      </c>
      <c r="J26" t="str">
        <f t="shared" si="0"/>
        <v>=Hemani!R61C10</v>
      </c>
      <c r="M26" s="51"/>
      <c r="P26" s="51"/>
    </row>
    <row r="27" spans="1:16">
      <c r="A27" s="148">
        <v>13240</v>
      </c>
      <c r="B27" s="85" t="s">
        <v>8</v>
      </c>
      <c r="C27" s="1">
        <f>Hemani!$J$42</f>
        <v>0</v>
      </c>
      <c r="D27" s="86" t="s">
        <v>2299</v>
      </c>
      <c r="E27">
        <v>62</v>
      </c>
      <c r="F27" s="86" t="s">
        <v>2165</v>
      </c>
      <c r="G27" t="s">
        <v>2300</v>
      </c>
      <c r="H27" t="s">
        <v>2164</v>
      </c>
      <c r="J27" t="str">
        <f t="shared" si="0"/>
        <v>=Hemani!R62C10</v>
      </c>
      <c r="M27" s="51"/>
      <c r="P27" s="51"/>
    </row>
    <row r="28" spans="1:16">
      <c r="A28" s="148">
        <v>12554</v>
      </c>
      <c r="B28" s="85" t="s">
        <v>1586</v>
      </c>
      <c r="C28" s="1">
        <f>Hemani!$J$40</f>
        <v>0</v>
      </c>
      <c r="D28" s="86" t="s">
        <v>2299</v>
      </c>
      <c r="E28">
        <v>60</v>
      </c>
      <c r="F28" s="86" t="s">
        <v>2165</v>
      </c>
      <c r="G28" t="s">
        <v>2300</v>
      </c>
      <c r="H28" t="s">
        <v>2164</v>
      </c>
      <c r="J28" t="str">
        <f t="shared" si="0"/>
        <v>=Hemani!R60C10</v>
      </c>
      <c r="M28" s="51"/>
      <c r="P28" s="51"/>
    </row>
    <row r="29" spans="1:16">
      <c r="A29" s="148">
        <v>6071</v>
      </c>
      <c r="B29" s="85" t="s">
        <v>1587</v>
      </c>
      <c r="D29" s="86" t="s">
        <v>2299</v>
      </c>
      <c r="F29" s="86"/>
      <c r="G29" t="s">
        <v>2300</v>
      </c>
      <c r="H29" t="s">
        <v>2164</v>
      </c>
      <c r="J29" t="str">
        <f t="shared" si="0"/>
        <v>=RC10</v>
      </c>
      <c r="M29" s="51"/>
    </row>
    <row r="30" spans="1:16">
      <c r="A30" s="148">
        <v>12748</v>
      </c>
      <c r="B30" s="85" t="s">
        <v>1588</v>
      </c>
      <c r="D30" s="86" t="s">
        <v>2299</v>
      </c>
      <c r="F30" s="86"/>
      <c r="G30" t="s">
        <v>2300</v>
      </c>
      <c r="H30" t="s">
        <v>2164</v>
      </c>
      <c r="J30" t="str">
        <f t="shared" si="0"/>
        <v>=RC10</v>
      </c>
      <c r="M30" s="51"/>
    </row>
    <row r="31" spans="1:16">
      <c r="A31" s="147">
        <v>13401</v>
      </c>
      <c r="B31" s="84" t="s">
        <v>158</v>
      </c>
      <c r="D31" s="86" t="s">
        <v>2299</v>
      </c>
      <c r="F31" s="86"/>
      <c r="G31" t="s">
        <v>2300</v>
      </c>
      <c r="H31" t="s">
        <v>2164</v>
      </c>
      <c r="J31" t="str">
        <f t="shared" si="0"/>
        <v>=RC10</v>
      </c>
      <c r="M31" s="51"/>
    </row>
    <row r="32" spans="1:16">
      <c r="A32" s="148">
        <v>5984</v>
      </c>
      <c r="B32" s="85" t="s">
        <v>159</v>
      </c>
      <c r="C32" s="1">
        <f>Hemani!$J$46</f>
        <v>0</v>
      </c>
      <c r="D32" s="86" t="s">
        <v>2299</v>
      </c>
      <c r="E32">
        <v>65</v>
      </c>
      <c r="F32" s="86" t="s">
        <v>2165</v>
      </c>
      <c r="G32" t="s">
        <v>2300</v>
      </c>
      <c r="H32" t="s">
        <v>2164</v>
      </c>
      <c r="J32" t="str">
        <f t="shared" si="0"/>
        <v>=Hemani!R65C10</v>
      </c>
      <c r="M32" s="51"/>
      <c r="P32" s="51"/>
    </row>
    <row r="33" spans="1:16">
      <c r="A33" s="148">
        <v>13243</v>
      </c>
      <c r="B33" s="85" t="s">
        <v>1589</v>
      </c>
      <c r="D33" s="86" t="s">
        <v>2299</v>
      </c>
      <c r="F33" s="86"/>
      <c r="G33" t="s">
        <v>2300</v>
      </c>
      <c r="H33" t="s">
        <v>2164</v>
      </c>
      <c r="J33" t="str">
        <f t="shared" si="0"/>
        <v>=RC10</v>
      </c>
      <c r="M33" s="51"/>
    </row>
    <row r="34" spans="1:16">
      <c r="A34" s="148">
        <v>6087</v>
      </c>
      <c r="B34" s="85" t="s">
        <v>1590</v>
      </c>
      <c r="C34" s="1">
        <f>Hemani!J50</f>
        <v>0</v>
      </c>
      <c r="D34" s="86" t="s">
        <v>2299</v>
      </c>
      <c r="F34" s="86"/>
      <c r="G34" t="s">
        <v>2300</v>
      </c>
      <c r="H34" t="s">
        <v>2164</v>
      </c>
      <c r="J34" t="str">
        <f t="shared" si="0"/>
        <v>=RC10</v>
      </c>
      <c r="M34" s="51"/>
    </row>
    <row r="35" spans="1:16">
      <c r="A35" s="148">
        <v>13307</v>
      </c>
      <c r="B35" s="85" t="s">
        <v>9</v>
      </c>
      <c r="C35" s="1">
        <f>Hemani!$J$47</f>
        <v>0</v>
      </c>
      <c r="D35" s="86" t="s">
        <v>2299</v>
      </c>
      <c r="E35">
        <v>66</v>
      </c>
      <c r="F35" s="86" t="s">
        <v>2165</v>
      </c>
      <c r="G35" t="s">
        <v>2300</v>
      </c>
      <c r="H35" t="s">
        <v>2164</v>
      </c>
      <c r="J35" t="str">
        <f t="shared" si="0"/>
        <v>=Hemani!R66C10</v>
      </c>
      <c r="M35" s="51"/>
      <c r="P35" s="51"/>
    </row>
    <row r="36" spans="1:16">
      <c r="A36" s="148">
        <v>12805</v>
      </c>
      <c r="B36" s="85" t="s">
        <v>10</v>
      </c>
      <c r="C36" s="1">
        <f>Hemani!$J$48</f>
        <v>0</v>
      </c>
      <c r="D36" s="86" t="s">
        <v>2299</v>
      </c>
      <c r="E36">
        <v>67</v>
      </c>
      <c r="F36" s="86" t="s">
        <v>2165</v>
      </c>
      <c r="G36" t="s">
        <v>2300</v>
      </c>
      <c r="H36" t="s">
        <v>2164</v>
      </c>
      <c r="J36" t="str">
        <f t="shared" si="0"/>
        <v>=Hemani!R67C10</v>
      </c>
      <c r="M36" s="51"/>
      <c r="P36" s="51"/>
    </row>
    <row r="37" spans="1:16">
      <c r="A37" s="148">
        <v>6089</v>
      </c>
      <c r="B37" s="85" t="s">
        <v>11</v>
      </c>
      <c r="C37" s="1">
        <f>Hemani!$J$49</f>
        <v>0</v>
      </c>
      <c r="D37" s="86" t="s">
        <v>2299</v>
      </c>
      <c r="E37">
        <v>68</v>
      </c>
      <c r="F37" s="86" t="s">
        <v>2165</v>
      </c>
      <c r="G37" t="s">
        <v>2300</v>
      </c>
      <c r="H37" t="s">
        <v>2164</v>
      </c>
      <c r="J37" t="str">
        <f t="shared" si="0"/>
        <v>=Hemani!R68C10</v>
      </c>
      <c r="M37" s="51"/>
      <c r="P37" s="51"/>
    </row>
    <row r="38" spans="1:16">
      <c r="A38" s="148">
        <v>12546</v>
      </c>
      <c r="B38" s="85" t="s">
        <v>12</v>
      </c>
      <c r="C38" s="1">
        <f>Hemani!$J$51</f>
        <v>0</v>
      </c>
      <c r="D38" s="86" t="s">
        <v>2299</v>
      </c>
      <c r="E38">
        <v>69</v>
      </c>
      <c r="F38" s="86" t="s">
        <v>2165</v>
      </c>
      <c r="G38" t="s">
        <v>2300</v>
      </c>
      <c r="H38" t="s">
        <v>2164</v>
      </c>
      <c r="J38" t="str">
        <f t="shared" si="0"/>
        <v>=Hemani!R69C10</v>
      </c>
      <c r="M38" s="51"/>
      <c r="P38" s="51"/>
    </row>
    <row r="39" spans="1:16">
      <c r="A39" s="148">
        <v>11900</v>
      </c>
      <c r="B39" s="85" t="s">
        <v>13</v>
      </c>
      <c r="C39" s="1">
        <f>Hemani!$J$52</f>
        <v>0</v>
      </c>
      <c r="D39" s="86" t="s">
        <v>2299</v>
      </c>
      <c r="E39">
        <v>70</v>
      </c>
      <c r="F39" s="86" t="s">
        <v>2165</v>
      </c>
      <c r="G39" t="s">
        <v>2300</v>
      </c>
      <c r="H39" t="s">
        <v>2164</v>
      </c>
      <c r="J39" t="str">
        <f t="shared" si="0"/>
        <v>=Hemani!R70C10</v>
      </c>
      <c r="M39" s="51"/>
      <c r="P39" s="51"/>
    </row>
    <row r="40" spans="1:16">
      <c r="A40" s="148">
        <v>11901</v>
      </c>
      <c r="B40" s="85" t="s">
        <v>14</v>
      </c>
      <c r="C40" s="1">
        <f>Hemani!$J$53</f>
        <v>0</v>
      </c>
      <c r="D40" s="86" t="s">
        <v>2299</v>
      </c>
      <c r="E40">
        <v>71</v>
      </c>
      <c r="F40" s="86" t="s">
        <v>2165</v>
      </c>
      <c r="G40" t="s">
        <v>2300</v>
      </c>
      <c r="H40" t="s">
        <v>2164</v>
      </c>
      <c r="J40" t="str">
        <f t="shared" si="0"/>
        <v>=Hemani!R71C10</v>
      </c>
      <c r="M40" s="51"/>
      <c r="P40" s="51"/>
    </row>
    <row r="41" spans="1:16">
      <c r="A41" s="148">
        <v>6090</v>
      </c>
      <c r="B41" s="85" t="s">
        <v>1591</v>
      </c>
      <c r="D41" s="86" t="s">
        <v>2299</v>
      </c>
      <c r="F41" s="86"/>
      <c r="G41" t="s">
        <v>2300</v>
      </c>
      <c r="H41" t="s">
        <v>2164</v>
      </c>
      <c r="J41" t="str">
        <f t="shared" si="0"/>
        <v>=RC10</v>
      </c>
      <c r="M41" s="51"/>
    </row>
    <row r="42" spans="1:16">
      <c r="A42" s="147">
        <v>13400</v>
      </c>
      <c r="B42" s="84" t="s">
        <v>160</v>
      </c>
      <c r="D42" s="86" t="s">
        <v>2299</v>
      </c>
      <c r="F42" s="86"/>
      <c r="G42" t="s">
        <v>2300</v>
      </c>
      <c r="H42" t="s">
        <v>2164</v>
      </c>
      <c r="J42" t="str">
        <f t="shared" si="0"/>
        <v>=RC10</v>
      </c>
      <c r="M42" s="51"/>
    </row>
    <row r="43" spans="1:16">
      <c r="A43" s="148">
        <v>5985</v>
      </c>
      <c r="B43" s="85" t="s">
        <v>15</v>
      </c>
      <c r="C43" s="1">
        <f>Hemani!$J$62</f>
        <v>0</v>
      </c>
      <c r="D43" s="86" t="s">
        <v>2299</v>
      </c>
      <c r="E43">
        <v>75</v>
      </c>
      <c r="F43" s="86" t="s">
        <v>2165</v>
      </c>
      <c r="G43" t="s">
        <v>2300</v>
      </c>
      <c r="H43" t="s">
        <v>2164</v>
      </c>
      <c r="J43" t="str">
        <f t="shared" si="0"/>
        <v>=Hemani!R75C10</v>
      </c>
      <c r="M43" s="51"/>
      <c r="P43" s="51"/>
    </row>
    <row r="44" spans="1:16">
      <c r="A44" s="148">
        <v>12749</v>
      </c>
      <c r="B44" s="85" t="s">
        <v>1592</v>
      </c>
      <c r="D44" s="86" t="s">
        <v>2299</v>
      </c>
      <c r="F44" s="86"/>
      <c r="G44" t="s">
        <v>2300</v>
      </c>
      <c r="H44" t="s">
        <v>2164</v>
      </c>
      <c r="J44" t="str">
        <f t="shared" si="0"/>
        <v>=RC10</v>
      </c>
      <c r="M44" s="51"/>
    </row>
    <row r="45" spans="1:16">
      <c r="A45" s="148">
        <v>12880</v>
      </c>
      <c r="B45" s="85" t="s">
        <v>1593</v>
      </c>
      <c r="D45" s="86" t="s">
        <v>2299</v>
      </c>
      <c r="F45" s="86"/>
      <c r="G45" t="s">
        <v>2300</v>
      </c>
      <c r="H45" t="s">
        <v>2164</v>
      </c>
      <c r="J45" t="str">
        <f t="shared" si="0"/>
        <v>=RC10</v>
      </c>
      <c r="M45" s="51"/>
    </row>
    <row r="46" spans="1:16">
      <c r="A46" s="148">
        <v>12523</v>
      </c>
      <c r="B46" s="85" t="s">
        <v>16</v>
      </c>
      <c r="C46" s="1">
        <f>Hemani!$J$63</f>
        <v>0</v>
      </c>
      <c r="D46" s="86" t="s">
        <v>2299</v>
      </c>
      <c r="E46">
        <v>76</v>
      </c>
      <c r="F46" s="86" t="s">
        <v>2165</v>
      </c>
      <c r="G46" t="s">
        <v>2300</v>
      </c>
      <c r="H46" t="s">
        <v>2164</v>
      </c>
      <c r="J46" t="str">
        <f t="shared" si="0"/>
        <v>=Hemani!R76C10</v>
      </c>
      <c r="M46" s="51"/>
      <c r="P46" s="51"/>
    </row>
    <row r="47" spans="1:16">
      <c r="A47" s="148">
        <v>5986</v>
      </c>
      <c r="B47" s="85" t="s">
        <v>17</v>
      </c>
      <c r="C47" s="1">
        <f>Hemani!$J$64</f>
        <v>0</v>
      </c>
      <c r="D47" s="86" t="s">
        <v>2299</v>
      </c>
      <c r="E47">
        <v>77</v>
      </c>
      <c r="F47" s="86" t="s">
        <v>2165</v>
      </c>
      <c r="G47" t="s">
        <v>2300</v>
      </c>
      <c r="H47" t="s">
        <v>2164</v>
      </c>
      <c r="J47" t="str">
        <f t="shared" si="0"/>
        <v>=Hemani!R77C10</v>
      </c>
      <c r="M47" s="51"/>
      <c r="P47" s="51"/>
    </row>
    <row r="48" spans="1:16">
      <c r="A48" s="148">
        <v>13782</v>
      </c>
      <c r="B48" s="85" t="s">
        <v>18</v>
      </c>
      <c r="C48" s="1">
        <f>Hemani!$J$65</f>
        <v>0</v>
      </c>
      <c r="D48" s="86" t="s">
        <v>2299</v>
      </c>
      <c r="E48">
        <v>78</v>
      </c>
      <c r="F48" s="86" t="s">
        <v>2165</v>
      </c>
      <c r="G48" t="s">
        <v>2300</v>
      </c>
      <c r="H48" t="s">
        <v>2164</v>
      </c>
      <c r="J48" t="str">
        <f t="shared" si="0"/>
        <v>=Hemani!R78C10</v>
      </c>
      <c r="M48" s="51"/>
      <c r="P48" s="51"/>
    </row>
    <row r="49" spans="1:16">
      <c r="A49" s="148">
        <v>5987</v>
      </c>
      <c r="B49" s="85" t="s">
        <v>19</v>
      </c>
      <c r="C49" s="1">
        <f>Hemani!$J$66</f>
        <v>0</v>
      </c>
      <c r="D49" s="86" t="s">
        <v>2299</v>
      </c>
      <c r="E49">
        <v>79</v>
      </c>
      <c r="F49" s="86" t="s">
        <v>2165</v>
      </c>
      <c r="G49" t="s">
        <v>2300</v>
      </c>
      <c r="H49" t="s">
        <v>2164</v>
      </c>
      <c r="J49" t="str">
        <f t="shared" si="0"/>
        <v>=Hemani!R79C10</v>
      </c>
      <c r="M49" s="51"/>
      <c r="P49" s="51"/>
    </row>
    <row r="50" spans="1:16">
      <c r="A50" s="148">
        <v>11927</v>
      </c>
      <c r="B50" s="85" t="s">
        <v>20</v>
      </c>
      <c r="C50" s="1">
        <f>Hemani!$J$71</f>
        <v>0</v>
      </c>
      <c r="D50" s="86" t="s">
        <v>2299</v>
      </c>
      <c r="E50">
        <v>84</v>
      </c>
      <c r="F50" s="86" t="s">
        <v>2165</v>
      </c>
      <c r="G50" t="s">
        <v>2300</v>
      </c>
      <c r="H50" t="s">
        <v>2164</v>
      </c>
      <c r="J50" t="str">
        <f t="shared" si="0"/>
        <v>=Hemani!R84C10</v>
      </c>
      <c r="M50" s="51"/>
      <c r="P50" s="51"/>
    </row>
    <row r="51" spans="1:16">
      <c r="A51" s="148">
        <v>13396</v>
      </c>
      <c r="B51" s="85" t="s">
        <v>21</v>
      </c>
      <c r="C51" s="1">
        <f>Hemani!$J$72</f>
        <v>0</v>
      </c>
      <c r="D51" s="86" t="s">
        <v>2299</v>
      </c>
      <c r="E51">
        <v>85</v>
      </c>
      <c r="F51" s="86" t="s">
        <v>2165</v>
      </c>
      <c r="G51" t="s">
        <v>2300</v>
      </c>
      <c r="H51" t="s">
        <v>2164</v>
      </c>
      <c r="J51" t="str">
        <f t="shared" si="0"/>
        <v>=Hemani!R85C10</v>
      </c>
      <c r="M51" s="51"/>
      <c r="P51" s="51"/>
    </row>
    <row r="52" spans="1:16">
      <c r="A52" s="147">
        <v>13402</v>
      </c>
      <c r="B52" s="84" t="s">
        <v>1594</v>
      </c>
      <c r="D52" s="86" t="s">
        <v>2299</v>
      </c>
      <c r="F52" s="86"/>
      <c r="G52" t="s">
        <v>2300</v>
      </c>
      <c r="H52" t="s">
        <v>2164</v>
      </c>
      <c r="J52" t="str">
        <f t="shared" si="0"/>
        <v>=RC10</v>
      </c>
      <c r="M52" s="51"/>
    </row>
    <row r="53" spans="1:16">
      <c r="A53" s="148">
        <v>13784</v>
      </c>
      <c r="B53" s="85" t="s">
        <v>1595</v>
      </c>
      <c r="C53" s="1">
        <f>Hemani!$J$68</f>
        <v>0</v>
      </c>
      <c r="D53" s="86" t="s">
        <v>2299</v>
      </c>
      <c r="E53">
        <v>81</v>
      </c>
      <c r="F53" s="86" t="s">
        <v>2165</v>
      </c>
      <c r="G53" t="s">
        <v>2300</v>
      </c>
      <c r="H53" t="s">
        <v>2164</v>
      </c>
      <c r="J53" t="str">
        <f t="shared" si="0"/>
        <v>=Hemani!R81C10</v>
      </c>
      <c r="M53" s="51"/>
      <c r="P53" s="51"/>
    </row>
    <row r="54" spans="1:16">
      <c r="A54" s="148">
        <v>5998</v>
      </c>
      <c r="B54" s="85" t="s">
        <v>1596</v>
      </c>
      <c r="C54" s="1">
        <f>Hemani!J70</f>
        <v>0</v>
      </c>
      <c r="D54" s="86" t="s">
        <v>2299</v>
      </c>
      <c r="F54" s="86"/>
      <c r="G54" t="s">
        <v>2300</v>
      </c>
      <c r="H54" t="s">
        <v>2164</v>
      </c>
      <c r="J54" t="str">
        <f t="shared" si="0"/>
        <v>=RC10</v>
      </c>
      <c r="M54" s="51"/>
    </row>
    <row r="55" spans="1:16">
      <c r="A55" s="148">
        <v>6083</v>
      </c>
      <c r="B55" s="85" t="s">
        <v>1597</v>
      </c>
      <c r="D55" s="86" t="s">
        <v>2299</v>
      </c>
      <c r="F55" s="86"/>
      <c r="G55" t="s">
        <v>2300</v>
      </c>
      <c r="H55" t="s">
        <v>2164</v>
      </c>
      <c r="J55" t="str">
        <f t="shared" si="0"/>
        <v>=RC10</v>
      </c>
      <c r="M55" s="51"/>
    </row>
    <row r="56" spans="1:16">
      <c r="A56" s="148">
        <v>6084</v>
      </c>
      <c r="B56" s="85" t="s">
        <v>1598</v>
      </c>
      <c r="D56" s="86" t="s">
        <v>2299</v>
      </c>
      <c r="E56">
        <v>83</v>
      </c>
      <c r="F56" s="86" t="s">
        <v>2165</v>
      </c>
      <c r="G56" t="s">
        <v>2300</v>
      </c>
      <c r="H56" t="s">
        <v>2164</v>
      </c>
      <c r="J56" t="str">
        <f t="shared" si="0"/>
        <v>=Hemani!R83C10</v>
      </c>
      <c r="M56" s="51"/>
    </row>
    <row r="57" spans="1:16">
      <c r="A57" s="148">
        <v>5999</v>
      </c>
      <c r="B57" s="85" t="s">
        <v>2461</v>
      </c>
      <c r="C57" s="1">
        <f>Hemani!$J$69</f>
        <v>0</v>
      </c>
      <c r="D57" s="86" t="s">
        <v>2299</v>
      </c>
      <c r="E57">
        <v>82</v>
      </c>
      <c r="F57" s="86" t="s">
        <v>2165</v>
      </c>
      <c r="G57" t="s">
        <v>2300</v>
      </c>
      <c r="H57" t="s">
        <v>2164</v>
      </c>
      <c r="J57" t="str">
        <f t="shared" si="0"/>
        <v>=Hemani!R82C10</v>
      </c>
      <c r="M57" s="51"/>
      <c r="P57" s="51"/>
    </row>
    <row r="58" spans="1:16">
      <c r="A58" s="148">
        <v>13239</v>
      </c>
      <c r="B58" s="85" t="s">
        <v>1599</v>
      </c>
      <c r="C58" s="1">
        <f>Hemani!J38</f>
        <v>0</v>
      </c>
      <c r="D58" s="86" t="s">
        <v>2299</v>
      </c>
      <c r="F58" s="86"/>
      <c r="G58" t="s">
        <v>2300</v>
      </c>
      <c r="H58" t="s">
        <v>2164</v>
      </c>
      <c r="J58" t="str">
        <f t="shared" si="0"/>
        <v>=RC10</v>
      </c>
      <c r="M58" s="51"/>
    </row>
    <row r="59" spans="1:16">
      <c r="A59" s="147">
        <v>12521</v>
      </c>
      <c r="B59" s="84" t="s">
        <v>22</v>
      </c>
      <c r="D59" s="86" t="s">
        <v>2299</v>
      </c>
      <c r="F59" s="86"/>
      <c r="G59" t="s">
        <v>2300</v>
      </c>
      <c r="H59" t="s">
        <v>2164</v>
      </c>
      <c r="J59" t="str">
        <f t="shared" si="0"/>
        <v>=RC10</v>
      </c>
      <c r="M59" s="51"/>
    </row>
    <row r="60" spans="1:16">
      <c r="A60" s="148">
        <v>12654</v>
      </c>
      <c r="B60" s="85" t="s">
        <v>1600</v>
      </c>
      <c r="D60" s="86" t="s">
        <v>2299</v>
      </c>
      <c r="F60" s="86"/>
      <c r="G60" t="s">
        <v>2300</v>
      </c>
      <c r="H60" t="s">
        <v>2164</v>
      </c>
      <c r="J60" t="str">
        <f t="shared" si="0"/>
        <v>=RC10</v>
      </c>
      <c r="M60" s="51"/>
    </row>
    <row r="61" spans="1:16">
      <c r="A61" s="148">
        <v>13664</v>
      </c>
      <c r="B61" s="85" t="s">
        <v>1601</v>
      </c>
      <c r="D61" s="86" t="s">
        <v>2299</v>
      </c>
      <c r="F61" s="86"/>
      <c r="G61" t="s">
        <v>2300</v>
      </c>
      <c r="H61" t="s">
        <v>2164</v>
      </c>
      <c r="J61" t="str">
        <f t="shared" si="0"/>
        <v>=RC10</v>
      </c>
      <c r="M61" s="51"/>
    </row>
    <row r="62" spans="1:16">
      <c r="A62" s="148">
        <v>13638</v>
      </c>
      <c r="B62" s="85" t="s">
        <v>1602</v>
      </c>
      <c r="D62" s="86" t="s">
        <v>2299</v>
      </c>
      <c r="F62" s="86"/>
      <c r="G62" t="s">
        <v>2300</v>
      </c>
      <c r="H62" t="s">
        <v>2164</v>
      </c>
      <c r="J62" t="str">
        <f t="shared" si="0"/>
        <v>=RC10</v>
      </c>
      <c r="M62" s="51"/>
    </row>
    <row r="63" spans="1:16">
      <c r="A63" s="148">
        <v>11919</v>
      </c>
      <c r="B63" s="85" t="s">
        <v>1603</v>
      </c>
      <c r="C63" s="1">
        <f>Hemani!J78</f>
        <v>0</v>
      </c>
      <c r="D63" s="86" t="s">
        <v>2299</v>
      </c>
      <c r="E63">
        <v>88</v>
      </c>
      <c r="F63" s="86" t="s">
        <v>2165</v>
      </c>
      <c r="G63" t="s">
        <v>2300</v>
      </c>
      <c r="H63" t="s">
        <v>2164</v>
      </c>
      <c r="J63" t="str">
        <f t="shared" si="0"/>
        <v>=Hemani!R88C10</v>
      </c>
      <c r="M63" s="51"/>
    </row>
    <row r="64" spans="1:16">
      <c r="A64" s="148">
        <v>13397</v>
      </c>
      <c r="B64" s="85" t="s">
        <v>1604</v>
      </c>
      <c r="C64" s="1">
        <f>Hemani!J79</f>
        <v>0</v>
      </c>
      <c r="D64" s="86" t="s">
        <v>2299</v>
      </c>
      <c r="E64">
        <v>89</v>
      </c>
      <c r="F64" s="86" t="s">
        <v>2165</v>
      </c>
      <c r="G64" t="s">
        <v>2300</v>
      </c>
      <c r="H64" t="s">
        <v>2164</v>
      </c>
      <c r="J64" t="str">
        <f t="shared" si="0"/>
        <v>=Hemani!R89C10</v>
      </c>
      <c r="M64" s="51"/>
      <c r="P64" s="51"/>
    </row>
    <row r="65" spans="1:16">
      <c r="A65" s="148">
        <v>11894</v>
      </c>
      <c r="B65" s="85" t="s">
        <v>1605</v>
      </c>
      <c r="D65" s="86" t="s">
        <v>2299</v>
      </c>
      <c r="F65" s="86"/>
      <c r="G65" t="s">
        <v>2300</v>
      </c>
      <c r="H65" t="s">
        <v>2164</v>
      </c>
      <c r="J65" t="str">
        <f t="shared" si="0"/>
        <v>=RC10</v>
      </c>
      <c r="M65" s="51"/>
    </row>
    <row r="66" spans="1:16">
      <c r="A66" s="148">
        <v>12552</v>
      </c>
      <c r="B66" s="85" t="s">
        <v>1606</v>
      </c>
      <c r="D66" s="86" t="s">
        <v>2299</v>
      </c>
      <c r="F66" s="86"/>
      <c r="G66" t="s">
        <v>2300</v>
      </c>
      <c r="H66" t="s">
        <v>2164</v>
      </c>
      <c r="J66" t="str">
        <f t="shared" si="0"/>
        <v>=RC10</v>
      </c>
      <c r="M66" s="51"/>
    </row>
    <row r="67" spans="1:16">
      <c r="A67" s="148">
        <v>13108</v>
      </c>
      <c r="B67" s="85" t="s">
        <v>1607</v>
      </c>
      <c r="D67" s="86" t="s">
        <v>2299</v>
      </c>
      <c r="F67" s="86"/>
      <c r="G67" t="s">
        <v>2300</v>
      </c>
      <c r="H67" t="s">
        <v>2164</v>
      </c>
      <c r="J67" t="str">
        <f t="shared" si="0"/>
        <v>=RC10</v>
      </c>
      <c r="M67" s="51"/>
    </row>
    <row r="68" spans="1:16">
      <c r="A68" s="148">
        <v>12634</v>
      </c>
      <c r="B68" s="85" t="s">
        <v>1608</v>
      </c>
      <c r="C68" s="1">
        <f>Hemani!J81</f>
        <v>0</v>
      </c>
      <c r="D68" s="86" t="s">
        <v>2299</v>
      </c>
      <c r="E68">
        <v>91</v>
      </c>
      <c r="F68" s="86" t="s">
        <v>2165</v>
      </c>
      <c r="G68" t="s">
        <v>2300</v>
      </c>
      <c r="H68" t="s">
        <v>2164</v>
      </c>
      <c r="J68" t="str">
        <f t="shared" si="0"/>
        <v>=Hemani!R91C10</v>
      </c>
      <c r="M68" s="51"/>
      <c r="P68" s="51"/>
    </row>
    <row r="69" spans="1:16">
      <c r="A69" s="148">
        <v>13385</v>
      </c>
      <c r="B69" s="85" t="s">
        <v>1609</v>
      </c>
      <c r="C69" s="1">
        <f>Hemani!J82</f>
        <v>0</v>
      </c>
      <c r="D69" s="86" t="s">
        <v>2299</v>
      </c>
      <c r="E69">
        <v>92</v>
      </c>
      <c r="F69" s="86" t="s">
        <v>2165</v>
      </c>
      <c r="G69" t="s">
        <v>2300</v>
      </c>
      <c r="H69" t="s">
        <v>2164</v>
      </c>
      <c r="J69" t="str">
        <f t="shared" ref="J69:J133" si="2">CONCATENATE(H69,F69,D69,E69,G69)</f>
        <v>=Hemani!R92C10</v>
      </c>
      <c r="M69" s="51"/>
      <c r="P69" s="51"/>
    </row>
    <row r="70" spans="1:16">
      <c r="A70" s="148">
        <v>13110</v>
      </c>
      <c r="B70" s="85" t="s">
        <v>1610</v>
      </c>
      <c r="C70" s="1">
        <f>Hemani!J83</f>
        <v>0</v>
      </c>
      <c r="D70" s="86" t="s">
        <v>2299</v>
      </c>
      <c r="F70" s="86"/>
      <c r="G70" t="s">
        <v>2300</v>
      </c>
      <c r="H70" t="s">
        <v>2164</v>
      </c>
      <c r="J70" t="str">
        <f t="shared" si="2"/>
        <v>=RC10</v>
      </c>
      <c r="M70" s="51"/>
    </row>
    <row r="71" spans="1:16">
      <c r="A71" s="148">
        <v>11921</v>
      </c>
      <c r="B71" s="85" t="s">
        <v>1611</v>
      </c>
      <c r="C71" s="1">
        <f>Hemani!J84</f>
        <v>0</v>
      </c>
      <c r="D71" s="86" t="s">
        <v>2299</v>
      </c>
      <c r="E71">
        <v>93</v>
      </c>
      <c r="F71" s="86" t="s">
        <v>2165</v>
      </c>
      <c r="G71" t="s">
        <v>2300</v>
      </c>
      <c r="H71" t="s">
        <v>2164</v>
      </c>
      <c r="J71" t="str">
        <f t="shared" si="2"/>
        <v>=Hemani!R93C10</v>
      </c>
      <c r="M71" s="51"/>
      <c r="P71" s="51"/>
    </row>
    <row r="72" spans="1:16">
      <c r="A72" s="148">
        <v>13667</v>
      </c>
      <c r="B72" s="85" t="s">
        <v>1612</v>
      </c>
      <c r="C72" s="1">
        <f>Hemani!J85</f>
        <v>0</v>
      </c>
      <c r="D72" s="86" t="s">
        <v>2299</v>
      </c>
      <c r="E72">
        <v>94</v>
      </c>
      <c r="F72" s="86" t="s">
        <v>2165</v>
      </c>
      <c r="G72" t="s">
        <v>2300</v>
      </c>
      <c r="H72" t="s">
        <v>2164</v>
      </c>
      <c r="J72" t="str">
        <f t="shared" si="2"/>
        <v>=Hemani!R94C10</v>
      </c>
      <c r="M72" s="51"/>
      <c r="P72" s="51"/>
    </row>
    <row r="73" spans="1:16">
      <c r="A73" s="148">
        <v>13398</v>
      </c>
      <c r="B73" s="85" t="s">
        <v>1613</v>
      </c>
      <c r="C73" s="1">
        <f>Hemani!J86</f>
        <v>0</v>
      </c>
      <c r="D73" s="86" t="s">
        <v>2299</v>
      </c>
      <c r="E73">
        <v>95</v>
      </c>
      <c r="F73" s="86" t="s">
        <v>2165</v>
      </c>
      <c r="G73" t="s">
        <v>2300</v>
      </c>
      <c r="H73" t="s">
        <v>2164</v>
      </c>
      <c r="J73" t="str">
        <f t="shared" si="2"/>
        <v>=Hemani!R95C10</v>
      </c>
      <c r="M73" s="51"/>
      <c r="P73" s="51"/>
    </row>
    <row r="74" spans="1:16">
      <c r="A74" s="148">
        <v>12022</v>
      </c>
      <c r="B74" s="85" t="s">
        <v>23</v>
      </c>
      <c r="C74" s="1">
        <f>Hemani!J87</f>
        <v>0</v>
      </c>
      <c r="D74" s="86" t="s">
        <v>2299</v>
      </c>
      <c r="E74">
        <v>96</v>
      </c>
      <c r="F74" s="86" t="s">
        <v>2165</v>
      </c>
      <c r="G74" t="s">
        <v>2300</v>
      </c>
      <c r="H74" t="s">
        <v>2164</v>
      </c>
      <c r="J74" t="str">
        <f t="shared" si="2"/>
        <v>=Hemani!R96C10</v>
      </c>
      <c r="M74" s="51"/>
      <c r="P74" s="51"/>
    </row>
    <row r="75" spans="1:16">
      <c r="A75" s="148">
        <v>12631</v>
      </c>
      <c r="B75" s="85" t="s">
        <v>1614</v>
      </c>
      <c r="C75" s="1">
        <f>Hemani!J89</f>
        <v>0</v>
      </c>
      <c r="D75" s="86" t="s">
        <v>2299</v>
      </c>
      <c r="E75">
        <v>98</v>
      </c>
      <c r="F75" s="86" t="s">
        <v>2165</v>
      </c>
      <c r="G75" t="s">
        <v>2300</v>
      </c>
      <c r="H75" t="s">
        <v>2164</v>
      </c>
      <c r="J75" t="str">
        <f t="shared" si="2"/>
        <v>=Hemani!R98C10</v>
      </c>
      <c r="M75" s="51"/>
    </row>
    <row r="76" spans="1:16">
      <c r="A76" s="148">
        <v>5989</v>
      </c>
      <c r="B76" s="85" t="s">
        <v>24</v>
      </c>
      <c r="C76" s="1">
        <f>Hemani!J90</f>
        <v>0</v>
      </c>
      <c r="D76" s="86" t="s">
        <v>2299</v>
      </c>
      <c r="E76">
        <v>99</v>
      </c>
      <c r="F76" s="86" t="s">
        <v>2165</v>
      </c>
      <c r="G76" t="s">
        <v>2300</v>
      </c>
      <c r="H76" t="s">
        <v>2164</v>
      </c>
      <c r="J76" t="str">
        <f t="shared" si="2"/>
        <v>=Hemani!R99C10</v>
      </c>
      <c r="M76" s="51"/>
      <c r="P76" s="51"/>
    </row>
    <row r="77" spans="1:16">
      <c r="A77" s="148">
        <v>13655</v>
      </c>
      <c r="B77" s="85" t="s">
        <v>161</v>
      </c>
      <c r="C77" s="1">
        <f>Hemani!J91</f>
        <v>0</v>
      </c>
      <c r="D77" s="86" t="s">
        <v>2299</v>
      </c>
      <c r="E77">
        <v>100</v>
      </c>
      <c r="F77" s="86" t="s">
        <v>2165</v>
      </c>
      <c r="G77" t="s">
        <v>2300</v>
      </c>
      <c r="H77" t="s">
        <v>2164</v>
      </c>
      <c r="J77" t="str">
        <f t="shared" si="2"/>
        <v>=Hemani!R100C10</v>
      </c>
      <c r="M77" s="51"/>
      <c r="P77" s="51"/>
    </row>
    <row r="78" spans="1:16">
      <c r="A78" s="148">
        <v>12633</v>
      </c>
      <c r="B78" s="85" t="s">
        <v>1615</v>
      </c>
      <c r="C78" s="1">
        <f>Hemani!J92</f>
        <v>0</v>
      </c>
      <c r="D78" s="86" t="s">
        <v>2299</v>
      </c>
      <c r="E78">
        <v>101</v>
      </c>
      <c r="F78" s="86" t="s">
        <v>2165</v>
      </c>
      <c r="G78" t="s">
        <v>2300</v>
      </c>
      <c r="H78" t="s">
        <v>2164</v>
      </c>
      <c r="J78" t="str">
        <f t="shared" si="2"/>
        <v>=Hemani!R101C10</v>
      </c>
      <c r="M78" s="51"/>
      <c r="P78" s="51"/>
    </row>
    <row r="79" spans="1:16">
      <c r="A79" s="148">
        <v>13665</v>
      </c>
      <c r="B79" s="85" t="s">
        <v>162</v>
      </c>
      <c r="C79" s="1">
        <f>Hemani!J93</f>
        <v>0</v>
      </c>
      <c r="D79" s="86" t="s">
        <v>2299</v>
      </c>
      <c r="E79">
        <v>102</v>
      </c>
      <c r="F79" s="86" t="s">
        <v>2165</v>
      </c>
      <c r="G79" t="s">
        <v>2300</v>
      </c>
      <c r="H79" t="s">
        <v>2164</v>
      </c>
      <c r="J79" t="str">
        <f t="shared" si="2"/>
        <v>=Hemani!R102C10</v>
      </c>
      <c r="M79" s="51"/>
      <c r="P79" s="51"/>
    </row>
    <row r="80" spans="1:16">
      <c r="A80" s="148">
        <v>5990</v>
      </c>
      <c r="B80" s="85" t="s">
        <v>25</v>
      </c>
      <c r="C80" s="1">
        <f>Hemani!J94</f>
        <v>0</v>
      </c>
      <c r="D80" s="86" t="s">
        <v>2299</v>
      </c>
      <c r="E80">
        <v>103</v>
      </c>
      <c r="F80" s="86" t="s">
        <v>2165</v>
      </c>
      <c r="G80" t="s">
        <v>2300</v>
      </c>
      <c r="H80" t="s">
        <v>2164</v>
      </c>
      <c r="J80" t="str">
        <f t="shared" si="2"/>
        <v>=Hemani!R103C10</v>
      </c>
      <c r="M80" s="51"/>
      <c r="P80" s="51"/>
    </row>
    <row r="81" spans="1:16">
      <c r="A81" s="148">
        <v>12635</v>
      </c>
      <c r="B81" s="85" t="s">
        <v>1616</v>
      </c>
      <c r="C81" s="1">
        <f>Hemani!J95</f>
        <v>0</v>
      </c>
      <c r="D81" s="86" t="s">
        <v>2299</v>
      </c>
      <c r="E81">
        <v>104</v>
      </c>
      <c r="F81" s="86" t="s">
        <v>2165</v>
      </c>
      <c r="G81" t="s">
        <v>2300</v>
      </c>
      <c r="H81" t="s">
        <v>2164</v>
      </c>
      <c r="J81" t="str">
        <f t="shared" si="2"/>
        <v>=Hemani!R104C10</v>
      </c>
      <c r="M81" s="51"/>
      <c r="P81" s="51"/>
    </row>
    <row r="82" spans="1:16">
      <c r="A82" s="148">
        <v>12993</v>
      </c>
      <c r="B82" s="85" t="s">
        <v>1617</v>
      </c>
      <c r="D82" s="86" t="s">
        <v>2299</v>
      </c>
      <c r="F82" s="86"/>
      <c r="G82" t="s">
        <v>2300</v>
      </c>
      <c r="H82" t="s">
        <v>2164</v>
      </c>
      <c r="J82" t="str">
        <f t="shared" si="2"/>
        <v>=RC10</v>
      </c>
      <c r="M82" s="51"/>
    </row>
    <row r="83" spans="1:16">
      <c r="A83" s="148">
        <v>11918</v>
      </c>
      <c r="B83" s="85" t="s">
        <v>1618</v>
      </c>
      <c r="C83" s="1">
        <f>Hemani!J96</f>
        <v>0</v>
      </c>
      <c r="D83" s="86" t="s">
        <v>2299</v>
      </c>
      <c r="E83">
        <v>105</v>
      </c>
      <c r="F83" s="86" t="s">
        <v>2165</v>
      </c>
      <c r="G83" t="s">
        <v>2300</v>
      </c>
      <c r="H83" t="s">
        <v>2164</v>
      </c>
      <c r="J83" t="str">
        <f t="shared" si="2"/>
        <v>=Hemani!R105C10</v>
      </c>
      <c r="M83" s="51"/>
      <c r="P83" s="51"/>
    </row>
    <row r="84" spans="1:16">
      <c r="A84" s="148">
        <v>12637</v>
      </c>
      <c r="B84" s="85" t="s">
        <v>1619</v>
      </c>
      <c r="C84" s="1">
        <f>Hemani!J97</f>
        <v>0</v>
      </c>
      <c r="D84" s="86" t="s">
        <v>2299</v>
      </c>
      <c r="E84">
        <v>106</v>
      </c>
      <c r="F84" s="86" t="s">
        <v>2165</v>
      </c>
      <c r="G84" t="s">
        <v>2300</v>
      </c>
      <c r="H84" t="s">
        <v>2164</v>
      </c>
      <c r="J84" t="str">
        <f t="shared" si="2"/>
        <v>=Hemani!R106C10</v>
      </c>
      <c r="M84" s="51"/>
      <c r="P84" s="51"/>
    </row>
    <row r="85" spans="1:16">
      <c r="A85" s="148">
        <v>12629</v>
      </c>
      <c r="B85" s="85" t="s">
        <v>26</v>
      </c>
      <c r="C85" s="1">
        <f>Hemani!J98</f>
        <v>0</v>
      </c>
      <c r="D85" s="86" t="s">
        <v>2299</v>
      </c>
      <c r="E85">
        <v>107</v>
      </c>
      <c r="F85" s="86" t="s">
        <v>2165</v>
      </c>
      <c r="G85" t="s">
        <v>2300</v>
      </c>
      <c r="H85" t="s">
        <v>2164</v>
      </c>
      <c r="J85" t="str">
        <f t="shared" si="2"/>
        <v>=Hemani!R107C10</v>
      </c>
      <c r="M85" s="51"/>
      <c r="P85" s="51"/>
    </row>
    <row r="86" spans="1:16">
      <c r="A86" s="148">
        <v>13656</v>
      </c>
      <c r="B86" s="85" t="s">
        <v>163</v>
      </c>
      <c r="C86" s="1">
        <f>Hemani!J99</f>
        <v>0</v>
      </c>
      <c r="D86" s="86" t="s">
        <v>2299</v>
      </c>
      <c r="E86">
        <v>108</v>
      </c>
      <c r="F86" s="86" t="s">
        <v>2165</v>
      </c>
      <c r="G86" t="s">
        <v>2300</v>
      </c>
      <c r="H86" t="s">
        <v>2164</v>
      </c>
      <c r="J86" t="str">
        <f t="shared" si="2"/>
        <v>=Hemani!R108C10</v>
      </c>
      <c r="M86" s="51"/>
      <c r="P86" s="51"/>
    </row>
    <row r="87" spans="1:16">
      <c r="A87" s="148">
        <v>12630</v>
      </c>
      <c r="B87" s="85" t="s">
        <v>27</v>
      </c>
      <c r="C87" s="1">
        <f>Hemani!J100</f>
        <v>0</v>
      </c>
      <c r="D87" s="86" t="s">
        <v>2299</v>
      </c>
      <c r="E87">
        <v>109</v>
      </c>
      <c r="F87" s="86" t="s">
        <v>2165</v>
      </c>
      <c r="G87" t="s">
        <v>2300</v>
      </c>
      <c r="H87" t="s">
        <v>2164</v>
      </c>
      <c r="J87" t="str">
        <f t="shared" si="2"/>
        <v>=Hemani!R109C10</v>
      </c>
      <c r="M87" s="51"/>
      <c r="P87" s="51"/>
    </row>
    <row r="88" spans="1:16">
      <c r="A88" s="148">
        <v>5991</v>
      </c>
      <c r="B88" s="85" t="s">
        <v>1620</v>
      </c>
      <c r="D88" s="86" t="s">
        <v>2299</v>
      </c>
      <c r="F88" s="86"/>
      <c r="G88" t="s">
        <v>2300</v>
      </c>
      <c r="H88" t="s">
        <v>2164</v>
      </c>
      <c r="J88" t="str">
        <f t="shared" si="2"/>
        <v>=RC10</v>
      </c>
      <c r="M88" s="51"/>
    </row>
    <row r="89" spans="1:16">
      <c r="A89" s="148">
        <v>13112</v>
      </c>
      <c r="B89" s="85" t="s">
        <v>1621</v>
      </c>
      <c r="C89" s="1">
        <f>Hemani!J101</f>
        <v>0</v>
      </c>
      <c r="D89" s="86" t="s">
        <v>2299</v>
      </c>
      <c r="E89">
        <v>110</v>
      </c>
      <c r="F89" s="86" t="s">
        <v>2165</v>
      </c>
      <c r="G89" t="s">
        <v>2300</v>
      </c>
      <c r="H89" t="s">
        <v>2164</v>
      </c>
      <c r="J89" t="str">
        <f t="shared" si="2"/>
        <v>=Hemani!R110C10</v>
      </c>
      <c r="M89" s="51"/>
      <c r="P89" s="51"/>
    </row>
    <row r="90" spans="1:16">
      <c r="A90" s="148">
        <v>13386</v>
      </c>
      <c r="B90" s="85" t="s">
        <v>28</v>
      </c>
      <c r="C90" s="1">
        <f>Hemani!J102</f>
        <v>0</v>
      </c>
      <c r="D90" s="86" t="s">
        <v>2299</v>
      </c>
      <c r="E90">
        <v>111</v>
      </c>
      <c r="F90" s="86" t="s">
        <v>2165</v>
      </c>
      <c r="G90" t="s">
        <v>2300</v>
      </c>
      <c r="H90" t="s">
        <v>2164</v>
      </c>
      <c r="J90" t="str">
        <f t="shared" si="2"/>
        <v>=Hemani!R111C10</v>
      </c>
      <c r="M90" s="51"/>
      <c r="P90" s="51"/>
    </row>
    <row r="91" spans="1:16">
      <c r="A91" s="148">
        <v>5992</v>
      </c>
      <c r="B91" s="85" t="s">
        <v>29</v>
      </c>
      <c r="C91" s="1">
        <f>Hemani!J107</f>
        <v>0</v>
      </c>
      <c r="D91" s="86" t="s">
        <v>2299</v>
      </c>
      <c r="E91">
        <v>116</v>
      </c>
      <c r="F91" s="86" t="s">
        <v>2165</v>
      </c>
      <c r="G91" t="s">
        <v>2300</v>
      </c>
      <c r="H91" t="s">
        <v>2164</v>
      </c>
      <c r="J91" t="str">
        <f t="shared" si="2"/>
        <v>=Hemani!R116C10</v>
      </c>
      <c r="M91" s="51"/>
      <c r="P91" s="51"/>
    </row>
    <row r="92" spans="1:16">
      <c r="A92" s="148">
        <v>11895</v>
      </c>
      <c r="B92" s="85" t="s">
        <v>30</v>
      </c>
      <c r="C92" s="1">
        <f>Hemani!J104</f>
        <v>0</v>
      </c>
      <c r="D92" s="86" t="s">
        <v>2299</v>
      </c>
      <c r="E92">
        <v>113</v>
      </c>
      <c r="F92" s="86" t="s">
        <v>2165</v>
      </c>
      <c r="G92" t="s">
        <v>2300</v>
      </c>
      <c r="H92" t="s">
        <v>2164</v>
      </c>
      <c r="J92" t="str">
        <f t="shared" si="2"/>
        <v>=Hemani!R113C10</v>
      </c>
      <c r="M92" s="51"/>
      <c r="P92" s="51"/>
    </row>
    <row r="93" spans="1:16">
      <c r="A93" s="148">
        <v>12553</v>
      </c>
      <c r="B93" s="85" t="s">
        <v>31</v>
      </c>
      <c r="C93" s="1">
        <f>Hemani!J105</f>
        <v>0</v>
      </c>
      <c r="D93" s="86" t="s">
        <v>2299</v>
      </c>
      <c r="E93">
        <v>114</v>
      </c>
      <c r="F93" s="86" t="s">
        <v>2165</v>
      </c>
      <c r="G93" t="s">
        <v>2300</v>
      </c>
      <c r="H93" t="s">
        <v>2164</v>
      </c>
      <c r="J93" t="str">
        <f t="shared" si="2"/>
        <v>=Hemani!R114C10</v>
      </c>
      <c r="M93" s="51"/>
      <c r="P93" s="51"/>
    </row>
    <row r="94" spans="1:16">
      <c r="A94" s="148">
        <v>13113</v>
      </c>
      <c r="B94" s="85" t="s">
        <v>32</v>
      </c>
      <c r="C94" s="1">
        <f>Hemani!J106</f>
        <v>0</v>
      </c>
      <c r="D94" s="86" t="s">
        <v>2299</v>
      </c>
      <c r="E94">
        <v>115</v>
      </c>
      <c r="F94" s="86" t="s">
        <v>2165</v>
      </c>
      <c r="G94" t="s">
        <v>2300</v>
      </c>
      <c r="H94" t="s">
        <v>2164</v>
      </c>
      <c r="J94" t="str">
        <f t="shared" si="2"/>
        <v>=Hemani!R115C10</v>
      </c>
      <c r="M94" s="51"/>
      <c r="P94" s="51"/>
    </row>
    <row r="95" spans="1:16">
      <c r="A95" s="148">
        <v>5993</v>
      </c>
      <c r="B95" s="85" t="s">
        <v>1622</v>
      </c>
      <c r="D95" s="86" t="s">
        <v>2299</v>
      </c>
      <c r="F95" s="86"/>
      <c r="G95" t="s">
        <v>2300</v>
      </c>
      <c r="H95" t="s">
        <v>2164</v>
      </c>
      <c r="J95" t="str">
        <f t="shared" si="2"/>
        <v>=RC10</v>
      </c>
      <c r="M95" s="51"/>
    </row>
    <row r="96" spans="1:16">
      <c r="A96" s="148">
        <v>13114</v>
      </c>
      <c r="B96" s="85" t="s">
        <v>1623</v>
      </c>
      <c r="C96" s="1">
        <f>Hemani!J108</f>
        <v>0</v>
      </c>
      <c r="D96" s="86" t="s">
        <v>2299</v>
      </c>
      <c r="E96">
        <v>117</v>
      </c>
      <c r="F96" s="86" t="s">
        <v>2165</v>
      </c>
      <c r="G96" t="s">
        <v>2300</v>
      </c>
      <c r="H96" t="s">
        <v>2164</v>
      </c>
      <c r="J96" t="str">
        <f t="shared" si="2"/>
        <v>=Hemani!R117C10</v>
      </c>
      <c r="M96" s="51"/>
      <c r="P96" s="51"/>
    </row>
    <row r="97" spans="1:16">
      <c r="A97" s="148">
        <v>12745</v>
      </c>
      <c r="B97" s="85" t="s">
        <v>1624</v>
      </c>
      <c r="C97" s="1">
        <f>Hemani!J109</f>
        <v>0</v>
      </c>
      <c r="D97" s="86" t="s">
        <v>2299</v>
      </c>
      <c r="E97">
        <v>118</v>
      </c>
      <c r="F97" s="86" t="s">
        <v>2165</v>
      </c>
      <c r="G97" t="s">
        <v>2300</v>
      </c>
      <c r="H97" t="s">
        <v>2164</v>
      </c>
      <c r="J97" t="str">
        <f t="shared" si="2"/>
        <v>=Hemani!R118C10</v>
      </c>
      <c r="M97" s="51"/>
      <c r="P97" s="51"/>
    </row>
    <row r="98" spans="1:16">
      <c r="A98" s="148">
        <v>12632</v>
      </c>
      <c r="B98" s="85" t="s">
        <v>1625</v>
      </c>
      <c r="C98" s="1">
        <f>Hemani!J110</f>
        <v>0</v>
      </c>
      <c r="D98" s="86" t="s">
        <v>2299</v>
      </c>
      <c r="E98">
        <v>119</v>
      </c>
      <c r="F98" s="86" t="s">
        <v>2165</v>
      </c>
      <c r="G98" t="s">
        <v>2300</v>
      </c>
      <c r="H98" t="s">
        <v>2164</v>
      </c>
      <c r="J98" t="str">
        <f t="shared" si="2"/>
        <v>=Hemani!R119C10</v>
      </c>
      <c r="M98" s="51"/>
      <c r="P98" s="51"/>
    </row>
    <row r="99" spans="1:16">
      <c r="A99" s="148">
        <v>13036</v>
      </c>
      <c r="B99" s="85" t="s">
        <v>1626</v>
      </c>
      <c r="C99" s="1">
        <f>Hemani!J111</f>
        <v>0</v>
      </c>
      <c r="D99" s="86" t="s">
        <v>2299</v>
      </c>
      <c r="E99">
        <v>120</v>
      </c>
      <c r="F99" s="86" t="s">
        <v>2165</v>
      </c>
      <c r="G99" t="s">
        <v>2300</v>
      </c>
      <c r="H99" t="s">
        <v>2164</v>
      </c>
      <c r="J99" t="str">
        <f t="shared" si="2"/>
        <v>=Hemani!R120C10</v>
      </c>
      <c r="M99" s="51"/>
    </row>
    <row r="100" spans="1:16">
      <c r="A100" s="148">
        <v>5994</v>
      </c>
      <c r="B100" s="85" t="s">
        <v>1627</v>
      </c>
      <c r="D100" s="86" t="s">
        <v>2299</v>
      </c>
      <c r="F100" s="86"/>
      <c r="G100" t="s">
        <v>2300</v>
      </c>
      <c r="H100" t="s">
        <v>2164</v>
      </c>
      <c r="J100" t="str">
        <f t="shared" si="2"/>
        <v>=RC10</v>
      </c>
      <c r="M100" s="51"/>
    </row>
    <row r="101" spans="1:16">
      <c r="A101" s="148">
        <v>13387</v>
      </c>
      <c r="B101" s="85" t="s">
        <v>1628</v>
      </c>
      <c r="C101" s="1">
        <f>Hemani!J112</f>
        <v>0</v>
      </c>
      <c r="D101" s="86" t="s">
        <v>2299</v>
      </c>
      <c r="E101">
        <v>121</v>
      </c>
      <c r="F101" s="86" t="s">
        <v>2165</v>
      </c>
      <c r="G101" t="s">
        <v>2300</v>
      </c>
      <c r="H101" t="s">
        <v>2164</v>
      </c>
      <c r="J101" t="str">
        <f t="shared" si="2"/>
        <v>=Hemani!R121C10</v>
      </c>
      <c r="M101" s="51"/>
      <c r="P101" s="51"/>
    </row>
    <row r="102" spans="1:16">
      <c r="A102" s="148">
        <v>13895</v>
      </c>
      <c r="B102" s="85" t="s">
        <v>33</v>
      </c>
      <c r="C102" s="1">
        <f>Hemani!J113</f>
        <v>0</v>
      </c>
      <c r="D102" s="86" t="s">
        <v>2299</v>
      </c>
      <c r="E102">
        <v>122</v>
      </c>
      <c r="F102" s="86" t="s">
        <v>2165</v>
      </c>
      <c r="G102" t="s">
        <v>2300</v>
      </c>
      <c r="H102" t="s">
        <v>2164</v>
      </c>
      <c r="J102" t="str">
        <f t="shared" si="2"/>
        <v>=Hemani!R122C10</v>
      </c>
      <c r="M102" s="51"/>
      <c r="P102" s="51"/>
    </row>
    <row r="103" spans="1:16">
      <c r="A103" s="148">
        <v>12787</v>
      </c>
      <c r="B103" s="85" t="s">
        <v>34</v>
      </c>
      <c r="C103" s="1">
        <f>Hemani!J114</f>
        <v>0</v>
      </c>
      <c r="D103" s="86" t="s">
        <v>2299</v>
      </c>
      <c r="E103">
        <v>123</v>
      </c>
      <c r="F103" s="86" t="s">
        <v>2165</v>
      </c>
      <c r="G103" t="s">
        <v>2300</v>
      </c>
      <c r="H103" t="s">
        <v>2164</v>
      </c>
      <c r="J103" t="str">
        <f t="shared" si="2"/>
        <v>=Hemani!R123C10</v>
      </c>
      <c r="M103" s="51"/>
      <c r="P103" s="51"/>
    </row>
    <row r="104" spans="1:16">
      <c r="A104" s="148">
        <v>13388</v>
      </c>
      <c r="B104" s="85" t="s">
        <v>35</v>
      </c>
      <c r="C104" s="1">
        <f>Hemani!J115</f>
        <v>0</v>
      </c>
      <c r="D104" s="86" t="s">
        <v>2299</v>
      </c>
      <c r="E104">
        <v>124</v>
      </c>
      <c r="F104" s="86" t="s">
        <v>2165</v>
      </c>
      <c r="G104" t="s">
        <v>2300</v>
      </c>
      <c r="H104" t="s">
        <v>2164</v>
      </c>
      <c r="J104" t="str">
        <f t="shared" si="2"/>
        <v>=Hemani!R124C10</v>
      </c>
      <c r="M104" s="51"/>
      <c r="P104" s="51"/>
    </row>
    <row r="105" spans="1:16">
      <c r="A105" s="148">
        <v>6078</v>
      </c>
      <c r="B105" s="85" t="s">
        <v>36</v>
      </c>
      <c r="C105" s="1">
        <f>Hemani!J116</f>
        <v>0</v>
      </c>
      <c r="D105" s="86" t="s">
        <v>2299</v>
      </c>
      <c r="E105">
        <v>125</v>
      </c>
      <c r="F105" s="86" t="s">
        <v>2165</v>
      </c>
      <c r="G105" t="s">
        <v>2300</v>
      </c>
      <c r="H105" t="s">
        <v>2164</v>
      </c>
      <c r="J105" t="str">
        <f t="shared" si="2"/>
        <v>=Hemani!R125C10</v>
      </c>
      <c r="M105" s="51"/>
      <c r="P105" s="51"/>
    </row>
    <row r="106" spans="1:16">
      <c r="A106" s="148">
        <v>13116</v>
      </c>
      <c r="B106" s="85" t="s">
        <v>37</v>
      </c>
      <c r="C106" s="1">
        <f>Hemani!J118</f>
        <v>0</v>
      </c>
      <c r="D106" s="86" t="s">
        <v>2299</v>
      </c>
      <c r="E106">
        <v>127</v>
      </c>
      <c r="F106" s="86" t="s">
        <v>2165</v>
      </c>
      <c r="G106" t="s">
        <v>2300</v>
      </c>
      <c r="H106" t="s">
        <v>2164</v>
      </c>
      <c r="J106" t="str">
        <f t="shared" si="2"/>
        <v>=Hemani!R127C10</v>
      </c>
      <c r="M106" s="51"/>
      <c r="P106" s="51"/>
    </row>
    <row r="107" spans="1:16">
      <c r="A107" s="148">
        <v>13115</v>
      </c>
      <c r="B107" s="85" t="s">
        <v>1629</v>
      </c>
      <c r="C107" s="1">
        <f>Hemani!J119</f>
        <v>0</v>
      </c>
      <c r="D107" s="86" t="s">
        <v>2299</v>
      </c>
      <c r="E107">
        <v>128</v>
      </c>
      <c r="F107" s="86" t="s">
        <v>2165</v>
      </c>
      <c r="G107" t="s">
        <v>2300</v>
      </c>
      <c r="H107" t="s">
        <v>2164</v>
      </c>
      <c r="J107" t="str">
        <f t="shared" si="2"/>
        <v>=Hemani!R128C10</v>
      </c>
      <c r="M107" s="51"/>
      <c r="P107" s="51"/>
    </row>
    <row r="108" spans="1:16">
      <c r="A108" s="148">
        <v>13395</v>
      </c>
      <c r="B108" s="85" t="s">
        <v>1630</v>
      </c>
      <c r="C108" s="1">
        <f>Hemani!J121</f>
        <v>0</v>
      </c>
      <c r="D108" s="86" t="s">
        <v>2299</v>
      </c>
      <c r="E108">
        <v>130</v>
      </c>
      <c r="F108" s="86" t="s">
        <v>2165</v>
      </c>
      <c r="G108" t="s">
        <v>2300</v>
      </c>
      <c r="H108" t="s">
        <v>2164</v>
      </c>
      <c r="J108" t="str">
        <f t="shared" si="2"/>
        <v>=Hemani!R130C10</v>
      </c>
      <c r="M108" s="51"/>
      <c r="P108" s="51"/>
    </row>
    <row r="109" spans="1:16">
      <c r="A109" s="148">
        <v>11902</v>
      </c>
      <c r="B109" s="85" t="s">
        <v>38</v>
      </c>
      <c r="C109" s="1">
        <f>Hemani!J122</f>
        <v>0</v>
      </c>
      <c r="D109" s="86" t="s">
        <v>2299</v>
      </c>
      <c r="E109">
        <v>131</v>
      </c>
      <c r="F109" s="86" t="s">
        <v>2165</v>
      </c>
      <c r="G109" t="s">
        <v>2300</v>
      </c>
      <c r="H109" t="s">
        <v>2164</v>
      </c>
      <c r="J109" t="str">
        <f t="shared" si="2"/>
        <v>=Hemani!R131C10</v>
      </c>
      <c r="M109" s="51"/>
      <c r="P109" s="51"/>
    </row>
    <row r="110" spans="1:16">
      <c r="A110" s="148">
        <v>5995</v>
      </c>
      <c r="B110" s="85" t="s">
        <v>2723</v>
      </c>
      <c r="C110" s="1">
        <f>Hemani!J120</f>
        <v>0</v>
      </c>
      <c r="D110" s="86" t="s">
        <v>2299</v>
      </c>
      <c r="E110">
        <v>129</v>
      </c>
      <c r="F110" s="86" t="s">
        <v>2165</v>
      </c>
      <c r="G110" t="s">
        <v>2300</v>
      </c>
      <c r="H110" t="s">
        <v>2164</v>
      </c>
      <c r="J110" t="str">
        <f t="shared" si="2"/>
        <v>=Hemani!R129C10</v>
      </c>
      <c r="M110" s="51"/>
    </row>
    <row r="111" spans="1:16">
      <c r="A111" s="148">
        <v>12551</v>
      </c>
      <c r="B111" s="85" t="s">
        <v>1631</v>
      </c>
      <c r="D111" s="86" t="s">
        <v>2299</v>
      </c>
      <c r="F111" s="86"/>
      <c r="G111" t="s">
        <v>2300</v>
      </c>
      <c r="H111" t="s">
        <v>2164</v>
      </c>
      <c r="J111" t="str">
        <f t="shared" si="2"/>
        <v>=RC10</v>
      </c>
      <c r="M111" s="51"/>
    </row>
    <row r="112" spans="1:16">
      <c r="A112" s="148">
        <v>14398</v>
      </c>
      <c r="B112" s="85" t="s">
        <v>1632</v>
      </c>
      <c r="D112" s="86" t="s">
        <v>2299</v>
      </c>
      <c r="F112" s="86"/>
      <c r="G112" t="s">
        <v>2300</v>
      </c>
      <c r="H112" t="s">
        <v>2164</v>
      </c>
      <c r="J112" t="str">
        <f t="shared" si="2"/>
        <v>=RC10</v>
      </c>
      <c r="M112" s="51"/>
    </row>
    <row r="113" spans="1:16">
      <c r="A113" s="148">
        <v>13661</v>
      </c>
      <c r="B113" s="85" t="s">
        <v>1633</v>
      </c>
      <c r="C113" s="1">
        <f>Hemani!J127</f>
        <v>0</v>
      </c>
      <c r="D113" s="86" t="s">
        <v>2299</v>
      </c>
      <c r="E113">
        <v>136</v>
      </c>
      <c r="F113" s="86" t="s">
        <v>2165</v>
      </c>
      <c r="G113" t="s">
        <v>2300</v>
      </c>
      <c r="H113" t="s">
        <v>2164</v>
      </c>
      <c r="J113" t="str">
        <f t="shared" si="2"/>
        <v>=Hemani!R136C10</v>
      </c>
      <c r="M113" s="51"/>
    </row>
    <row r="114" spans="1:16">
      <c r="A114" s="148">
        <v>13663</v>
      </c>
      <c r="B114" s="85" t="s">
        <v>164</v>
      </c>
      <c r="C114" s="1">
        <f>Hemani!J123</f>
        <v>0</v>
      </c>
      <c r="D114" s="86" t="s">
        <v>2299</v>
      </c>
      <c r="E114">
        <v>132</v>
      </c>
      <c r="F114" s="86" t="s">
        <v>2165</v>
      </c>
      <c r="G114" t="s">
        <v>2300</v>
      </c>
      <c r="H114" t="s">
        <v>2164</v>
      </c>
      <c r="J114" t="str">
        <f t="shared" si="2"/>
        <v>=Hemani!R132C10</v>
      </c>
      <c r="M114" s="51"/>
      <c r="P114" s="51"/>
    </row>
    <row r="115" spans="1:16">
      <c r="A115" s="148">
        <v>6079</v>
      </c>
      <c r="B115" s="85" t="s">
        <v>1634</v>
      </c>
      <c r="C115" s="1">
        <f>Hemani!J124</f>
        <v>0</v>
      </c>
      <c r="D115" s="86" t="s">
        <v>2299</v>
      </c>
      <c r="E115">
        <v>133</v>
      </c>
      <c r="F115" s="86" t="s">
        <v>2165</v>
      </c>
      <c r="G115" t="s">
        <v>2300</v>
      </c>
      <c r="H115" t="s">
        <v>2164</v>
      </c>
      <c r="J115" t="str">
        <f t="shared" si="2"/>
        <v>=Hemani!R133C10</v>
      </c>
      <c r="M115" s="51"/>
      <c r="P115" s="51"/>
    </row>
    <row r="116" spans="1:16">
      <c r="A116" s="148">
        <v>14612</v>
      </c>
      <c r="B116" s="85" t="s">
        <v>2720</v>
      </c>
      <c r="C116" s="1">
        <f>Hemani!J125</f>
        <v>0</v>
      </c>
      <c r="D116" s="86"/>
      <c r="E116">
        <v>134</v>
      </c>
      <c r="F116" s="86" t="s">
        <v>2165</v>
      </c>
      <c r="M116" s="51"/>
      <c r="P116" s="51"/>
    </row>
    <row r="117" spans="1:16">
      <c r="A117" s="148">
        <v>12628</v>
      </c>
      <c r="B117" s="85" t="s">
        <v>39</v>
      </c>
      <c r="C117" s="1">
        <f>Hemani!J126</f>
        <v>0</v>
      </c>
      <c r="D117" s="86" t="s">
        <v>2299</v>
      </c>
      <c r="E117">
        <v>135</v>
      </c>
      <c r="F117" s="86" t="s">
        <v>2165</v>
      </c>
      <c r="G117" t="s">
        <v>2300</v>
      </c>
      <c r="H117" t="s">
        <v>2164</v>
      </c>
      <c r="J117" t="str">
        <f t="shared" si="2"/>
        <v>=Hemani!R135C10</v>
      </c>
      <c r="M117" s="51"/>
      <c r="P117" s="51"/>
    </row>
    <row r="118" spans="1:16">
      <c r="A118" s="148">
        <v>12789</v>
      </c>
      <c r="B118" s="85" t="s">
        <v>1635</v>
      </c>
      <c r="C118" s="1">
        <f>Hemani!J128</f>
        <v>0</v>
      </c>
      <c r="D118" s="86" t="s">
        <v>2299</v>
      </c>
      <c r="E118">
        <v>137</v>
      </c>
      <c r="F118" s="86" t="s">
        <v>2165</v>
      </c>
      <c r="G118" t="s">
        <v>2300</v>
      </c>
      <c r="H118" t="s">
        <v>2164</v>
      </c>
      <c r="J118" t="str">
        <f t="shared" si="2"/>
        <v>=Hemani!R137C10</v>
      </c>
      <c r="M118" s="51"/>
      <c r="P118" s="51"/>
    </row>
    <row r="119" spans="1:16">
      <c r="A119" s="148">
        <v>12788</v>
      </c>
      <c r="B119" s="85" t="s">
        <v>1636</v>
      </c>
      <c r="C119" s="1">
        <f>Hemani!J129</f>
        <v>0</v>
      </c>
      <c r="D119" s="86" t="s">
        <v>2299</v>
      </c>
      <c r="E119">
        <v>138</v>
      </c>
      <c r="F119" s="86" t="s">
        <v>2165</v>
      </c>
      <c r="G119" t="s">
        <v>2300</v>
      </c>
      <c r="H119" t="s">
        <v>2164</v>
      </c>
      <c r="J119" t="str">
        <f t="shared" si="2"/>
        <v>=Hemani!R138C10</v>
      </c>
      <c r="M119" s="51"/>
      <c r="P119" s="51"/>
    </row>
    <row r="120" spans="1:16">
      <c r="A120" s="148">
        <v>13109</v>
      </c>
      <c r="B120" s="85" t="s">
        <v>1637</v>
      </c>
      <c r="C120" s="1">
        <f>Hemani!J131</f>
        <v>0</v>
      </c>
      <c r="D120" s="86" t="s">
        <v>2299</v>
      </c>
      <c r="E120">
        <v>140</v>
      </c>
      <c r="F120" s="86" t="s">
        <v>2165</v>
      </c>
      <c r="G120" t="s">
        <v>2300</v>
      </c>
      <c r="H120" t="s">
        <v>2164</v>
      </c>
      <c r="J120" t="str">
        <f t="shared" si="2"/>
        <v>=Hemani!R140C10</v>
      </c>
      <c r="M120" s="51"/>
    </row>
    <row r="121" spans="1:16">
      <c r="A121" s="148">
        <v>6080</v>
      </c>
      <c r="B121" s="85" t="s">
        <v>40</v>
      </c>
      <c r="C121" s="1">
        <f>Hemani!J132</f>
        <v>0</v>
      </c>
      <c r="D121" s="86" t="s">
        <v>2299</v>
      </c>
      <c r="E121">
        <v>141</v>
      </c>
      <c r="F121" s="86" t="s">
        <v>2165</v>
      </c>
      <c r="G121" t="s">
        <v>2300</v>
      </c>
      <c r="H121" t="s">
        <v>2164</v>
      </c>
      <c r="J121" t="str">
        <f t="shared" si="2"/>
        <v>=Hemani!R141C10</v>
      </c>
      <c r="M121" s="51"/>
      <c r="P121" s="51"/>
    </row>
    <row r="122" spans="1:16">
      <c r="A122" s="148">
        <v>13666</v>
      </c>
      <c r="B122" s="85" t="s">
        <v>1638</v>
      </c>
      <c r="C122" s="1">
        <f>Hemani!J133</f>
        <v>0</v>
      </c>
      <c r="D122" s="86" t="s">
        <v>2299</v>
      </c>
      <c r="E122">
        <v>142</v>
      </c>
      <c r="F122" s="86" t="s">
        <v>2165</v>
      </c>
      <c r="G122" t="s">
        <v>2300</v>
      </c>
      <c r="H122" t="s">
        <v>2164</v>
      </c>
      <c r="J122" t="str">
        <f t="shared" si="2"/>
        <v>=Hemani!R142C10</v>
      </c>
      <c r="M122" s="51"/>
      <c r="P122" s="51"/>
    </row>
    <row r="123" spans="1:16">
      <c r="A123" s="148">
        <v>12636</v>
      </c>
      <c r="B123" s="85" t="s">
        <v>41</v>
      </c>
      <c r="C123" s="1">
        <f>Hemani!J134</f>
        <v>0</v>
      </c>
      <c r="D123" s="86" t="s">
        <v>2299</v>
      </c>
      <c r="E123">
        <v>143</v>
      </c>
      <c r="F123" s="86" t="s">
        <v>2165</v>
      </c>
      <c r="G123" t="s">
        <v>2300</v>
      </c>
      <c r="H123" t="s">
        <v>2164</v>
      </c>
      <c r="J123" t="str">
        <f t="shared" si="2"/>
        <v>=Hemani!R143C10</v>
      </c>
      <c r="M123" s="51"/>
      <c r="P123" s="51"/>
    </row>
    <row r="124" spans="1:16">
      <c r="A124" s="148">
        <v>12746</v>
      </c>
      <c r="B124" s="85" t="s">
        <v>42</v>
      </c>
      <c r="C124" s="1">
        <f>Hemani!J135</f>
        <v>0</v>
      </c>
      <c r="D124" s="86" t="s">
        <v>2299</v>
      </c>
      <c r="E124">
        <v>144</v>
      </c>
      <c r="F124" s="86" t="s">
        <v>2165</v>
      </c>
      <c r="G124" t="s">
        <v>2300</v>
      </c>
      <c r="H124" t="s">
        <v>2164</v>
      </c>
      <c r="J124" t="str">
        <f t="shared" si="2"/>
        <v>=Hemani!R144C10</v>
      </c>
      <c r="M124" s="51"/>
      <c r="P124" s="51"/>
    </row>
    <row r="125" spans="1:16">
      <c r="A125" s="148">
        <v>13659</v>
      </c>
      <c r="B125" s="85" t="s">
        <v>1639</v>
      </c>
      <c r="C125" s="1">
        <f>Hemani!J136</f>
        <v>0</v>
      </c>
      <c r="D125" s="86" t="s">
        <v>2299</v>
      </c>
      <c r="E125">
        <v>145</v>
      </c>
      <c r="F125" s="86" t="s">
        <v>2165</v>
      </c>
      <c r="G125" t="s">
        <v>2300</v>
      </c>
      <c r="H125" t="s">
        <v>2164</v>
      </c>
      <c r="J125" t="str">
        <f t="shared" si="2"/>
        <v>=Hemani!R145C10</v>
      </c>
      <c r="M125" s="51"/>
      <c r="P125" s="51"/>
    </row>
    <row r="126" spans="1:16">
      <c r="A126" s="148">
        <v>13250</v>
      </c>
      <c r="B126" s="85" t="s">
        <v>43</v>
      </c>
      <c r="C126" s="1">
        <f>Hemani!J137</f>
        <v>0</v>
      </c>
      <c r="D126" s="86" t="s">
        <v>2299</v>
      </c>
      <c r="E126">
        <v>146</v>
      </c>
      <c r="F126" s="86" t="s">
        <v>2165</v>
      </c>
      <c r="G126" t="s">
        <v>2300</v>
      </c>
      <c r="H126" t="s">
        <v>2164</v>
      </c>
      <c r="J126" t="str">
        <f t="shared" si="2"/>
        <v>=Hemani!R146C10</v>
      </c>
      <c r="M126" s="51"/>
      <c r="P126" s="51"/>
    </row>
    <row r="127" spans="1:16">
      <c r="A127" s="148">
        <v>12785</v>
      </c>
      <c r="B127" s="85" t="s">
        <v>1640</v>
      </c>
      <c r="C127" s="1">
        <f>Hemani!J141</f>
        <v>0</v>
      </c>
      <c r="D127" s="86" t="s">
        <v>2299</v>
      </c>
      <c r="E127">
        <v>150</v>
      </c>
      <c r="F127" s="86" t="s">
        <v>2165</v>
      </c>
      <c r="G127" t="s">
        <v>2300</v>
      </c>
      <c r="H127" t="s">
        <v>2164</v>
      </c>
      <c r="J127" t="str">
        <f t="shared" si="2"/>
        <v>=Hemani!R150C10</v>
      </c>
      <c r="M127" s="51"/>
      <c r="P127" s="51"/>
    </row>
    <row r="128" spans="1:16">
      <c r="A128" s="148">
        <v>14006</v>
      </c>
      <c r="B128" s="85" t="s">
        <v>1641</v>
      </c>
      <c r="C128" s="1">
        <f>Hemani!J139</f>
        <v>0</v>
      </c>
      <c r="D128" s="86" t="s">
        <v>2299</v>
      </c>
      <c r="E128">
        <v>148</v>
      </c>
      <c r="F128" s="86" t="s">
        <v>2165</v>
      </c>
      <c r="G128" t="s">
        <v>2300</v>
      </c>
      <c r="H128" t="s">
        <v>2164</v>
      </c>
      <c r="J128" t="str">
        <f t="shared" si="2"/>
        <v>=Hemani!R148C10</v>
      </c>
      <c r="M128" s="51"/>
      <c r="P128" s="51"/>
    </row>
    <row r="129" spans="1:16">
      <c r="A129" s="148">
        <v>12786</v>
      </c>
      <c r="B129" s="85" t="s">
        <v>1642</v>
      </c>
      <c r="C129" s="1">
        <f>Hemani!J140</f>
        <v>0</v>
      </c>
      <c r="D129" s="86" t="s">
        <v>2299</v>
      </c>
      <c r="E129">
        <v>149</v>
      </c>
      <c r="F129" s="86" t="s">
        <v>2165</v>
      </c>
      <c r="G129" t="s">
        <v>2300</v>
      </c>
      <c r="H129" t="s">
        <v>2164</v>
      </c>
      <c r="J129" t="str">
        <f t="shared" si="2"/>
        <v>=Hemani!R149C10</v>
      </c>
      <c r="M129" s="51"/>
      <c r="P129" s="51"/>
    </row>
    <row r="130" spans="1:16">
      <c r="A130" s="148">
        <v>11920</v>
      </c>
      <c r="B130" s="85" t="s">
        <v>44</v>
      </c>
      <c r="C130" s="1">
        <f>Hemani!J142</f>
        <v>0</v>
      </c>
      <c r="D130" s="86" t="s">
        <v>2299</v>
      </c>
      <c r="E130">
        <v>151</v>
      </c>
      <c r="F130" s="86" t="s">
        <v>2165</v>
      </c>
      <c r="G130" t="s">
        <v>2300</v>
      </c>
      <c r="H130" t="s">
        <v>2164</v>
      </c>
      <c r="J130" t="str">
        <f t="shared" si="2"/>
        <v>=Hemani!R151C10</v>
      </c>
      <c r="M130" s="51"/>
      <c r="P130" s="51"/>
    </row>
    <row r="131" spans="1:16">
      <c r="A131" s="148">
        <v>12638</v>
      </c>
      <c r="B131" s="85" t="s">
        <v>1643</v>
      </c>
      <c r="C131" s="1">
        <f>Hemani!J146</f>
        <v>0</v>
      </c>
      <c r="D131" s="86" t="s">
        <v>2299</v>
      </c>
      <c r="E131">
        <v>154</v>
      </c>
      <c r="F131" s="86" t="s">
        <v>2165</v>
      </c>
      <c r="G131" t="s">
        <v>2300</v>
      </c>
      <c r="H131" t="s">
        <v>2164</v>
      </c>
      <c r="J131" t="str">
        <f t="shared" si="2"/>
        <v>=Hemani!R154C10</v>
      </c>
      <c r="M131" s="51"/>
      <c r="P131" s="51"/>
    </row>
    <row r="132" spans="1:16">
      <c r="A132" s="148">
        <v>11929</v>
      </c>
      <c r="B132" s="85" t="s">
        <v>1644</v>
      </c>
      <c r="C132" s="1">
        <f>Hemani!J147</f>
        <v>0</v>
      </c>
      <c r="D132" s="86" t="s">
        <v>2299</v>
      </c>
      <c r="E132">
        <v>155</v>
      </c>
      <c r="F132" s="86" t="s">
        <v>2165</v>
      </c>
      <c r="G132" t="s">
        <v>2300</v>
      </c>
      <c r="H132" t="s">
        <v>2164</v>
      </c>
      <c r="J132" t="str">
        <f t="shared" si="2"/>
        <v>=Hemani!R155C10</v>
      </c>
      <c r="M132" s="51"/>
    </row>
    <row r="133" spans="1:16">
      <c r="A133" s="148">
        <v>13662</v>
      </c>
      <c r="B133" s="85" t="s">
        <v>165</v>
      </c>
      <c r="C133" s="1">
        <f>Hemani!$J$148</f>
        <v>0</v>
      </c>
      <c r="D133" s="86" t="s">
        <v>2299</v>
      </c>
      <c r="E133">
        <v>156</v>
      </c>
      <c r="F133" s="86" t="s">
        <v>2165</v>
      </c>
      <c r="G133" t="s">
        <v>2300</v>
      </c>
      <c r="H133" t="s">
        <v>2164</v>
      </c>
      <c r="J133" t="str">
        <f t="shared" si="2"/>
        <v>=Hemani!R156C10</v>
      </c>
      <c r="M133" s="51"/>
      <c r="P133" s="51"/>
    </row>
    <row r="134" spans="1:16">
      <c r="A134" s="148">
        <v>13657</v>
      </c>
      <c r="B134" s="85" t="s">
        <v>166</v>
      </c>
      <c r="C134" s="1">
        <f>Hemani!J149</f>
        <v>0</v>
      </c>
      <c r="D134" s="86" t="s">
        <v>2299</v>
      </c>
      <c r="E134">
        <v>157</v>
      </c>
      <c r="F134" s="86" t="s">
        <v>2165</v>
      </c>
      <c r="G134" t="s">
        <v>2300</v>
      </c>
      <c r="H134" t="s">
        <v>2164</v>
      </c>
      <c r="J134" t="str">
        <f t="shared" ref="J134:J197" si="3">CONCATENATE(H134,F134,D134,E134,G134)</f>
        <v>=Hemani!R157C10</v>
      </c>
      <c r="M134" s="51"/>
      <c r="P134" s="51"/>
    </row>
    <row r="135" spans="1:16">
      <c r="A135" s="148">
        <v>13251</v>
      </c>
      <c r="B135" s="85" t="s">
        <v>1645</v>
      </c>
      <c r="C135" s="1">
        <f>Hemani!J150</f>
        <v>0</v>
      </c>
      <c r="D135" s="86" t="s">
        <v>2299</v>
      </c>
      <c r="E135">
        <v>158</v>
      </c>
      <c r="F135" s="86" t="s">
        <v>2165</v>
      </c>
      <c r="G135" t="s">
        <v>2300</v>
      </c>
      <c r="H135" t="s">
        <v>2164</v>
      </c>
      <c r="J135" t="str">
        <f t="shared" si="3"/>
        <v>=Hemani!R158C10</v>
      </c>
      <c r="M135" s="51"/>
      <c r="P135" s="51"/>
    </row>
    <row r="136" spans="1:16">
      <c r="A136" s="148">
        <v>11922</v>
      </c>
      <c r="B136" s="85" t="s">
        <v>1646</v>
      </c>
      <c r="C136" s="1">
        <f>Hemani!J152</f>
        <v>0</v>
      </c>
      <c r="D136" s="86" t="s">
        <v>2299</v>
      </c>
      <c r="E136">
        <v>160</v>
      </c>
      <c r="F136" s="86" t="s">
        <v>2165</v>
      </c>
      <c r="G136" t="s">
        <v>2300</v>
      </c>
      <c r="H136" t="s">
        <v>2164</v>
      </c>
      <c r="J136" t="str">
        <f t="shared" si="3"/>
        <v>=Hemani!R160C10</v>
      </c>
      <c r="M136" s="51"/>
    </row>
    <row r="137" spans="1:16">
      <c r="A137" s="148">
        <v>13117</v>
      </c>
      <c r="B137" s="85" t="s">
        <v>45</v>
      </c>
      <c r="C137" s="1">
        <f>Hemani!J151</f>
        <v>0</v>
      </c>
      <c r="D137" s="86" t="s">
        <v>2299</v>
      </c>
      <c r="E137">
        <v>159</v>
      </c>
      <c r="F137" s="86" t="s">
        <v>2165</v>
      </c>
      <c r="G137" t="s">
        <v>2300</v>
      </c>
      <c r="H137" t="s">
        <v>2164</v>
      </c>
      <c r="J137" t="str">
        <f t="shared" si="3"/>
        <v>=Hemani!R159C10</v>
      </c>
      <c r="M137" s="51"/>
      <c r="P137" s="51"/>
    </row>
    <row r="138" spans="1:16">
      <c r="A138" s="148">
        <v>12536</v>
      </c>
      <c r="B138" s="85" t="s">
        <v>1647</v>
      </c>
      <c r="C138" s="1">
        <f>Hemani!J143</f>
        <v>0</v>
      </c>
      <c r="D138" s="86" t="s">
        <v>2299</v>
      </c>
      <c r="F138" s="86"/>
      <c r="G138" t="s">
        <v>2300</v>
      </c>
      <c r="H138" t="s">
        <v>2164</v>
      </c>
      <c r="J138" t="str">
        <f t="shared" si="3"/>
        <v>=RC10</v>
      </c>
      <c r="M138" s="51"/>
    </row>
    <row r="139" spans="1:16">
      <c r="A139" s="148">
        <v>12537</v>
      </c>
      <c r="B139" s="85" t="s">
        <v>46</v>
      </c>
      <c r="C139" s="1">
        <f>Hemani!J145</f>
        <v>0</v>
      </c>
      <c r="D139" s="86" t="s">
        <v>2299</v>
      </c>
      <c r="E139">
        <v>153</v>
      </c>
      <c r="F139" s="86" t="s">
        <v>2165</v>
      </c>
      <c r="G139" t="s">
        <v>2300</v>
      </c>
      <c r="H139" t="s">
        <v>2164</v>
      </c>
      <c r="J139" t="str">
        <f t="shared" si="3"/>
        <v>=Hemani!R153C10</v>
      </c>
      <c r="M139" s="51"/>
      <c r="P139" s="51"/>
    </row>
    <row r="140" spans="1:16">
      <c r="A140" s="148">
        <v>13118</v>
      </c>
      <c r="B140" s="85" t="s">
        <v>1648</v>
      </c>
      <c r="C140" s="1">
        <f>Hemani!J144</f>
        <v>0</v>
      </c>
      <c r="D140" s="86" t="s">
        <v>2299</v>
      </c>
      <c r="E140">
        <v>152</v>
      </c>
      <c r="F140" s="86" t="s">
        <v>2165</v>
      </c>
      <c r="G140" t="s">
        <v>2300</v>
      </c>
      <c r="H140" t="s">
        <v>2164</v>
      </c>
      <c r="J140" t="str">
        <f t="shared" si="3"/>
        <v>=Hemani!R152C10</v>
      </c>
      <c r="M140" s="51"/>
      <c r="P140" s="51"/>
    </row>
    <row r="141" spans="1:16">
      <c r="A141" s="147">
        <v>14311</v>
      </c>
      <c r="B141" s="84" t="s">
        <v>167</v>
      </c>
      <c r="D141" s="86" t="s">
        <v>2299</v>
      </c>
      <c r="F141" s="86"/>
      <c r="G141" t="s">
        <v>2300</v>
      </c>
      <c r="H141" t="s">
        <v>2164</v>
      </c>
      <c r="J141" t="str">
        <f t="shared" si="3"/>
        <v>=RC10</v>
      </c>
      <c r="M141" s="51"/>
    </row>
    <row r="142" spans="1:16">
      <c r="A142" s="148">
        <v>13669</v>
      </c>
      <c r="B142" s="85" t="s">
        <v>168</v>
      </c>
      <c r="C142" s="1">
        <f>Hemani!$J$172</f>
        <v>0</v>
      </c>
      <c r="D142" s="86" t="s">
        <v>2299</v>
      </c>
      <c r="E142">
        <v>174</v>
      </c>
      <c r="F142" s="86" t="s">
        <v>2165</v>
      </c>
      <c r="G142" t="s">
        <v>2300</v>
      </c>
      <c r="H142" t="s">
        <v>2164</v>
      </c>
      <c r="J142" t="str">
        <f t="shared" si="3"/>
        <v>=Hemani!R174C10</v>
      </c>
      <c r="M142" s="51"/>
      <c r="P142" s="51"/>
    </row>
    <row r="143" spans="1:16">
      <c r="A143" s="148">
        <v>5977</v>
      </c>
      <c r="B143" s="85" t="s">
        <v>47</v>
      </c>
      <c r="C143" s="1">
        <f>Hemani!J167</f>
        <v>0</v>
      </c>
      <c r="D143" s="86" t="s">
        <v>2299</v>
      </c>
      <c r="E143">
        <v>169</v>
      </c>
      <c r="F143" s="86" t="s">
        <v>2165</v>
      </c>
      <c r="G143" t="s">
        <v>2300</v>
      </c>
      <c r="H143" t="s">
        <v>2164</v>
      </c>
      <c r="J143" t="str">
        <f t="shared" si="3"/>
        <v>=Hemani!R169C10</v>
      </c>
      <c r="M143" s="51"/>
      <c r="P143" s="51"/>
    </row>
    <row r="144" spans="1:16">
      <c r="A144" s="148">
        <v>13119</v>
      </c>
      <c r="B144" s="85" t="s">
        <v>1649</v>
      </c>
      <c r="D144" s="86" t="s">
        <v>2299</v>
      </c>
      <c r="E144">
        <v>170</v>
      </c>
      <c r="F144" s="86" t="s">
        <v>2165</v>
      </c>
      <c r="G144" t="s">
        <v>2300</v>
      </c>
      <c r="H144" t="s">
        <v>2164</v>
      </c>
      <c r="J144" t="str">
        <f t="shared" si="3"/>
        <v>=Hemani!R170C10</v>
      </c>
      <c r="M144" s="51"/>
      <c r="P144" s="51"/>
    </row>
    <row r="145" spans="1:16">
      <c r="A145" s="148">
        <v>6068</v>
      </c>
      <c r="B145" s="85" t="s">
        <v>1650</v>
      </c>
      <c r="C145" s="1">
        <f>Hemani!J168</f>
        <v>0</v>
      </c>
      <c r="D145" s="86" t="s">
        <v>2299</v>
      </c>
      <c r="F145" s="86"/>
      <c r="G145" t="s">
        <v>2300</v>
      </c>
      <c r="H145" t="s">
        <v>2164</v>
      </c>
      <c r="J145" t="str">
        <f t="shared" si="3"/>
        <v>=RC10</v>
      </c>
      <c r="M145" s="51"/>
    </row>
    <row r="146" spans="1:16">
      <c r="A146" s="148">
        <v>6069</v>
      </c>
      <c r="B146" s="85" t="s">
        <v>48</v>
      </c>
      <c r="C146" s="1">
        <f>Hemani!J166</f>
        <v>0</v>
      </c>
      <c r="D146" s="86" t="s">
        <v>2299</v>
      </c>
      <c r="E146">
        <v>168</v>
      </c>
      <c r="F146" s="86" t="s">
        <v>2165</v>
      </c>
      <c r="G146" t="s">
        <v>2300</v>
      </c>
      <c r="H146" t="s">
        <v>2164</v>
      </c>
      <c r="J146" t="str">
        <f t="shared" si="3"/>
        <v>=Hemani!R168C10</v>
      </c>
      <c r="M146" s="51"/>
      <c r="P146" s="51"/>
    </row>
    <row r="147" spans="1:16">
      <c r="A147" s="148">
        <v>5978</v>
      </c>
      <c r="B147" s="85" t="s">
        <v>49</v>
      </c>
      <c r="C147" s="1">
        <f>Hemani!J169</f>
        <v>0</v>
      </c>
      <c r="D147" s="86" t="s">
        <v>2299</v>
      </c>
      <c r="E147">
        <v>171</v>
      </c>
      <c r="F147" s="86" t="s">
        <v>2165</v>
      </c>
      <c r="G147" t="s">
        <v>2300</v>
      </c>
      <c r="H147" t="s">
        <v>2164</v>
      </c>
      <c r="J147" t="str">
        <f t="shared" si="3"/>
        <v>=Hemani!R171C10</v>
      </c>
      <c r="M147" s="51"/>
      <c r="P147" s="51"/>
    </row>
    <row r="148" spans="1:16">
      <c r="A148" s="148">
        <v>13384</v>
      </c>
      <c r="B148" s="85" t="s">
        <v>50</v>
      </c>
      <c r="C148" s="1">
        <f>Hemani!J170</f>
        <v>0</v>
      </c>
      <c r="D148" s="86" t="s">
        <v>2299</v>
      </c>
      <c r="E148">
        <v>172</v>
      </c>
      <c r="F148" s="86" t="s">
        <v>2165</v>
      </c>
      <c r="G148" t="s">
        <v>2300</v>
      </c>
      <c r="H148" t="s">
        <v>2164</v>
      </c>
      <c r="J148" t="str">
        <f t="shared" si="3"/>
        <v>=Hemani!R172C10</v>
      </c>
      <c r="M148" s="51"/>
      <c r="P148" s="51"/>
    </row>
    <row r="149" spans="1:16">
      <c r="A149" s="148">
        <v>5976</v>
      </c>
      <c r="B149" s="85" t="s">
        <v>51</v>
      </c>
      <c r="C149" s="1">
        <f>Hemani!J171</f>
        <v>0</v>
      </c>
      <c r="D149" s="86" t="s">
        <v>2299</v>
      </c>
      <c r="E149">
        <v>173</v>
      </c>
      <c r="F149" s="86" t="s">
        <v>2165</v>
      </c>
      <c r="G149" t="s">
        <v>2300</v>
      </c>
      <c r="H149" t="s">
        <v>2164</v>
      </c>
      <c r="J149" t="str">
        <f t="shared" si="3"/>
        <v>=Hemani!R173C10</v>
      </c>
      <c r="M149" s="51"/>
      <c r="P149" s="51"/>
    </row>
    <row r="150" spans="1:16">
      <c r="A150" s="148">
        <v>13308</v>
      </c>
      <c r="B150" s="85" t="s">
        <v>52</v>
      </c>
      <c r="C150" s="1">
        <f>Hemani!J153</f>
        <v>0</v>
      </c>
      <c r="D150" s="86" t="s">
        <v>2299</v>
      </c>
      <c r="E150">
        <v>161</v>
      </c>
      <c r="F150" s="86" t="s">
        <v>2165</v>
      </c>
      <c r="G150" t="s">
        <v>2300</v>
      </c>
      <c r="H150" t="s">
        <v>2164</v>
      </c>
      <c r="J150" t="str">
        <f t="shared" si="3"/>
        <v>=Hemani!R161C10</v>
      </c>
      <c r="M150" s="51"/>
      <c r="P150" s="51"/>
    </row>
    <row r="151" spans="1:16">
      <c r="A151" s="148">
        <v>12791</v>
      </c>
      <c r="B151" s="85" t="s">
        <v>53</v>
      </c>
      <c r="C151" s="1">
        <f>Hemani!J162</f>
        <v>0</v>
      </c>
      <c r="D151" s="86" t="s">
        <v>2299</v>
      </c>
      <c r="E151">
        <v>164</v>
      </c>
      <c r="F151" s="86" t="s">
        <v>2165</v>
      </c>
      <c r="G151" t="s">
        <v>2300</v>
      </c>
      <c r="H151" t="s">
        <v>2164</v>
      </c>
      <c r="J151" t="str">
        <f t="shared" si="3"/>
        <v>=Hemani!R164C10</v>
      </c>
      <c r="M151" s="51"/>
      <c r="P151" s="51"/>
    </row>
    <row r="152" spans="1:16">
      <c r="A152" s="148">
        <v>12790</v>
      </c>
      <c r="B152" s="85" t="s">
        <v>54</v>
      </c>
      <c r="C152" s="1">
        <f>Hemani!$J$164</f>
        <v>0</v>
      </c>
      <c r="D152" s="86" t="s">
        <v>2299</v>
      </c>
      <c r="E152">
        <v>166</v>
      </c>
      <c r="F152" s="86" t="s">
        <v>2165</v>
      </c>
      <c r="G152" t="s">
        <v>2300</v>
      </c>
      <c r="H152" t="s">
        <v>2164</v>
      </c>
      <c r="J152" t="str">
        <f t="shared" si="3"/>
        <v>=Hemani!R166C10</v>
      </c>
      <c r="M152" s="51"/>
      <c r="P152" s="51"/>
    </row>
    <row r="153" spans="1:16">
      <c r="A153" s="147">
        <v>13236</v>
      </c>
      <c r="B153" s="84" t="s">
        <v>55</v>
      </c>
      <c r="D153" s="86" t="s">
        <v>2299</v>
      </c>
      <c r="F153" s="86"/>
      <c r="G153" t="s">
        <v>2300</v>
      </c>
      <c r="H153" t="s">
        <v>2164</v>
      </c>
      <c r="J153" t="str">
        <f t="shared" si="3"/>
        <v>=RC10</v>
      </c>
      <c r="M153" s="51"/>
    </row>
    <row r="154" spans="1:16">
      <c r="A154" s="148">
        <v>13237</v>
      </c>
      <c r="B154" s="85" t="s">
        <v>56</v>
      </c>
      <c r="C154" s="1">
        <f>Hemani!$J$175</f>
        <v>0</v>
      </c>
      <c r="D154" s="86" t="s">
        <v>2299</v>
      </c>
      <c r="E154">
        <v>177</v>
      </c>
      <c r="F154" s="86" t="s">
        <v>2165</v>
      </c>
      <c r="G154" t="s">
        <v>2300</v>
      </c>
      <c r="H154" t="s">
        <v>2164</v>
      </c>
      <c r="J154" t="str">
        <f t="shared" si="3"/>
        <v>=Hemani!R177C10</v>
      </c>
      <c r="M154" s="51"/>
      <c r="P154" s="51"/>
    </row>
    <row r="155" spans="1:16">
      <c r="A155" s="148">
        <v>13310</v>
      </c>
      <c r="B155" s="85" t="s">
        <v>57</v>
      </c>
      <c r="C155" s="1">
        <f>Hemani!$J$176</f>
        <v>0</v>
      </c>
      <c r="D155" s="86" t="s">
        <v>2299</v>
      </c>
      <c r="E155">
        <v>178</v>
      </c>
      <c r="F155" s="86" t="s">
        <v>2165</v>
      </c>
      <c r="G155" t="s">
        <v>2300</v>
      </c>
      <c r="H155" t="s">
        <v>2164</v>
      </c>
      <c r="J155" t="str">
        <f t="shared" si="3"/>
        <v>=Hemani!R178C10</v>
      </c>
      <c r="M155" s="51"/>
      <c r="P155" s="51"/>
    </row>
    <row r="156" spans="1:16">
      <c r="A156" s="148">
        <v>13238</v>
      </c>
      <c r="B156" s="85" t="s">
        <v>1651</v>
      </c>
      <c r="C156" s="1">
        <f>Hemani!$J$174</f>
        <v>0</v>
      </c>
      <c r="D156" s="86" t="s">
        <v>2299</v>
      </c>
      <c r="E156">
        <v>176</v>
      </c>
      <c r="F156" s="86" t="s">
        <v>2165</v>
      </c>
      <c r="G156" t="s">
        <v>2300</v>
      </c>
      <c r="H156" t="s">
        <v>2164</v>
      </c>
      <c r="J156" t="str">
        <f t="shared" si="3"/>
        <v>=Hemani!R176C10</v>
      </c>
      <c r="M156" s="51"/>
      <c r="P156" s="51"/>
    </row>
    <row r="157" spans="1:16">
      <c r="A157" s="147">
        <v>12377</v>
      </c>
      <c r="B157" s="84" t="s">
        <v>58</v>
      </c>
      <c r="D157" s="86" t="s">
        <v>2299</v>
      </c>
      <c r="F157" s="86"/>
      <c r="G157" t="s">
        <v>2300</v>
      </c>
      <c r="H157" t="s">
        <v>2164</v>
      </c>
      <c r="J157" t="str">
        <f t="shared" si="3"/>
        <v>=RC10</v>
      </c>
      <c r="M157" s="51"/>
    </row>
    <row r="158" spans="1:16">
      <c r="A158" s="147">
        <v>12378</v>
      </c>
      <c r="B158" s="84" t="s">
        <v>1652</v>
      </c>
      <c r="D158" s="86" t="s">
        <v>2299</v>
      </c>
      <c r="F158" s="86"/>
      <c r="G158" t="s">
        <v>2300</v>
      </c>
      <c r="H158" t="s">
        <v>2164</v>
      </c>
      <c r="J158" t="str">
        <f t="shared" si="3"/>
        <v>=RC10</v>
      </c>
      <c r="M158" s="51"/>
    </row>
    <row r="159" spans="1:16">
      <c r="A159" s="148">
        <v>12522</v>
      </c>
      <c r="B159" s="85" t="s">
        <v>1653</v>
      </c>
      <c r="C159" s="1">
        <f>Hemani!J194</f>
        <v>0</v>
      </c>
      <c r="D159" s="86" t="s">
        <v>2299</v>
      </c>
      <c r="E159">
        <v>193</v>
      </c>
      <c r="F159" s="86" t="s">
        <v>2165</v>
      </c>
      <c r="G159" t="s">
        <v>2300</v>
      </c>
      <c r="H159" t="s">
        <v>2164</v>
      </c>
      <c r="J159" t="str">
        <f t="shared" si="3"/>
        <v>=Hemani!R193C10</v>
      </c>
      <c r="M159" s="51"/>
    </row>
    <row r="160" spans="1:16">
      <c r="A160" s="148">
        <v>12328</v>
      </c>
      <c r="B160" s="85" t="s">
        <v>1654</v>
      </c>
      <c r="C160" s="1">
        <f>Hemani!J188</f>
        <v>0</v>
      </c>
      <c r="D160" s="86" t="s">
        <v>2299</v>
      </c>
      <c r="F160" s="86"/>
      <c r="G160" t="s">
        <v>2300</v>
      </c>
      <c r="H160" t="s">
        <v>2164</v>
      </c>
      <c r="J160" t="str">
        <f t="shared" si="3"/>
        <v>=RC10</v>
      </c>
      <c r="M160" s="51"/>
    </row>
    <row r="161" spans="1:16">
      <c r="A161" s="148">
        <v>12330</v>
      </c>
      <c r="B161" s="85" t="s">
        <v>1655</v>
      </c>
      <c r="D161" s="86" t="s">
        <v>2299</v>
      </c>
      <c r="F161" s="86"/>
      <c r="G161" t="s">
        <v>2300</v>
      </c>
      <c r="H161" t="s">
        <v>2164</v>
      </c>
      <c r="J161" t="str">
        <f t="shared" si="3"/>
        <v>=RC10</v>
      </c>
      <c r="M161" s="51"/>
    </row>
    <row r="162" spans="1:16">
      <c r="A162" s="148">
        <v>12329</v>
      </c>
      <c r="B162" s="85" t="s">
        <v>1656</v>
      </c>
      <c r="C162" s="1">
        <f>Hemani!J189</f>
        <v>0</v>
      </c>
      <c r="D162" s="86" t="s">
        <v>2299</v>
      </c>
      <c r="F162" s="86"/>
      <c r="G162" t="s">
        <v>2300</v>
      </c>
      <c r="H162" t="s">
        <v>2164</v>
      </c>
      <c r="J162" t="str">
        <f t="shared" si="3"/>
        <v>=RC10</v>
      </c>
      <c r="M162" s="51"/>
    </row>
    <row r="163" spans="1:16">
      <c r="A163" s="148">
        <v>12333</v>
      </c>
      <c r="B163" s="85" t="s">
        <v>1657</v>
      </c>
      <c r="C163" s="1">
        <f>Hemani!$J$195</f>
        <v>0</v>
      </c>
      <c r="D163" s="86" t="s">
        <v>2299</v>
      </c>
      <c r="E163">
        <v>194</v>
      </c>
      <c r="F163" s="86" t="s">
        <v>2165</v>
      </c>
      <c r="G163" t="s">
        <v>2300</v>
      </c>
      <c r="H163" t="s">
        <v>2164</v>
      </c>
      <c r="J163" t="str">
        <f t="shared" si="3"/>
        <v>=Hemani!R194C10</v>
      </c>
      <c r="M163" s="51"/>
      <c r="P163" s="51"/>
    </row>
    <row r="164" spans="1:16">
      <c r="A164" s="148">
        <v>12334</v>
      </c>
      <c r="B164" s="85" t="s">
        <v>1658</v>
      </c>
      <c r="D164" s="86" t="s">
        <v>2299</v>
      </c>
      <c r="F164" s="86"/>
      <c r="G164" t="s">
        <v>2300</v>
      </c>
      <c r="H164" t="s">
        <v>2164</v>
      </c>
      <c r="J164" t="str">
        <f t="shared" si="3"/>
        <v>=RC10</v>
      </c>
      <c r="M164" s="51"/>
    </row>
    <row r="165" spans="1:16">
      <c r="A165" s="148">
        <v>12335</v>
      </c>
      <c r="B165" s="85" t="s">
        <v>1659</v>
      </c>
      <c r="C165" s="1">
        <f>Hemani!J190</f>
        <v>0</v>
      </c>
      <c r="D165" s="86" t="s">
        <v>2299</v>
      </c>
      <c r="F165" s="86"/>
      <c r="G165" t="s">
        <v>2300</v>
      </c>
      <c r="H165" t="s">
        <v>2164</v>
      </c>
      <c r="J165" t="str">
        <f t="shared" si="3"/>
        <v>=RC10</v>
      </c>
      <c r="M165" s="51"/>
    </row>
    <row r="166" spans="1:16">
      <c r="A166" s="148">
        <v>12336</v>
      </c>
      <c r="B166" s="85" t="s">
        <v>1660</v>
      </c>
      <c r="D166" s="86" t="s">
        <v>2299</v>
      </c>
      <c r="F166" s="86"/>
      <c r="G166" t="s">
        <v>2300</v>
      </c>
      <c r="H166" t="s">
        <v>2164</v>
      </c>
      <c r="J166" t="str">
        <f t="shared" si="3"/>
        <v>=RC10</v>
      </c>
      <c r="M166" s="51"/>
    </row>
    <row r="167" spans="1:16">
      <c r="A167" s="148">
        <v>12337</v>
      </c>
      <c r="B167" s="85" t="s">
        <v>1661</v>
      </c>
      <c r="D167" s="86" t="s">
        <v>2299</v>
      </c>
      <c r="F167" s="86"/>
      <c r="G167" t="s">
        <v>2300</v>
      </c>
      <c r="H167" t="s">
        <v>2164</v>
      </c>
      <c r="J167" t="str">
        <f t="shared" si="3"/>
        <v>=RC10</v>
      </c>
      <c r="M167" s="51"/>
    </row>
    <row r="168" spans="1:16">
      <c r="A168" s="148">
        <v>12338</v>
      </c>
      <c r="B168" s="85" t="s">
        <v>3143</v>
      </c>
      <c r="C168" s="1">
        <f>Hemani!J192</f>
        <v>0</v>
      </c>
      <c r="D168" s="86" t="s">
        <v>2299</v>
      </c>
      <c r="E168">
        <v>191</v>
      </c>
      <c r="F168" s="86" t="s">
        <v>2165</v>
      </c>
      <c r="G168" t="s">
        <v>2300</v>
      </c>
      <c r="H168" t="s">
        <v>2164</v>
      </c>
      <c r="J168" t="str">
        <f t="shared" si="3"/>
        <v>=Hemani!R191C10</v>
      </c>
      <c r="M168" s="51"/>
    </row>
    <row r="169" spans="1:16">
      <c r="A169" s="148">
        <v>12332</v>
      </c>
      <c r="B169" s="85" t="s">
        <v>1662</v>
      </c>
      <c r="C169" s="1">
        <f>Hemani!J193</f>
        <v>0</v>
      </c>
      <c r="D169" s="86" t="s">
        <v>2299</v>
      </c>
      <c r="E169">
        <v>192</v>
      </c>
      <c r="F169" s="86" t="s">
        <v>2165</v>
      </c>
      <c r="G169" t="s">
        <v>2300</v>
      </c>
      <c r="H169" t="s">
        <v>2164</v>
      </c>
      <c r="J169" t="str">
        <f t="shared" si="3"/>
        <v>=Hemani!R192C10</v>
      </c>
      <c r="M169" s="51"/>
    </row>
    <row r="170" spans="1:16">
      <c r="A170" s="148">
        <v>12331</v>
      </c>
      <c r="B170" s="85" t="s">
        <v>1663</v>
      </c>
      <c r="D170" s="86" t="s">
        <v>2299</v>
      </c>
      <c r="F170" s="86"/>
      <c r="G170" t="s">
        <v>2300</v>
      </c>
      <c r="H170" t="s">
        <v>2164</v>
      </c>
      <c r="J170" t="str">
        <f t="shared" si="3"/>
        <v>=RC10</v>
      </c>
      <c r="M170" s="51"/>
    </row>
    <row r="171" spans="1:16">
      <c r="A171" s="147">
        <v>13605</v>
      </c>
      <c r="B171" s="84" t="s">
        <v>59</v>
      </c>
      <c r="D171" s="86" t="s">
        <v>2299</v>
      </c>
      <c r="F171" s="86"/>
      <c r="G171" t="s">
        <v>2300</v>
      </c>
      <c r="H171" t="s">
        <v>2164</v>
      </c>
      <c r="J171" t="str">
        <f t="shared" si="3"/>
        <v>=RC10</v>
      </c>
      <c r="M171" s="51"/>
    </row>
    <row r="172" spans="1:16">
      <c r="A172" s="148">
        <v>13606</v>
      </c>
      <c r="B172" s="85" t="s">
        <v>169</v>
      </c>
      <c r="C172" s="1">
        <f>Hemani!$J$191</f>
        <v>0</v>
      </c>
      <c r="D172" s="86" t="s">
        <v>2299</v>
      </c>
      <c r="E172">
        <v>190</v>
      </c>
      <c r="F172" s="86" t="s">
        <v>2165</v>
      </c>
      <c r="G172" t="s">
        <v>2300</v>
      </c>
      <c r="H172" t="s">
        <v>2164</v>
      </c>
      <c r="J172" t="str">
        <f t="shared" si="3"/>
        <v>=Hemani!R190C10</v>
      </c>
      <c r="M172" s="51"/>
      <c r="P172" s="51"/>
    </row>
    <row r="173" spans="1:16">
      <c r="A173" s="148">
        <v>13611</v>
      </c>
      <c r="B173" s="85" t="s">
        <v>170</v>
      </c>
      <c r="D173" s="86" t="s">
        <v>2299</v>
      </c>
      <c r="F173" s="86"/>
      <c r="G173" t="s">
        <v>2300</v>
      </c>
      <c r="H173" t="s">
        <v>2164</v>
      </c>
      <c r="J173" t="str">
        <f t="shared" si="3"/>
        <v>=RC10</v>
      </c>
      <c r="M173" s="51"/>
    </row>
    <row r="174" spans="1:16">
      <c r="A174" s="148">
        <v>13615</v>
      </c>
      <c r="B174" s="85" t="s">
        <v>1664</v>
      </c>
      <c r="D174" s="86" t="s">
        <v>2299</v>
      </c>
      <c r="F174" s="86"/>
      <c r="G174" t="s">
        <v>2300</v>
      </c>
      <c r="H174" t="s">
        <v>2164</v>
      </c>
      <c r="J174" t="str">
        <f t="shared" si="3"/>
        <v>=RC10</v>
      </c>
      <c r="M174" s="51"/>
    </row>
    <row r="175" spans="1:16">
      <c r="A175" s="148">
        <v>12886</v>
      </c>
      <c r="B175" s="85" t="s">
        <v>1665</v>
      </c>
      <c r="C175" s="1">
        <f>Hemani!J207</f>
        <v>0</v>
      </c>
      <c r="D175" s="86" t="s">
        <v>2299</v>
      </c>
      <c r="E175">
        <v>205</v>
      </c>
      <c r="F175" s="86" t="s">
        <v>2165</v>
      </c>
      <c r="G175" t="s">
        <v>2300</v>
      </c>
      <c r="H175" t="s">
        <v>2164</v>
      </c>
      <c r="J175" t="str">
        <f t="shared" si="3"/>
        <v>=Hemani!R205C10</v>
      </c>
      <c r="M175" s="51"/>
    </row>
    <row r="176" spans="1:16">
      <c r="A176" s="148">
        <v>12543</v>
      </c>
      <c r="B176" s="85" t="s">
        <v>60</v>
      </c>
      <c r="C176" s="1">
        <f>Hemani!J205</f>
        <v>0</v>
      </c>
      <c r="D176" s="86" t="s">
        <v>2299</v>
      </c>
      <c r="F176" s="86"/>
      <c r="G176" t="s">
        <v>2300</v>
      </c>
      <c r="H176" t="s">
        <v>2164</v>
      </c>
      <c r="J176" t="str">
        <f t="shared" si="3"/>
        <v>=RC10</v>
      </c>
      <c r="M176" s="51"/>
    </row>
    <row r="177" spans="1:16">
      <c r="A177" s="148">
        <v>11632</v>
      </c>
      <c r="B177" s="85" t="s">
        <v>61</v>
      </c>
      <c r="C177" s="1">
        <f>Hemani!J208</f>
        <v>0</v>
      </c>
      <c r="D177" s="86" t="s">
        <v>2299</v>
      </c>
      <c r="E177">
        <v>206</v>
      </c>
      <c r="F177" s="86" t="s">
        <v>2165</v>
      </c>
      <c r="G177" t="s">
        <v>2300</v>
      </c>
      <c r="H177" t="s">
        <v>2164</v>
      </c>
      <c r="J177" t="str">
        <f t="shared" si="3"/>
        <v>=Hemani!R206C10</v>
      </c>
      <c r="M177" s="51"/>
    </row>
    <row r="178" spans="1:16">
      <c r="A178" s="148">
        <v>13120</v>
      </c>
      <c r="B178" s="85" t="s">
        <v>1666</v>
      </c>
      <c r="D178" s="86" t="s">
        <v>2299</v>
      </c>
      <c r="F178" s="86"/>
      <c r="G178" t="s">
        <v>2300</v>
      </c>
      <c r="H178" t="s">
        <v>2164</v>
      </c>
      <c r="J178" t="str">
        <f t="shared" si="3"/>
        <v>=RC10</v>
      </c>
      <c r="M178" s="51"/>
    </row>
    <row r="179" spans="1:16">
      <c r="A179" s="148">
        <v>12542</v>
      </c>
      <c r="B179" s="85" t="s">
        <v>1667</v>
      </c>
      <c r="D179" s="86" t="s">
        <v>2299</v>
      </c>
      <c r="F179" s="86"/>
      <c r="G179" t="s">
        <v>2300</v>
      </c>
      <c r="H179" t="s">
        <v>2164</v>
      </c>
      <c r="J179" t="str">
        <f t="shared" si="3"/>
        <v>=RC10</v>
      </c>
      <c r="M179" s="51"/>
    </row>
    <row r="180" spans="1:16">
      <c r="A180" s="148">
        <v>12544</v>
      </c>
      <c r="B180" s="85" t="s">
        <v>1668</v>
      </c>
      <c r="C180" s="1">
        <f>Hemani!J206</f>
        <v>0</v>
      </c>
      <c r="D180" s="86" t="s">
        <v>2299</v>
      </c>
      <c r="E180">
        <v>204</v>
      </c>
      <c r="F180" s="86" t="s">
        <v>2165</v>
      </c>
      <c r="G180" t="s">
        <v>2300</v>
      </c>
      <c r="H180" t="s">
        <v>2164</v>
      </c>
      <c r="J180" t="str">
        <f t="shared" si="3"/>
        <v>=Hemani!R204C10</v>
      </c>
      <c r="M180" s="51"/>
    </row>
    <row r="181" spans="1:16">
      <c r="A181" s="148">
        <v>12326</v>
      </c>
      <c r="B181" s="85" t="s">
        <v>62</v>
      </c>
      <c r="C181" s="1">
        <f>Hemani!$J$204</f>
        <v>0</v>
      </c>
      <c r="D181" s="86" t="s">
        <v>2299</v>
      </c>
      <c r="E181">
        <v>203</v>
      </c>
      <c r="F181" s="86" t="s">
        <v>2165</v>
      </c>
      <c r="G181" t="s">
        <v>2300</v>
      </c>
      <c r="H181" t="s">
        <v>2164</v>
      </c>
      <c r="J181" t="str">
        <f t="shared" si="3"/>
        <v>=Hemani!R203C10</v>
      </c>
      <c r="M181" s="51"/>
      <c r="P181" s="51"/>
    </row>
    <row r="182" spans="1:16">
      <c r="A182" s="148">
        <v>11914</v>
      </c>
      <c r="B182" s="85" t="s">
        <v>63</v>
      </c>
      <c r="C182" s="1">
        <f>Hemani!$J$202</f>
        <v>0</v>
      </c>
      <c r="D182" s="86" t="s">
        <v>2299</v>
      </c>
      <c r="E182">
        <v>201</v>
      </c>
      <c r="F182" s="86" t="s">
        <v>2165</v>
      </c>
      <c r="G182" t="s">
        <v>2300</v>
      </c>
      <c r="H182" t="s">
        <v>2164</v>
      </c>
      <c r="J182" t="str">
        <f t="shared" si="3"/>
        <v>=Hemani!R201C10</v>
      </c>
      <c r="M182" s="51"/>
      <c r="P182" s="51"/>
    </row>
    <row r="183" spans="1:16">
      <c r="A183" s="148">
        <v>13670</v>
      </c>
      <c r="B183" s="85" t="s">
        <v>64</v>
      </c>
      <c r="C183" s="1">
        <f>Hemani!$J$196</f>
        <v>0</v>
      </c>
      <c r="D183" s="86" t="s">
        <v>2299</v>
      </c>
      <c r="E183">
        <v>195</v>
      </c>
      <c r="F183" s="86" t="s">
        <v>2165</v>
      </c>
      <c r="G183" t="s">
        <v>2300</v>
      </c>
      <c r="H183" t="s">
        <v>2164</v>
      </c>
      <c r="J183" t="str">
        <f t="shared" si="3"/>
        <v>=Hemani!R195C10</v>
      </c>
      <c r="M183" s="51"/>
      <c r="P183" s="51"/>
    </row>
    <row r="184" spans="1:16">
      <c r="A184" s="148">
        <v>13671</v>
      </c>
      <c r="B184" s="85" t="s">
        <v>65</v>
      </c>
      <c r="C184" s="1">
        <f>Hemani!$J$197</f>
        <v>0</v>
      </c>
      <c r="D184" s="86" t="s">
        <v>2299</v>
      </c>
      <c r="E184">
        <v>196</v>
      </c>
      <c r="F184" s="86" t="s">
        <v>2165</v>
      </c>
      <c r="G184" t="s">
        <v>2300</v>
      </c>
      <c r="H184" t="s">
        <v>2164</v>
      </c>
      <c r="J184" t="str">
        <f t="shared" si="3"/>
        <v>=Hemani!R196C10</v>
      </c>
      <c r="M184" s="51"/>
      <c r="P184" s="51"/>
    </row>
    <row r="185" spans="1:16">
      <c r="A185" s="148">
        <v>13672</v>
      </c>
      <c r="B185" s="85" t="s">
        <v>66</v>
      </c>
      <c r="C185" s="1">
        <f>Hemani!$J$198</f>
        <v>0</v>
      </c>
      <c r="D185" s="86" t="s">
        <v>2299</v>
      </c>
      <c r="E185">
        <v>197</v>
      </c>
      <c r="F185" s="86" t="s">
        <v>2165</v>
      </c>
      <c r="G185" t="s">
        <v>2300</v>
      </c>
      <c r="H185" t="s">
        <v>2164</v>
      </c>
      <c r="J185" t="str">
        <f t="shared" si="3"/>
        <v>=Hemani!R197C10</v>
      </c>
      <c r="M185" s="51"/>
      <c r="P185" s="51"/>
    </row>
    <row r="186" spans="1:16">
      <c r="A186" s="148">
        <v>11923</v>
      </c>
      <c r="B186" s="85" t="s">
        <v>1669</v>
      </c>
      <c r="D186" s="86" t="s">
        <v>2299</v>
      </c>
      <c r="F186" s="86"/>
      <c r="G186" t="s">
        <v>2300</v>
      </c>
      <c r="H186" t="s">
        <v>2164</v>
      </c>
      <c r="J186" t="str">
        <f t="shared" si="3"/>
        <v>=RC10</v>
      </c>
      <c r="M186" s="51"/>
    </row>
    <row r="187" spans="1:16">
      <c r="A187" s="148">
        <v>12911</v>
      </c>
      <c r="B187" s="85" t="s">
        <v>1670</v>
      </c>
      <c r="D187" s="86" t="s">
        <v>2299</v>
      </c>
      <c r="F187" s="86"/>
      <c r="G187" t="s">
        <v>2300</v>
      </c>
      <c r="H187" t="s">
        <v>2164</v>
      </c>
      <c r="J187" t="str">
        <f t="shared" si="3"/>
        <v>=RC10</v>
      </c>
      <c r="M187" s="51"/>
    </row>
    <row r="188" spans="1:16">
      <c r="A188" s="148">
        <v>13312</v>
      </c>
      <c r="B188" s="85" t="s">
        <v>1671</v>
      </c>
      <c r="C188" s="1">
        <f>Hemani!J209</f>
        <v>0</v>
      </c>
      <c r="D188" s="86" t="s">
        <v>2299</v>
      </c>
      <c r="E188">
        <v>207</v>
      </c>
      <c r="F188" s="86" t="s">
        <v>2165</v>
      </c>
      <c r="G188" t="s">
        <v>2300</v>
      </c>
      <c r="H188" t="s">
        <v>2164</v>
      </c>
      <c r="J188" t="str">
        <f t="shared" si="3"/>
        <v>=Hemani!R207C10</v>
      </c>
      <c r="M188" s="51"/>
    </row>
    <row r="189" spans="1:16">
      <c r="A189" s="148">
        <v>13300</v>
      </c>
      <c r="B189" s="85" t="s">
        <v>1672</v>
      </c>
      <c r="C189" s="1">
        <f>Hemani!J210</f>
        <v>0</v>
      </c>
      <c r="D189" s="86" t="s">
        <v>2299</v>
      </c>
      <c r="E189">
        <v>208</v>
      </c>
      <c r="F189" s="86" t="s">
        <v>2165</v>
      </c>
      <c r="G189" t="s">
        <v>2300</v>
      </c>
      <c r="H189" t="s">
        <v>2164</v>
      </c>
      <c r="J189" t="str">
        <f t="shared" si="3"/>
        <v>=Hemani!R208C10</v>
      </c>
      <c r="M189" s="51"/>
    </row>
    <row r="190" spans="1:16">
      <c r="A190" s="148">
        <v>11913</v>
      </c>
      <c r="B190" s="85" t="s">
        <v>67</v>
      </c>
      <c r="C190" s="1">
        <f>Hemani!$J$201</f>
        <v>0</v>
      </c>
      <c r="D190" s="86" t="s">
        <v>2299</v>
      </c>
      <c r="E190">
        <v>200</v>
      </c>
      <c r="F190" s="86" t="s">
        <v>2165</v>
      </c>
      <c r="G190" t="s">
        <v>2300</v>
      </c>
      <c r="H190" t="s">
        <v>2164</v>
      </c>
      <c r="J190" t="str">
        <f t="shared" si="3"/>
        <v>=Hemani!R200C10</v>
      </c>
      <c r="M190" s="51"/>
      <c r="P190" s="51"/>
    </row>
    <row r="191" spans="1:16">
      <c r="A191" s="148">
        <v>11916</v>
      </c>
      <c r="B191" s="85" t="s">
        <v>1673</v>
      </c>
      <c r="D191" s="86" t="s">
        <v>2299</v>
      </c>
      <c r="F191" s="86"/>
      <c r="G191" t="s">
        <v>2300</v>
      </c>
      <c r="H191" t="s">
        <v>2164</v>
      </c>
      <c r="J191" t="str">
        <f t="shared" si="3"/>
        <v>=RC10</v>
      </c>
      <c r="M191" s="51"/>
    </row>
    <row r="192" spans="1:16">
      <c r="A192" s="148">
        <v>6085</v>
      </c>
      <c r="B192" s="85" t="s">
        <v>171</v>
      </c>
      <c r="C192" s="1">
        <f>Hemani!$J$199</f>
        <v>0</v>
      </c>
      <c r="D192" s="86" t="s">
        <v>2299</v>
      </c>
      <c r="E192">
        <v>198</v>
      </c>
      <c r="F192" s="86" t="s">
        <v>2165</v>
      </c>
      <c r="G192" t="s">
        <v>2300</v>
      </c>
      <c r="H192" t="s">
        <v>2164</v>
      </c>
      <c r="J192" t="str">
        <f t="shared" si="3"/>
        <v>=Hemani!R198C10</v>
      </c>
      <c r="M192" s="51"/>
      <c r="P192" s="51"/>
    </row>
    <row r="193" spans="1:16">
      <c r="A193" s="148">
        <v>6002</v>
      </c>
      <c r="B193" s="85" t="s">
        <v>1674</v>
      </c>
      <c r="C193" s="1">
        <f>Hemani!J200</f>
        <v>0</v>
      </c>
      <c r="D193" s="86" t="s">
        <v>2299</v>
      </c>
      <c r="E193">
        <v>199</v>
      </c>
      <c r="F193" s="86" t="s">
        <v>2165</v>
      </c>
      <c r="G193" t="s">
        <v>2300</v>
      </c>
      <c r="H193" t="s">
        <v>2164</v>
      </c>
      <c r="J193" t="str">
        <f t="shared" si="3"/>
        <v>=Hemani!R199C10</v>
      </c>
      <c r="M193" s="51"/>
    </row>
    <row r="194" spans="1:16">
      <c r="A194" s="148">
        <v>12545</v>
      </c>
      <c r="B194" s="85" t="s">
        <v>172</v>
      </c>
      <c r="D194" s="86" t="s">
        <v>2299</v>
      </c>
      <c r="E194">
        <v>128</v>
      </c>
      <c r="F194" s="86" t="s">
        <v>2165</v>
      </c>
      <c r="G194" t="s">
        <v>2300</v>
      </c>
      <c r="H194" t="s">
        <v>2164</v>
      </c>
      <c r="J194" t="str">
        <f t="shared" si="3"/>
        <v>=Hemani!R128C10</v>
      </c>
      <c r="M194" s="51"/>
      <c r="P194" s="51"/>
    </row>
    <row r="195" spans="1:16">
      <c r="A195" s="148">
        <v>6003</v>
      </c>
      <c r="B195" s="85" t="s">
        <v>1675</v>
      </c>
      <c r="D195" s="86" t="s">
        <v>2299</v>
      </c>
      <c r="F195" s="86"/>
      <c r="G195" t="s">
        <v>2300</v>
      </c>
      <c r="H195" t="s">
        <v>2164</v>
      </c>
      <c r="J195" t="str">
        <f t="shared" si="3"/>
        <v>=RC10</v>
      </c>
      <c r="M195" s="51"/>
    </row>
    <row r="196" spans="1:16">
      <c r="A196" s="147">
        <v>13641</v>
      </c>
      <c r="B196" s="84" t="s">
        <v>173</v>
      </c>
      <c r="D196" s="86" t="s">
        <v>2299</v>
      </c>
      <c r="F196" s="86"/>
      <c r="G196" t="s">
        <v>2300</v>
      </c>
      <c r="H196" t="s">
        <v>2164</v>
      </c>
      <c r="J196" t="str">
        <f t="shared" si="3"/>
        <v>=RC10</v>
      </c>
      <c r="M196" s="51"/>
    </row>
    <row r="197" spans="1:16">
      <c r="A197" s="148">
        <v>13642</v>
      </c>
      <c r="B197" s="85" t="s">
        <v>68</v>
      </c>
      <c r="C197" s="1" t="e">
        <f>Hemani!#REF!</f>
        <v>#REF!</v>
      </c>
      <c r="D197" s="86" t="s">
        <v>2299</v>
      </c>
      <c r="E197">
        <v>213</v>
      </c>
      <c r="F197" s="86" t="s">
        <v>2165</v>
      </c>
      <c r="G197" t="s">
        <v>2300</v>
      </c>
      <c r="H197" t="s">
        <v>2164</v>
      </c>
      <c r="J197" t="str">
        <f t="shared" si="3"/>
        <v>=Hemani!R213C10</v>
      </c>
      <c r="M197" s="51"/>
      <c r="P197" s="51"/>
    </row>
    <row r="198" spans="1:16">
      <c r="A198" s="148">
        <v>13646</v>
      </c>
      <c r="B198" s="85" t="s">
        <v>69</v>
      </c>
      <c r="C198" s="1" t="e">
        <f>Hemani!#REF!</f>
        <v>#REF!</v>
      </c>
      <c r="D198" s="86" t="s">
        <v>2299</v>
      </c>
      <c r="E198">
        <v>211</v>
      </c>
      <c r="F198" s="86" t="s">
        <v>2165</v>
      </c>
      <c r="G198" t="s">
        <v>2300</v>
      </c>
      <c r="H198" t="s">
        <v>2164</v>
      </c>
      <c r="J198" t="str">
        <f t="shared" ref="J198:J261" si="4">CONCATENATE(H198,F198,D198,E198,G198)</f>
        <v>=Hemani!R211C10</v>
      </c>
      <c r="M198" s="51"/>
      <c r="P198" s="51"/>
    </row>
    <row r="199" spans="1:16">
      <c r="A199" s="148">
        <v>13647</v>
      </c>
      <c r="B199" s="85" t="s">
        <v>174</v>
      </c>
      <c r="C199" s="1" t="e">
        <f>Hemani!#REF!</f>
        <v>#REF!</v>
      </c>
      <c r="D199" s="86" t="s">
        <v>2299</v>
      </c>
      <c r="E199">
        <v>210</v>
      </c>
      <c r="F199" s="86" t="s">
        <v>2165</v>
      </c>
      <c r="G199" t="s">
        <v>2300</v>
      </c>
      <c r="H199" t="s">
        <v>2164</v>
      </c>
      <c r="J199" t="str">
        <f t="shared" si="4"/>
        <v>=Hemani!R210C10</v>
      </c>
      <c r="M199" s="51"/>
      <c r="P199" s="51"/>
    </row>
    <row r="200" spans="1:16">
      <c r="A200" s="148">
        <v>13643</v>
      </c>
      <c r="B200" s="85" t="s">
        <v>70</v>
      </c>
      <c r="C200" s="1" t="e">
        <f>Hemani!#REF!</f>
        <v>#REF!</v>
      </c>
      <c r="D200" s="86" t="s">
        <v>2299</v>
      </c>
      <c r="E200">
        <v>214</v>
      </c>
      <c r="F200" s="86" t="s">
        <v>2165</v>
      </c>
      <c r="G200" t="s">
        <v>2300</v>
      </c>
      <c r="H200" t="s">
        <v>2164</v>
      </c>
      <c r="J200" t="str">
        <f t="shared" si="4"/>
        <v>=Hemani!R214C10</v>
      </c>
      <c r="M200" s="51"/>
      <c r="P200" s="51"/>
    </row>
    <row r="201" spans="1:16">
      <c r="A201" s="148">
        <v>13644</v>
      </c>
      <c r="B201" s="85" t="s">
        <v>71</v>
      </c>
      <c r="C201" s="1" t="e">
        <f>Hemani!#REF!</f>
        <v>#REF!</v>
      </c>
      <c r="D201" s="86" t="s">
        <v>2299</v>
      </c>
      <c r="E201">
        <v>215</v>
      </c>
      <c r="F201" s="86" t="s">
        <v>2165</v>
      </c>
      <c r="G201" t="s">
        <v>2300</v>
      </c>
      <c r="H201" t="s">
        <v>2164</v>
      </c>
      <c r="J201" t="str">
        <f t="shared" si="4"/>
        <v>=Hemani!R215C10</v>
      </c>
      <c r="M201" s="51"/>
      <c r="P201" s="51"/>
    </row>
    <row r="202" spans="1:16">
      <c r="A202" s="148">
        <v>13645</v>
      </c>
      <c r="B202" s="85" t="s">
        <v>1676</v>
      </c>
      <c r="C202" s="1" t="e">
        <f>Hemani!#REF!</f>
        <v>#REF!</v>
      </c>
      <c r="D202" s="86" t="s">
        <v>2299</v>
      </c>
      <c r="E202">
        <v>212</v>
      </c>
      <c r="F202" s="86" t="s">
        <v>2165</v>
      </c>
      <c r="G202" t="s">
        <v>2300</v>
      </c>
      <c r="H202" t="s">
        <v>2164</v>
      </c>
      <c r="J202" t="str">
        <f t="shared" si="4"/>
        <v>=Hemani!R212C10</v>
      </c>
      <c r="M202" s="51"/>
      <c r="P202" s="51"/>
    </row>
    <row r="203" spans="1:16">
      <c r="A203" s="147">
        <v>12924</v>
      </c>
      <c r="B203" s="84" t="s">
        <v>72</v>
      </c>
      <c r="D203" s="86" t="s">
        <v>2299</v>
      </c>
      <c r="F203" s="86"/>
      <c r="G203" t="s">
        <v>2300</v>
      </c>
      <c r="H203" t="s">
        <v>2164</v>
      </c>
      <c r="J203" t="str">
        <f t="shared" si="4"/>
        <v>=RC10</v>
      </c>
      <c r="M203" s="51"/>
    </row>
    <row r="204" spans="1:16">
      <c r="A204" s="148">
        <v>13038</v>
      </c>
      <c r="B204" s="85" t="s">
        <v>73</v>
      </c>
      <c r="C204" s="1">
        <f>Hemani!$J$225</f>
        <v>0</v>
      </c>
      <c r="D204" s="86" t="s">
        <v>2299</v>
      </c>
      <c r="E204">
        <v>218</v>
      </c>
      <c r="F204" s="86" t="s">
        <v>2165</v>
      </c>
      <c r="G204" t="s">
        <v>2300</v>
      </c>
      <c r="H204" t="s">
        <v>2164</v>
      </c>
      <c r="J204" t="str">
        <f t="shared" si="4"/>
        <v>=Hemani!R218C10</v>
      </c>
      <c r="M204" s="51"/>
      <c r="P204" s="51"/>
    </row>
    <row r="205" spans="1:16">
      <c r="A205" s="148">
        <v>12806</v>
      </c>
      <c r="B205" s="85" t="s">
        <v>74</v>
      </c>
      <c r="C205" s="1">
        <f>Hemani!$J$226</f>
        <v>0</v>
      </c>
      <c r="D205" s="86" t="s">
        <v>2299</v>
      </c>
      <c r="E205">
        <v>219</v>
      </c>
      <c r="F205" s="86" t="s">
        <v>2165</v>
      </c>
      <c r="G205" t="s">
        <v>2300</v>
      </c>
      <c r="H205" t="s">
        <v>2164</v>
      </c>
      <c r="J205" t="str">
        <f t="shared" si="4"/>
        <v>=Hemani!R219C10</v>
      </c>
      <c r="M205" s="51"/>
      <c r="P205" s="51"/>
    </row>
    <row r="206" spans="1:16">
      <c r="A206" s="148">
        <v>12919</v>
      </c>
      <c r="B206" s="85" t="s">
        <v>75</v>
      </c>
      <c r="C206" s="1">
        <f>Hemani!$J$227</f>
        <v>0</v>
      </c>
      <c r="D206" s="86" t="s">
        <v>2299</v>
      </c>
      <c r="E206">
        <v>220</v>
      </c>
      <c r="F206" s="86" t="s">
        <v>2165</v>
      </c>
      <c r="G206" t="s">
        <v>2300</v>
      </c>
      <c r="H206" t="s">
        <v>2164</v>
      </c>
      <c r="J206" t="str">
        <f t="shared" si="4"/>
        <v>=Hemani!R220C10</v>
      </c>
      <c r="M206" s="51"/>
      <c r="P206" s="51"/>
    </row>
    <row r="207" spans="1:16">
      <c r="A207" s="148">
        <v>13039</v>
      </c>
      <c r="B207" s="85" t="s">
        <v>76</v>
      </c>
      <c r="C207" s="1">
        <f>Hemani!$J$228</f>
        <v>0</v>
      </c>
      <c r="D207" s="86" t="s">
        <v>2299</v>
      </c>
      <c r="E207">
        <v>221</v>
      </c>
      <c r="F207" s="86" t="s">
        <v>2165</v>
      </c>
      <c r="G207" t="s">
        <v>2300</v>
      </c>
      <c r="H207" t="s">
        <v>2164</v>
      </c>
      <c r="J207" t="str">
        <f t="shared" si="4"/>
        <v>=Hemani!R221C10</v>
      </c>
      <c r="M207" s="51"/>
      <c r="P207" s="51"/>
    </row>
    <row r="208" spans="1:16">
      <c r="A208" s="148">
        <v>13245</v>
      </c>
      <c r="B208" s="85" t="s">
        <v>2955</v>
      </c>
      <c r="C208" s="1">
        <f>Hemani!$J$229</f>
        <v>0</v>
      </c>
      <c r="D208" s="86" t="s">
        <v>2299</v>
      </c>
      <c r="E208">
        <v>222</v>
      </c>
      <c r="F208" s="86" t="s">
        <v>2165</v>
      </c>
      <c r="G208" t="s">
        <v>2300</v>
      </c>
      <c r="H208" t="s">
        <v>2164</v>
      </c>
      <c r="J208" t="str">
        <f t="shared" si="4"/>
        <v>=Hemani!R222C10</v>
      </c>
      <c r="M208" s="51"/>
      <c r="P208" s="51"/>
    </row>
    <row r="209" spans="1:16">
      <c r="A209" s="148">
        <v>13377</v>
      </c>
      <c r="B209" s="85" t="s">
        <v>77</v>
      </c>
      <c r="C209" s="1">
        <f>Hemani!$J$230</f>
        <v>0</v>
      </c>
      <c r="D209" s="86" t="s">
        <v>2299</v>
      </c>
      <c r="E209">
        <v>223</v>
      </c>
      <c r="F209" s="86" t="s">
        <v>2165</v>
      </c>
      <c r="G209" t="s">
        <v>2300</v>
      </c>
      <c r="H209" t="s">
        <v>2164</v>
      </c>
      <c r="J209" t="str">
        <f t="shared" si="4"/>
        <v>=Hemani!R223C10</v>
      </c>
      <c r="M209" s="51"/>
      <c r="P209" s="51"/>
    </row>
    <row r="210" spans="1:16">
      <c r="A210" s="148">
        <v>14008</v>
      </c>
      <c r="B210" s="85" t="s">
        <v>78</v>
      </c>
      <c r="C210" s="1">
        <f>Hemani!$J$232</f>
        <v>0</v>
      </c>
      <c r="D210" s="86" t="s">
        <v>2299</v>
      </c>
      <c r="E210">
        <v>224</v>
      </c>
      <c r="F210" s="86" t="s">
        <v>2165</v>
      </c>
      <c r="G210" t="s">
        <v>2300</v>
      </c>
      <c r="H210" t="s">
        <v>2164</v>
      </c>
      <c r="J210" t="str">
        <f t="shared" si="4"/>
        <v>=Hemani!R224C10</v>
      </c>
      <c r="M210" s="51"/>
      <c r="P210" s="51"/>
    </row>
    <row r="211" spans="1:16">
      <c r="A211" s="148">
        <v>12803</v>
      </c>
      <c r="B211" s="85" t="s">
        <v>1677</v>
      </c>
      <c r="D211" s="86" t="s">
        <v>2299</v>
      </c>
      <c r="F211" s="86"/>
      <c r="G211" t="s">
        <v>2300</v>
      </c>
      <c r="H211" t="s">
        <v>2164</v>
      </c>
      <c r="J211" t="str">
        <f t="shared" si="4"/>
        <v>=RC10</v>
      </c>
      <c r="M211" s="51"/>
    </row>
    <row r="212" spans="1:16">
      <c r="A212" s="148">
        <v>12500</v>
      </c>
      <c r="B212" s="85" t="s">
        <v>1678</v>
      </c>
      <c r="C212" s="1">
        <f>Hemani!$J$224</f>
        <v>0</v>
      </c>
      <c r="D212" s="86" t="s">
        <v>2299</v>
      </c>
      <c r="E212">
        <v>217</v>
      </c>
      <c r="F212" s="86" t="s">
        <v>2165</v>
      </c>
      <c r="G212" t="s">
        <v>2300</v>
      </c>
      <c r="H212" t="s">
        <v>2164</v>
      </c>
      <c r="J212" t="str">
        <f t="shared" si="4"/>
        <v>=Hemani!R217C10</v>
      </c>
      <c r="M212" s="51"/>
      <c r="P212" s="51"/>
    </row>
    <row r="213" spans="1:16">
      <c r="A213" s="147">
        <v>12922</v>
      </c>
      <c r="B213" s="84" t="s">
        <v>79</v>
      </c>
      <c r="D213" s="86" t="s">
        <v>2299</v>
      </c>
      <c r="F213" s="86"/>
      <c r="G213" t="s">
        <v>2300</v>
      </c>
      <c r="H213" t="s">
        <v>2164</v>
      </c>
      <c r="J213" t="str">
        <f t="shared" si="4"/>
        <v>=RC10</v>
      </c>
      <c r="M213" s="51"/>
    </row>
    <row r="214" spans="1:16">
      <c r="A214" s="148">
        <v>11896</v>
      </c>
      <c r="B214" s="85" t="s">
        <v>1679</v>
      </c>
      <c r="C214" s="1">
        <f>Hemani!$J$238</f>
        <v>0</v>
      </c>
      <c r="D214" s="86" t="s">
        <v>2299</v>
      </c>
      <c r="E214">
        <v>228</v>
      </c>
      <c r="F214" s="86" t="s">
        <v>2165</v>
      </c>
      <c r="G214" t="s">
        <v>2300</v>
      </c>
      <c r="H214" t="s">
        <v>2164</v>
      </c>
      <c r="J214" t="str">
        <f t="shared" si="4"/>
        <v>=Hemani!R228C10</v>
      </c>
      <c r="M214" s="51"/>
      <c r="P214" s="51"/>
    </row>
    <row r="215" spans="1:16">
      <c r="A215" s="148">
        <v>11897</v>
      </c>
      <c r="B215" s="85" t="s">
        <v>1680</v>
      </c>
      <c r="C215" s="1">
        <f>Hemani!J239</f>
        <v>0</v>
      </c>
      <c r="D215" s="86" t="s">
        <v>2299</v>
      </c>
      <c r="E215">
        <v>229</v>
      </c>
      <c r="F215" s="86" t="s">
        <v>2165</v>
      </c>
      <c r="G215" t="s">
        <v>2300</v>
      </c>
      <c r="H215" t="s">
        <v>2164</v>
      </c>
      <c r="J215" t="str">
        <f t="shared" si="4"/>
        <v>=Hemani!R229C10</v>
      </c>
      <c r="M215" s="51"/>
    </row>
    <row r="216" spans="1:16">
      <c r="A216" s="148">
        <v>13121</v>
      </c>
      <c r="B216" s="85" t="s">
        <v>80</v>
      </c>
      <c r="C216" s="1">
        <f>Hemani!$J$240</f>
        <v>0</v>
      </c>
      <c r="D216" s="86" t="s">
        <v>2299</v>
      </c>
      <c r="E216">
        <v>230</v>
      </c>
      <c r="F216" s="86" t="s">
        <v>2165</v>
      </c>
      <c r="G216" t="s">
        <v>2300</v>
      </c>
      <c r="H216" t="s">
        <v>2164</v>
      </c>
      <c r="J216" t="str">
        <f t="shared" si="4"/>
        <v>=Hemani!R230C10</v>
      </c>
      <c r="M216" s="51"/>
      <c r="P216" s="51"/>
    </row>
    <row r="217" spans="1:16">
      <c r="A217" s="148">
        <v>12801</v>
      </c>
      <c r="B217" s="85" t="s">
        <v>1681</v>
      </c>
      <c r="D217" s="86" t="s">
        <v>2299</v>
      </c>
      <c r="F217" s="86"/>
      <c r="G217" t="s">
        <v>2300</v>
      </c>
      <c r="H217" t="s">
        <v>2164</v>
      </c>
      <c r="J217" t="str">
        <f t="shared" si="4"/>
        <v>=RC10</v>
      </c>
      <c r="M217" s="51"/>
    </row>
    <row r="218" spans="1:16">
      <c r="A218" s="148">
        <v>12802</v>
      </c>
      <c r="B218" s="85" t="s">
        <v>81</v>
      </c>
      <c r="C218" s="1">
        <f>Hemani!$J$243</f>
        <v>0</v>
      </c>
      <c r="D218" s="86" t="s">
        <v>2299</v>
      </c>
      <c r="E218">
        <v>231</v>
      </c>
      <c r="F218" s="86" t="s">
        <v>2165</v>
      </c>
      <c r="G218" t="s">
        <v>2300</v>
      </c>
      <c r="H218" t="s">
        <v>2164</v>
      </c>
      <c r="J218" t="str">
        <f t="shared" si="4"/>
        <v>=Hemani!R231C10</v>
      </c>
      <c r="M218" s="51"/>
      <c r="P218" s="51"/>
    </row>
    <row r="219" spans="1:16">
      <c r="A219" s="148">
        <v>13246</v>
      </c>
      <c r="B219" s="85" t="s">
        <v>1682</v>
      </c>
      <c r="C219" s="1">
        <f>Hemani!J249</f>
        <v>0</v>
      </c>
      <c r="D219" s="86" t="s">
        <v>2299</v>
      </c>
      <c r="E219">
        <v>236</v>
      </c>
      <c r="F219" s="86" t="s">
        <v>2165</v>
      </c>
      <c r="G219" t="s">
        <v>2300</v>
      </c>
      <c r="H219" t="s">
        <v>2164</v>
      </c>
      <c r="J219" t="str">
        <f t="shared" si="4"/>
        <v>=Hemani!R236C10</v>
      </c>
      <c r="M219" s="51"/>
    </row>
    <row r="220" spans="1:16">
      <c r="A220" s="148">
        <v>12541</v>
      </c>
      <c r="B220" s="85" t="s">
        <v>82</v>
      </c>
      <c r="C220" s="1">
        <f>Hemani!$J$244</f>
        <v>0</v>
      </c>
      <c r="D220" s="86" t="s">
        <v>2299</v>
      </c>
      <c r="E220">
        <v>232</v>
      </c>
      <c r="F220" s="86" t="s">
        <v>2165</v>
      </c>
      <c r="G220" t="s">
        <v>2300</v>
      </c>
      <c r="H220" t="s">
        <v>2164</v>
      </c>
      <c r="J220" t="str">
        <f t="shared" si="4"/>
        <v>=Hemani!R232C10</v>
      </c>
      <c r="M220" s="51"/>
      <c r="P220" s="51"/>
    </row>
    <row r="221" spans="1:16">
      <c r="A221" s="148">
        <v>14277</v>
      </c>
      <c r="B221" s="85" t="s">
        <v>1683</v>
      </c>
      <c r="C221" s="1">
        <f>Hemani!J250</f>
        <v>0</v>
      </c>
      <c r="D221" s="86" t="s">
        <v>2299</v>
      </c>
      <c r="E221">
        <v>237</v>
      </c>
      <c r="F221" s="86" t="s">
        <v>2165</v>
      </c>
      <c r="G221" t="s">
        <v>2300</v>
      </c>
      <c r="H221" t="s">
        <v>2164</v>
      </c>
      <c r="J221" t="str">
        <f t="shared" si="4"/>
        <v>=Hemani!R237C10</v>
      </c>
      <c r="M221" s="51"/>
    </row>
    <row r="222" spans="1:16">
      <c r="A222" s="148">
        <v>11309</v>
      </c>
      <c r="B222" s="85" t="s">
        <v>83</v>
      </c>
      <c r="C222" s="1">
        <f>Hemani!$J$245</f>
        <v>0</v>
      </c>
      <c r="D222" s="86" t="s">
        <v>2299</v>
      </c>
      <c r="E222">
        <v>233</v>
      </c>
      <c r="F222" s="86" t="s">
        <v>2165</v>
      </c>
      <c r="G222" t="s">
        <v>2300</v>
      </c>
      <c r="H222" t="s">
        <v>2164</v>
      </c>
      <c r="J222" t="str">
        <f t="shared" si="4"/>
        <v>=Hemani!R233C10</v>
      </c>
      <c r="M222" s="51"/>
      <c r="P222" s="51"/>
    </row>
    <row r="223" spans="1:16">
      <c r="A223" s="148">
        <v>12961</v>
      </c>
      <c r="B223" s="85" t="s">
        <v>84</v>
      </c>
      <c r="C223" s="1">
        <f>Hemani!$J$248</f>
        <v>0</v>
      </c>
      <c r="D223" s="86" t="s">
        <v>2299</v>
      </c>
      <c r="E223">
        <v>235</v>
      </c>
      <c r="F223" s="86" t="s">
        <v>2165</v>
      </c>
      <c r="G223" t="s">
        <v>2300</v>
      </c>
      <c r="H223" t="s">
        <v>2164</v>
      </c>
      <c r="J223" t="str">
        <f t="shared" si="4"/>
        <v>=Hemani!R235C10</v>
      </c>
      <c r="M223" s="51"/>
      <c r="P223" s="51"/>
    </row>
    <row r="224" spans="1:16">
      <c r="A224" s="148">
        <v>13460</v>
      </c>
      <c r="B224" s="85" t="s">
        <v>1684</v>
      </c>
      <c r="C224" s="1">
        <f>Hemani!J246</f>
        <v>0</v>
      </c>
      <c r="D224" s="86" t="s">
        <v>2299</v>
      </c>
      <c r="F224" s="86"/>
      <c r="G224" t="s">
        <v>2300</v>
      </c>
      <c r="H224" t="s">
        <v>2164</v>
      </c>
      <c r="J224" t="str">
        <f t="shared" si="4"/>
        <v>=RC10</v>
      </c>
      <c r="M224" s="51"/>
    </row>
    <row r="225" spans="1:13">
      <c r="A225" s="147">
        <v>12871</v>
      </c>
      <c r="B225" s="84" t="s">
        <v>1685</v>
      </c>
      <c r="D225" s="86" t="s">
        <v>2299</v>
      </c>
      <c r="F225" s="86"/>
      <c r="G225" t="s">
        <v>2300</v>
      </c>
      <c r="H225" t="s">
        <v>2164</v>
      </c>
      <c r="J225" t="str">
        <f t="shared" si="4"/>
        <v>=RC10</v>
      </c>
      <c r="M225" s="51"/>
    </row>
    <row r="226" spans="1:13">
      <c r="A226" s="148">
        <v>11903</v>
      </c>
      <c r="B226" s="85" t="s">
        <v>1686</v>
      </c>
      <c r="D226" s="86" t="s">
        <v>2299</v>
      </c>
      <c r="F226" s="86"/>
      <c r="G226" t="s">
        <v>2300</v>
      </c>
      <c r="H226" t="s">
        <v>2164</v>
      </c>
      <c r="J226" t="str">
        <f t="shared" si="4"/>
        <v>=RC10</v>
      </c>
      <c r="M226" s="51"/>
    </row>
    <row r="227" spans="1:13">
      <c r="A227" s="148">
        <v>11905</v>
      </c>
      <c r="B227" s="85" t="s">
        <v>1687</v>
      </c>
      <c r="D227" s="86" t="s">
        <v>2299</v>
      </c>
      <c r="F227" s="86"/>
      <c r="G227" t="s">
        <v>2300</v>
      </c>
      <c r="H227" t="s">
        <v>2164</v>
      </c>
      <c r="J227" t="str">
        <f t="shared" si="4"/>
        <v>=RC10</v>
      </c>
      <c r="M227" s="51"/>
    </row>
    <row r="228" spans="1:13">
      <c r="A228" s="148">
        <v>13035</v>
      </c>
      <c r="B228" s="85" t="s">
        <v>1688</v>
      </c>
      <c r="D228" s="86" t="s">
        <v>2299</v>
      </c>
      <c r="F228" s="86"/>
      <c r="G228" t="s">
        <v>2300</v>
      </c>
      <c r="H228" t="s">
        <v>2164</v>
      </c>
      <c r="J228" t="str">
        <f t="shared" si="4"/>
        <v>=RC10</v>
      </c>
      <c r="M228" s="51"/>
    </row>
    <row r="229" spans="1:13">
      <c r="A229" s="148">
        <v>11904</v>
      </c>
      <c r="B229" s="85" t="s">
        <v>1689</v>
      </c>
      <c r="D229" s="86" t="s">
        <v>2299</v>
      </c>
      <c r="F229" s="86"/>
      <c r="G229" t="s">
        <v>2300</v>
      </c>
      <c r="H229" t="s">
        <v>2164</v>
      </c>
      <c r="J229" t="str">
        <f t="shared" si="4"/>
        <v>=RC10</v>
      </c>
      <c r="M229" s="51"/>
    </row>
    <row r="230" spans="1:13">
      <c r="A230" s="148">
        <v>11906</v>
      </c>
      <c r="B230" s="85" t="s">
        <v>1690</v>
      </c>
      <c r="D230" s="86" t="s">
        <v>2299</v>
      </c>
      <c r="F230" s="86"/>
      <c r="G230" t="s">
        <v>2300</v>
      </c>
      <c r="H230" t="s">
        <v>2164</v>
      </c>
      <c r="J230" t="str">
        <f t="shared" si="4"/>
        <v>=RC10</v>
      </c>
      <c r="M230" s="51"/>
    </row>
    <row r="231" spans="1:13">
      <c r="A231" s="148">
        <v>12934</v>
      </c>
      <c r="B231" s="85" t="s">
        <v>1691</v>
      </c>
      <c r="D231" s="86" t="s">
        <v>2299</v>
      </c>
      <c r="F231" s="86"/>
      <c r="G231" t="s">
        <v>2300</v>
      </c>
      <c r="H231" t="s">
        <v>2164</v>
      </c>
      <c r="J231" t="str">
        <f t="shared" si="4"/>
        <v>=RC10</v>
      </c>
      <c r="M231" s="51"/>
    </row>
    <row r="232" spans="1:13">
      <c r="A232" s="148">
        <v>12874</v>
      </c>
      <c r="B232" s="85" t="s">
        <v>1692</v>
      </c>
      <c r="D232" s="86" t="s">
        <v>2299</v>
      </c>
      <c r="F232" s="86"/>
      <c r="G232" t="s">
        <v>2300</v>
      </c>
      <c r="H232" t="s">
        <v>2164</v>
      </c>
      <c r="J232" t="str">
        <f t="shared" si="4"/>
        <v>=RC10</v>
      </c>
      <c r="M232" s="51"/>
    </row>
    <row r="233" spans="1:13">
      <c r="A233" s="148">
        <v>12873</v>
      </c>
      <c r="B233" s="85" t="s">
        <v>1693</v>
      </c>
      <c r="D233" s="86" t="s">
        <v>2299</v>
      </c>
      <c r="F233" s="86"/>
      <c r="G233" t="s">
        <v>2300</v>
      </c>
      <c r="H233" t="s">
        <v>2164</v>
      </c>
      <c r="J233" t="str">
        <f t="shared" si="4"/>
        <v>=RC10</v>
      </c>
      <c r="M233" s="51"/>
    </row>
    <row r="234" spans="1:13">
      <c r="A234" s="148">
        <v>12872</v>
      </c>
      <c r="B234" s="85" t="s">
        <v>1694</v>
      </c>
      <c r="D234" s="86" t="s">
        <v>2299</v>
      </c>
      <c r="F234" s="86"/>
      <c r="G234" t="s">
        <v>2300</v>
      </c>
      <c r="H234" t="s">
        <v>2164</v>
      </c>
      <c r="J234" t="str">
        <f t="shared" si="4"/>
        <v>=RC10</v>
      </c>
      <c r="M234" s="51"/>
    </row>
    <row r="235" spans="1:13">
      <c r="A235" s="148">
        <v>11911</v>
      </c>
      <c r="B235" s="85" t="s">
        <v>1695</v>
      </c>
      <c r="D235" s="86" t="s">
        <v>2299</v>
      </c>
      <c r="F235" s="86"/>
      <c r="G235" t="s">
        <v>2300</v>
      </c>
      <c r="H235" t="s">
        <v>2164</v>
      </c>
      <c r="J235" t="str">
        <f t="shared" si="4"/>
        <v>=RC10</v>
      </c>
      <c r="M235" s="51"/>
    </row>
    <row r="236" spans="1:13">
      <c r="A236" s="148">
        <v>11907</v>
      </c>
      <c r="B236" s="85" t="s">
        <v>1696</v>
      </c>
      <c r="D236" s="86" t="s">
        <v>2299</v>
      </c>
      <c r="F236" s="86"/>
      <c r="G236" t="s">
        <v>2300</v>
      </c>
      <c r="H236" t="s">
        <v>2164</v>
      </c>
      <c r="J236" t="str">
        <f t="shared" si="4"/>
        <v>=RC10</v>
      </c>
      <c r="M236" s="51"/>
    </row>
    <row r="237" spans="1:13">
      <c r="A237" s="148">
        <v>11908</v>
      </c>
      <c r="B237" s="85" t="s">
        <v>1697</v>
      </c>
      <c r="D237" s="86" t="s">
        <v>2299</v>
      </c>
      <c r="F237" s="86"/>
      <c r="G237" t="s">
        <v>2300</v>
      </c>
      <c r="H237" t="s">
        <v>2164</v>
      </c>
      <c r="J237" t="str">
        <f t="shared" si="4"/>
        <v>=RC10</v>
      </c>
      <c r="M237" s="51"/>
    </row>
    <row r="238" spans="1:13">
      <c r="A238" s="148">
        <v>11910</v>
      </c>
      <c r="B238" s="85" t="s">
        <v>1698</v>
      </c>
      <c r="D238" s="86" t="s">
        <v>2299</v>
      </c>
      <c r="F238" s="86"/>
      <c r="G238" t="s">
        <v>2300</v>
      </c>
      <c r="H238" t="s">
        <v>2164</v>
      </c>
      <c r="J238" t="str">
        <f t="shared" si="4"/>
        <v>=RC10</v>
      </c>
      <c r="M238" s="51"/>
    </row>
    <row r="239" spans="1:13">
      <c r="A239" s="148">
        <v>11909</v>
      </c>
      <c r="B239" s="85" t="s">
        <v>1699</v>
      </c>
      <c r="D239" s="86" t="s">
        <v>2299</v>
      </c>
      <c r="F239" s="86"/>
      <c r="G239" t="s">
        <v>2300</v>
      </c>
      <c r="H239" t="s">
        <v>2164</v>
      </c>
      <c r="J239" t="str">
        <f t="shared" si="4"/>
        <v>=RC10</v>
      </c>
      <c r="M239" s="51"/>
    </row>
    <row r="240" spans="1:13">
      <c r="A240" s="148">
        <v>13037</v>
      </c>
      <c r="B240" s="85" t="s">
        <v>1700</v>
      </c>
      <c r="D240" s="86" t="s">
        <v>2299</v>
      </c>
      <c r="F240" s="86"/>
      <c r="G240" t="s">
        <v>2300</v>
      </c>
      <c r="H240" t="s">
        <v>2164</v>
      </c>
      <c r="J240" t="str">
        <f t="shared" si="4"/>
        <v>=RC10</v>
      </c>
      <c r="M240" s="51"/>
    </row>
    <row r="241" spans="1:16">
      <c r="A241" s="147">
        <v>13103</v>
      </c>
      <c r="B241" s="84" t="s">
        <v>85</v>
      </c>
      <c r="D241" s="86" t="s">
        <v>2299</v>
      </c>
      <c r="F241" s="86"/>
      <c r="G241" t="s">
        <v>2300</v>
      </c>
      <c r="H241" t="s">
        <v>2164</v>
      </c>
      <c r="J241" t="str">
        <f t="shared" si="4"/>
        <v>=RC10</v>
      </c>
      <c r="M241" s="51"/>
    </row>
    <row r="242" spans="1:16">
      <c r="A242" s="147">
        <v>14310</v>
      </c>
      <c r="B242" s="84" t="s">
        <v>175</v>
      </c>
      <c r="D242" s="86" t="s">
        <v>2299</v>
      </c>
      <c r="F242" s="86"/>
      <c r="G242" t="s">
        <v>2300</v>
      </c>
      <c r="H242" t="s">
        <v>2164</v>
      </c>
      <c r="J242" t="str">
        <f t="shared" si="4"/>
        <v>=RC10</v>
      </c>
      <c r="M242" s="51"/>
    </row>
    <row r="243" spans="1:16">
      <c r="A243" s="148">
        <v>13104</v>
      </c>
      <c r="B243" s="85" t="s">
        <v>2491</v>
      </c>
      <c r="C243" s="1">
        <f>Hemani!$J$253</f>
        <v>0</v>
      </c>
      <c r="D243" s="86" t="s">
        <v>2299</v>
      </c>
      <c r="E243">
        <v>241</v>
      </c>
      <c r="F243" s="86" t="s">
        <v>2165</v>
      </c>
      <c r="G243" t="s">
        <v>2300</v>
      </c>
      <c r="H243" t="s">
        <v>2164</v>
      </c>
      <c r="J243" t="str">
        <f t="shared" si="4"/>
        <v>=Hemani!R241C10</v>
      </c>
      <c r="M243" s="51"/>
      <c r="P243" s="51"/>
    </row>
    <row r="244" spans="1:16">
      <c r="A244" s="148">
        <v>13105</v>
      </c>
      <c r="B244" s="85" t="s">
        <v>2492</v>
      </c>
      <c r="C244" s="1">
        <f>Hemani!$J$254</f>
        <v>0</v>
      </c>
      <c r="D244" s="86" t="s">
        <v>2299</v>
      </c>
      <c r="E244">
        <v>242</v>
      </c>
      <c r="F244" s="86" t="s">
        <v>2165</v>
      </c>
      <c r="G244" t="s">
        <v>2300</v>
      </c>
      <c r="H244" t="s">
        <v>2164</v>
      </c>
      <c r="J244" t="str">
        <f t="shared" si="4"/>
        <v>=Hemani!R242C10</v>
      </c>
      <c r="M244" s="51"/>
      <c r="P244" s="51"/>
    </row>
    <row r="245" spans="1:16">
      <c r="A245" s="148">
        <v>13106</v>
      </c>
      <c r="B245" s="85" t="s">
        <v>2493</v>
      </c>
      <c r="C245" s="1">
        <f>Hemani!$J$255</f>
        <v>0</v>
      </c>
      <c r="D245" s="86" t="s">
        <v>2299</v>
      </c>
      <c r="E245">
        <v>243</v>
      </c>
      <c r="F245" s="86" t="s">
        <v>2165</v>
      </c>
      <c r="G245" t="s">
        <v>2300</v>
      </c>
      <c r="H245" t="s">
        <v>2164</v>
      </c>
      <c r="J245" t="str">
        <f t="shared" si="4"/>
        <v>=Hemani!R243C10</v>
      </c>
      <c r="M245" s="51"/>
      <c r="P245" s="51"/>
    </row>
    <row r="246" spans="1:16">
      <c r="A246" s="148">
        <v>6081</v>
      </c>
      <c r="B246" s="85" t="s">
        <v>1701</v>
      </c>
      <c r="D246" s="86" t="s">
        <v>2299</v>
      </c>
      <c r="F246" s="86"/>
      <c r="G246" t="s">
        <v>2300</v>
      </c>
      <c r="H246" t="s">
        <v>2164</v>
      </c>
      <c r="J246" t="str">
        <f t="shared" si="4"/>
        <v>=RC10</v>
      </c>
      <c r="M246" s="51"/>
    </row>
    <row r="247" spans="1:16">
      <c r="A247" s="148">
        <v>13392</v>
      </c>
      <c r="B247" s="85" t="s">
        <v>86</v>
      </c>
      <c r="C247" s="1">
        <f>Hemani!$J$259</f>
        <v>0</v>
      </c>
      <c r="D247" s="86" t="s">
        <v>2299</v>
      </c>
      <c r="E247">
        <v>244</v>
      </c>
      <c r="F247" s="86" t="s">
        <v>2165</v>
      </c>
      <c r="G247" t="s">
        <v>2300</v>
      </c>
      <c r="H247" t="s">
        <v>2164</v>
      </c>
      <c r="J247" t="str">
        <f t="shared" si="4"/>
        <v>=Hemani!R244C10</v>
      </c>
      <c r="M247" s="51"/>
      <c r="P247" s="51"/>
    </row>
    <row r="248" spans="1:16">
      <c r="A248" s="148">
        <v>13389</v>
      </c>
      <c r="B248" s="85" t="s">
        <v>87</v>
      </c>
      <c r="C248" s="1">
        <f>Hemani!$J$260</f>
        <v>0</v>
      </c>
      <c r="D248" s="86" t="s">
        <v>2299</v>
      </c>
      <c r="E248">
        <v>245</v>
      </c>
      <c r="F248" s="86" t="s">
        <v>2165</v>
      </c>
      <c r="G248" t="s">
        <v>2300</v>
      </c>
      <c r="H248" t="s">
        <v>2164</v>
      </c>
      <c r="J248" t="str">
        <f t="shared" si="4"/>
        <v>=Hemani!R245C10</v>
      </c>
      <c r="M248" s="51"/>
      <c r="P248" s="51"/>
    </row>
    <row r="249" spans="1:16">
      <c r="A249" s="148">
        <v>5996</v>
      </c>
      <c r="B249" s="85" t="s">
        <v>1702</v>
      </c>
      <c r="C249" s="1">
        <f>Hemani!J262</f>
        <v>0</v>
      </c>
      <c r="D249" s="86" t="s">
        <v>2299</v>
      </c>
      <c r="E249">
        <v>247</v>
      </c>
      <c r="F249" s="86" t="s">
        <v>2165</v>
      </c>
      <c r="G249" t="s">
        <v>2300</v>
      </c>
      <c r="H249" t="s">
        <v>2164</v>
      </c>
      <c r="J249" t="str">
        <f t="shared" si="4"/>
        <v>=Hemani!R247C10</v>
      </c>
      <c r="M249" s="51"/>
    </row>
    <row r="250" spans="1:16">
      <c r="A250" s="148">
        <v>12548</v>
      </c>
      <c r="B250" s="85" t="s">
        <v>88</v>
      </c>
      <c r="C250" s="1">
        <f>Hemani!$J$261</f>
        <v>0</v>
      </c>
      <c r="D250" s="86" t="s">
        <v>2299</v>
      </c>
      <c r="E250">
        <v>246</v>
      </c>
      <c r="F250" s="86" t="s">
        <v>2165</v>
      </c>
      <c r="G250" t="s">
        <v>2300</v>
      </c>
      <c r="H250" t="s">
        <v>2164</v>
      </c>
      <c r="J250" t="str">
        <f t="shared" si="4"/>
        <v>=Hemani!R246C10</v>
      </c>
      <c r="M250" s="51"/>
      <c r="P250" s="51"/>
    </row>
    <row r="251" spans="1:16">
      <c r="A251" s="148">
        <v>14005</v>
      </c>
      <c r="B251" s="85" t="s">
        <v>89</v>
      </c>
      <c r="C251" s="1">
        <f>Hemani!$J$263</f>
        <v>0</v>
      </c>
      <c r="D251" s="86" t="s">
        <v>2299</v>
      </c>
      <c r="E251">
        <v>248</v>
      </c>
      <c r="F251" s="86" t="s">
        <v>2165</v>
      </c>
      <c r="G251" t="s">
        <v>2300</v>
      </c>
      <c r="H251" t="s">
        <v>2164</v>
      </c>
      <c r="J251" t="str">
        <f t="shared" si="4"/>
        <v>=Hemani!R248C10</v>
      </c>
      <c r="M251" s="51"/>
      <c r="P251" s="51"/>
    </row>
    <row r="252" spans="1:16">
      <c r="A252" s="148">
        <v>12532</v>
      </c>
      <c r="B252" s="85" t="s">
        <v>90</v>
      </c>
      <c r="C252" s="1">
        <f>Hemani!$J$269</f>
        <v>0</v>
      </c>
      <c r="D252" s="86" t="s">
        <v>2299</v>
      </c>
      <c r="E252">
        <v>249</v>
      </c>
      <c r="F252" s="86" t="s">
        <v>2165</v>
      </c>
      <c r="G252" t="s">
        <v>2300</v>
      </c>
      <c r="H252" t="s">
        <v>2164</v>
      </c>
      <c r="J252" t="str">
        <f t="shared" si="4"/>
        <v>=Hemani!R249C10</v>
      </c>
      <c r="M252" s="51"/>
      <c r="P252" s="51"/>
    </row>
    <row r="253" spans="1:16">
      <c r="A253" s="148">
        <v>14339</v>
      </c>
      <c r="B253" s="85" t="s">
        <v>91</v>
      </c>
      <c r="C253" s="1">
        <f>Hemani!J266</f>
        <v>0</v>
      </c>
      <c r="D253" s="86" t="s">
        <v>2299</v>
      </c>
      <c r="E253">
        <v>164</v>
      </c>
      <c r="F253" s="86" t="s">
        <v>2165</v>
      </c>
      <c r="G253" t="s">
        <v>2300</v>
      </c>
      <c r="H253" t="s">
        <v>2164</v>
      </c>
      <c r="J253" t="str">
        <f t="shared" si="4"/>
        <v>=Hemani!R164C10</v>
      </c>
      <c r="M253" s="51"/>
      <c r="P253" s="51"/>
    </row>
    <row r="254" spans="1:16">
      <c r="A254" s="148">
        <v>13249</v>
      </c>
      <c r="B254" s="85" t="s">
        <v>1703</v>
      </c>
      <c r="C254" s="1">
        <f>Hemani!J267</f>
        <v>0</v>
      </c>
      <c r="D254" s="86" t="s">
        <v>2299</v>
      </c>
      <c r="E254">
        <v>250</v>
      </c>
      <c r="F254" s="86" t="s">
        <v>2165</v>
      </c>
      <c r="G254" t="s">
        <v>2300</v>
      </c>
      <c r="H254" t="s">
        <v>2164</v>
      </c>
      <c r="J254" t="str">
        <f t="shared" si="4"/>
        <v>=Hemani!R250C10</v>
      </c>
      <c r="M254" s="51"/>
    </row>
    <row r="255" spans="1:16" ht="22.5">
      <c r="A255" s="148">
        <v>11928</v>
      </c>
      <c r="B255" s="85" t="s">
        <v>1704</v>
      </c>
      <c r="D255" s="86" t="s">
        <v>2299</v>
      </c>
      <c r="F255" s="86"/>
      <c r="G255" t="s">
        <v>2300</v>
      </c>
      <c r="H255" t="s">
        <v>2164</v>
      </c>
      <c r="J255" t="str">
        <f t="shared" si="4"/>
        <v>=RC10</v>
      </c>
      <c r="M255" s="51"/>
    </row>
    <row r="256" spans="1:16">
      <c r="A256" s="148">
        <v>12533</v>
      </c>
      <c r="B256" s="85" t="s">
        <v>1705</v>
      </c>
      <c r="C256" s="1">
        <f>Hemani!$J$271</f>
        <v>0</v>
      </c>
      <c r="D256" s="86" t="s">
        <v>2299</v>
      </c>
      <c r="E256">
        <v>259</v>
      </c>
      <c r="F256" s="86" t="s">
        <v>2165</v>
      </c>
      <c r="G256" t="s">
        <v>2300</v>
      </c>
      <c r="H256" t="s">
        <v>2164</v>
      </c>
      <c r="J256" t="str">
        <f t="shared" si="4"/>
        <v>=Hemani!R259C10</v>
      </c>
      <c r="M256" s="51"/>
      <c r="P256" s="51"/>
    </row>
    <row r="257" spans="1:16">
      <c r="A257" s="148">
        <v>13393</v>
      </c>
      <c r="B257" s="85" t="s">
        <v>92</v>
      </c>
      <c r="C257" s="1">
        <f>Hemani!$J$268</f>
        <v>0</v>
      </c>
      <c r="D257" s="86" t="s">
        <v>2299</v>
      </c>
      <c r="E257">
        <v>258</v>
      </c>
      <c r="F257" s="86" t="s">
        <v>2165</v>
      </c>
      <c r="G257" t="s">
        <v>2300</v>
      </c>
      <c r="H257" t="s">
        <v>2164</v>
      </c>
      <c r="J257" t="str">
        <f t="shared" si="4"/>
        <v>=Hemani!R258C10</v>
      </c>
      <c r="M257" s="51"/>
      <c r="P257" s="51"/>
    </row>
    <row r="258" spans="1:16" ht="22.5">
      <c r="A258" s="148">
        <v>6082</v>
      </c>
      <c r="B258" s="85" t="s">
        <v>1706</v>
      </c>
      <c r="C258" s="1">
        <f>Hemani!J264</f>
        <v>0</v>
      </c>
      <c r="D258" s="86" t="s">
        <v>2299</v>
      </c>
      <c r="F258" s="86"/>
      <c r="G258" t="s">
        <v>2300</v>
      </c>
      <c r="H258" t="s">
        <v>2164</v>
      </c>
      <c r="J258" t="str">
        <f t="shared" si="4"/>
        <v>=RC10</v>
      </c>
      <c r="M258" s="51"/>
    </row>
    <row r="259" spans="1:16">
      <c r="A259" s="148">
        <v>12534</v>
      </c>
      <c r="B259" s="85" t="s">
        <v>93</v>
      </c>
      <c r="C259" s="1">
        <f>Hemani!$J$272</f>
        <v>0</v>
      </c>
      <c r="D259" s="86" t="s">
        <v>2299</v>
      </c>
      <c r="E259">
        <v>260</v>
      </c>
      <c r="F259" s="86" t="s">
        <v>2165</v>
      </c>
      <c r="G259" t="s">
        <v>2300</v>
      </c>
      <c r="H259" t="s">
        <v>2164</v>
      </c>
      <c r="J259" t="str">
        <f t="shared" si="4"/>
        <v>=Hemani!R260C10</v>
      </c>
      <c r="M259" s="51"/>
      <c r="P259" s="51"/>
    </row>
    <row r="260" spans="1:16">
      <c r="A260" s="148">
        <v>12528</v>
      </c>
      <c r="B260" s="85" t="s">
        <v>1707</v>
      </c>
      <c r="C260" s="1">
        <f>Hemani!J265</f>
        <v>0</v>
      </c>
      <c r="D260" s="86" t="s">
        <v>2299</v>
      </c>
      <c r="F260" s="86"/>
      <c r="G260" t="s">
        <v>2300</v>
      </c>
      <c r="H260" t="s">
        <v>2164</v>
      </c>
      <c r="J260" t="str">
        <f t="shared" si="4"/>
        <v>=RC10</v>
      </c>
      <c r="M260" s="51"/>
    </row>
    <row r="261" spans="1:16">
      <c r="A261" s="148">
        <v>12530</v>
      </c>
      <c r="B261" s="85" t="s">
        <v>1708</v>
      </c>
      <c r="D261" s="86" t="s">
        <v>2299</v>
      </c>
      <c r="F261" s="86"/>
      <c r="G261" t="s">
        <v>2300</v>
      </c>
      <c r="H261" t="s">
        <v>2164</v>
      </c>
      <c r="J261" t="str">
        <f t="shared" si="4"/>
        <v>=RC10</v>
      </c>
      <c r="M261" s="51"/>
    </row>
    <row r="262" spans="1:16">
      <c r="A262" s="148">
        <v>12531</v>
      </c>
      <c r="B262" s="85" t="s">
        <v>176</v>
      </c>
      <c r="C262" s="1">
        <f>Hemani!$J$273</f>
        <v>0</v>
      </c>
      <c r="D262" s="86" t="s">
        <v>2299</v>
      </c>
      <c r="E262">
        <v>261</v>
      </c>
      <c r="F262" s="86" t="s">
        <v>2165</v>
      </c>
      <c r="G262" t="s">
        <v>2300</v>
      </c>
      <c r="H262" t="s">
        <v>2164</v>
      </c>
      <c r="J262" t="str">
        <f t="shared" ref="J262:J325" si="5">CONCATENATE(H262,F262,D262,E262,G262)</f>
        <v>=Hemani!R261C10</v>
      </c>
      <c r="M262" s="51"/>
      <c r="P262" s="51"/>
    </row>
    <row r="263" spans="1:16">
      <c r="A263" s="148">
        <v>12020</v>
      </c>
      <c r="B263" s="85" t="s">
        <v>94</v>
      </c>
      <c r="C263" s="1">
        <f>Hemani!$J$284</f>
        <v>0</v>
      </c>
      <c r="D263" s="86" t="s">
        <v>2299</v>
      </c>
      <c r="E263">
        <v>264</v>
      </c>
      <c r="F263" s="86" t="s">
        <v>2165</v>
      </c>
      <c r="G263" t="s">
        <v>2300</v>
      </c>
      <c r="H263" t="s">
        <v>2164</v>
      </c>
      <c r="J263" t="str">
        <f t="shared" si="5"/>
        <v>=Hemani!R264C10</v>
      </c>
      <c r="M263" s="51"/>
      <c r="P263" s="51"/>
    </row>
    <row r="264" spans="1:16">
      <c r="A264" s="148">
        <v>12529</v>
      </c>
      <c r="B264" s="85" t="s">
        <v>1709</v>
      </c>
      <c r="D264" s="86" t="s">
        <v>2299</v>
      </c>
      <c r="F264" s="86"/>
      <c r="G264" t="s">
        <v>2300</v>
      </c>
      <c r="H264" t="s">
        <v>2164</v>
      </c>
      <c r="J264" t="str">
        <f t="shared" si="5"/>
        <v>=RC10</v>
      </c>
      <c r="M264" s="51"/>
    </row>
    <row r="265" spans="1:16">
      <c r="A265" s="147">
        <v>14309</v>
      </c>
      <c r="B265" s="84" t="s">
        <v>1710</v>
      </c>
      <c r="D265" s="86" t="s">
        <v>2299</v>
      </c>
      <c r="F265" s="86"/>
      <c r="G265" t="s">
        <v>2300</v>
      </c>
      <c r="H265" t="s">
        <v>2164</v>
      </c>
      <c r="J265" t="str">
        <f t="shared" si="5"/>
        <v>=RC10</v>
      </c>
      <c r="M265" s="51"/>
    </row>
    <row r="266" spans="1:16">
      <c r="A266" s="148">
        <v>6095</v>
      </c>
      <c r="B266" s="85" t="s">
        <v>1711</v>
      </c>
      <c r="C266" s="1">
        <f>Hemani!$J$276</f>
        <v>0</v>
      </c>
      <c r="D266" s="86" t="s">
        <v>2299</v>
      </c>
      <c r="E266">
        <v>252</v>
      </c>
      <c r="F266" s="86" t="s">
        <v>2165</v>
      </c>
      <c r="G266" t="s">
        <v>2300</v>
      </c>
      <c r="H266" t="s">
        <v>2164</v>
      </c>
      <c r="J266" t="str">
        <f t="shared" si="5"/>
        <v>=Hemani!R252C10</v>
      </c>
      <c r="M266" s="51"/>
      <c r="P266" s="51"/>
    </row>
    <row r="267" spans="1:16">
      <c r="A267" s="148">
        <v>12743</v>
      </c>
      <c r="B267" s="85" t="s">
        <v>3358</v>
      </c>
      <c r="C267" s="1">
        <f>Hemani!J281</f>
        <v>0</v>
      </c>
      <c r="D267" s="86" t="s">
        <v>2299</v>
      </c>
      <c r="E267">
        <v>257</v>
      </c>
      <c r="F267" s="86" t="s">
        <v>2165</v>
      </c>
      <c r="G267" t="s">
        <v>2300</v>
      </c>
      <c r="H267" t="s">
        <v>2164</v>
      </c>
      <c r="J267" t="str">
        <f t="shared" si="5"/>
        <v>=Hemani!R257C10</v>
      </c>
      <c r="M267" s="51"/>
    </row>
    <row r="268" spans="1:16">
      <c r="A268" s="148">
        <v>6097</v>
      </c>
      <c r="B268" s="85" t="s">
        <v>1712</v>
      </c>
      <c r="C268" s="1">
        <f>Hemani!$J$277</f>
        <v>0</v>
      </c>
      <c r="D268" s="86" t="s">
        <v>2299</v>
      </c>
      <c r="E268">
        <v>253</v>
      </c>
      <c r="F268" s="86" t="s">
        <v>2165</v>
      </c>
      <c r="G268" t="s">
        <v>2300</v>
      </c>
      <c r="H268" t="s">
        <v>2164</v>
      </c>
      <c r="J268" t="str">
        <f t="shared" si="5"/>
        <v>=Hemani!R253C10</v>
      </c>
      <c r="M268" s="51"/>
      <c r="P268" s="51"/>
    </row>
    <row r="269" spans="1:16">
      <c r="A269" s="148">
        <v>6098</v>
      </c>
      <c r="B269" s="85" t="s">
        <v>1713</v>
      </c>
      <c r="C269" s="1">
        <f>Hemani!$J$278</f>
        <v>0</v>
      </c>
      <c r="D269" s="86" t="s">
        <v>2299</v>
      </c>
      <c r="E269">
        <v>254</v>
      </c>
      <c r="F269" s="86" t="s">
        <v>2165</v>
      </c>
      <c r="G269" t="s">
        <v>2300</v>
      </c>
      <c r="H269" t="s">
        <v>2164</v>
      </c>
      <c r="J269" t="str">
        <f t="shared" si="5"/>
        <v>=Hemani!R254C10</v>
      </c>
      <c r="M269" s="51"/>
      <c r="P269" s="51"/>
    </row>
    <row r="270" spans="1:16">
      <c r="A270" s="148">
        <v>6099</v>
      </c>
      <c r="B270" s="85" t="s">
        <v>1714</v>
      </c>
      <c r="C270" s="1">
        <f>Hemani!$J$279</f>
        <v>0</v>
      </c>
      <c r="D270" s="86" t="s">
        <v>2299</v>
      </c>
      <c r="E270">
        <v>255</v>
      </c>
      <c r="F270" s="86" t="s">
        <v>2165</v>
      </c>
      <c r="G270" t="s">
        <v>2300</v>
      </c>
      <c r="H270" t="s">
        <v>2164</v>
      </c>
      <c r="J270" t="str">
        <f t="shared" si="5"/>
        <v>=Hemani!R255C10</v>
      </c>
      <c r="M270" s="51"/>
      <c r="P270" s="51"/>
    </row>
    <row r="271" spans="1:16">
      <c r="A271" s="148">
        <v>13306</v>
      </c>
      <c r="B271" s="85" t="s">
        <v>1715</v>
      </c>
      <c r="C271" s="1">
        <f>Hemani!$J$280</f>
        <v>0</v>
      </c>
      <c r="D271" s="86" t="s">
        <v>2299</v>
      </c>
      <c r="E271">
        <v>256</v>
      </c>
      <c r="F271" s="86" t="s">
        <v>2165</v>
      </c>
      <c r="G271" t="s">
        <v>2300</v>
      </c>
      <c r="H271" t="s">
        <v>2164</v>
      </c>
      <c r="J271" t="str">
        <f t="shared" si="5"/>
        <v>=Hemani!R256C10</v>
      </c>
      <c r="M271" s="51"/>
      <c r="P271" s="51"/>
    </row>
    <row r="272" spans="1:16">
      <c r="A272" s="148">
        <v>13650</v>
      </c>
      <c r="B272" s="85" t="s">
        <v>1716</v>
      </c>
      <c r="D272" s="86" t="s">
        <v>2299</v>
      </c>
      <c r="F272" s="86"/>
      <c r="G272" t="s">
        <v>2300</v>
      </c>
      <c r="H272" t="s">
        <v>2164</v>
      </c>
      <c r="J272" t="str">
        <f t="shared" si="5"/>
        <v>=RC10</v>
      </c>
      <c r="M272" s="51"/>
    </row>
    <row r="273" spans="1:16">
      <c r="A273" s="148">
        <v>12744</v>
      </c>
      <c r="B273" s="85" t="s">
        <v>1717</v>
      </c>
      <c r="D273" s="86" t="s">
        <v>2299</v>
      </c>
      <c r="F273" s="86"/>
      <c r="G273" t="s">
        <v>2300</v>
      </c>
      <c r="H273" t="s">
        <v>2164</v>
      </c>
      <c r="J273" t="str">
        <f t="shared" si="5"/>
        <v>=RC10</v>
      </c>
      <c r="M273" s="51"/>
    </row>
    <row r="274" spans="1:16">
      <c r="A274" s="147">
        <v>12655</v>
      </c>
      <c r="B274" s="84" t="s">
        <v>95</v>
      </c>
      <c r="D274" s="86" t="s">
        <v>2299</v>
      </c>
      <c r="F274" s="86"/>
      <c r="G274" t="s">
        <v>2300</v>
      </c>
      <c r="H274" t="s">
        <v>2164</v>
      </c>
      <c r="J274" t="str">
        <f t="shared" si="5"/>
        <v>=RC10</v>
      </c>
      <c r="M274" s="51"/>
    </row>
    <row r="275" spans="1:16">
      <c r="A275" s="148">
        <v>11917</v>
      </c>
      <c r="B275" s="85" t="s">
        <v>1718</v>
      </c>
      <c r="D275" s="86" t="s">
        <v>2299</v>
      </c>
      <c r="F275" s="86"/>
      <c r="G275" t="s">
        <v>2300</v>
      </c>
      <c r="H275" t="s">
        <v>2164</v>
      </c>
      <c r="J275" t="str">
        <f t="shared" si="5"/>
        <v>=RC10</v>
      </c>
      <c r="M275" s="51"/>
    </row>
    <row r="276" spans="1:16">
      <c r="A276" s="148">
        <v>5988</v>
      </c>
      <c r="B276" s="85" t="s">
        <v>1719</v>
      </c>
      <c r="D276" s="86" t="s">
        <v>2299</v>
      </c>
      <c r="F276" s="86"/>
      <c r="G276" t="s">
        <v>2300</v>
      </c>
      <c r="H276" t="s">
        <v>2164</v>
      </c>
      <c r="J276" t="str">
        <f t="shared" si="5"/>
        <v>=RC10</v>
      </c>
      <c r="M276" s="51"/>
    </row>
    <row r="277" spans="1:16">
      <c r="A277" s="148">
        <v>12932</v>
      </c>
      <c r="B277" s="85" t="s">
        <v>1720</v>
      </c>
      <c r="D277" s="86" t="s">
        <v>2299</v>
      </c>
      <c r="F277" s="86"/>
      <c r="G277" t="s">
        <v>2300</v>
      </c>
      <c r="H277" t="s">
        <v>2164</v>
      </c>
      <c r="J277" t="str">
        <f t="shared" si="5"/>
        <v>=RC10</v>
      </c>
      <c r="M277" s="51"/>
    </row>
    <row r="278" spans="1:16">
      <c r="A278" s="148">
        <v>12931</v>
      </c>
      <c r="B278" s="85" t="s">
        <v>1721</v>
      </c>
      <c r="D278" s="86" t="s">
        <v>2299</v>
      </c>
      <c r="F278" s="86"/>
      <c r="G278" t="s">
        <v>2300</v>
      </c>
      <c r="H278" t="s">
        <v>2164</v>
      </c>
      <c r="J278" t="str">
        <f t="shared" si="5"/>
        <v>=RC10</v>
      </c>
      <c r="M278" s="51"/>
    </row>
    <row r="279" spans="1:16">
      <c r="A279" s="148">
        <v>12933</v>
      </c>
      <c r="B279" s="85" t="s">
        <v>1722</v>
      </c>
      <c r="D279" s="86" t="s">
        <v>2299</v>
      </c>
      <c r="F279" s="86"/>
      <c r="G279" t="s">
        <v>2300</v>
      </c>
      <c r="H279" t="s">
        <v>2164</v>
      </c>
      <c r="J279" t="str">
        <f t="shared" si="5"/>
        <v>=RC10</v>
      </c>
      <c r="M279" s="51"/>
    </row>
    <row r="280" spans="1:16">
      <c r="A280" s="148">
        <v>6001</v>
      </c>
      <c r="B280" s="85" t="s">
        <v>96</v>
      </c>
      <c r="C280" s="1">
        <f>Hemani!$J$292</f>
        <v>0</v>
      </c>
      <c r="D280" s="86" t="s">
        <v>2299</v>
      </c>
      <c r="E280">
        <v>270</v>
      </c>
      <c r="F280" s="86" t="s">
        <v>2165</v>
      </c>
      <c r="G280" t="s">
        <v>2300</v>
      </c>
      <c r="H280" t="s">
        <v>2164</v>
      </c>
      <c r="J280" t="str">
        <f t="shared" si="5"/>
        <v>=Hemani!R270C10</v>
      </c>
      <c r="M280" s="51"/>
      <c r="P280" s="51"/>
    </row>
    <row r="281" spans="1:16">
      <c r="A281" s="148">
        <v>12547</v>
      </c>
      <c r="B281" s="85" t="s">
        <v>1723</v>
      </c>
      <c r="C281" s="1">
        <f>Hemani!$J$290</f>
        <v>0</v>
      </c>
      <c r="D281" s="86" t="s">
        <v>2299</v>
      </c>
      <c r="E281">
        <v>268</v>
      </c>
      <c r="F281" s="86" t="s">
        <v>2165</v>
      </c>
      <c r="G281" t="s">
        <v>2300</v>
      </c>
      <c r="H281" t="s">
        <v>2164</v>
      </c>
      <c r="J281" t="str">
        <f t="shared" si="5"/>
        <v>=Hemani!R268C10</v>
      </c>
      <c r="M281" s="51"/>
      <c r="P281" s="51"/>
    </row>
    <row r="282" spans="1:16">
      <c r="A282" s="148">
        <v>6000</v>
      </c>
      <c r="B282" s="85" t="s">
        <v>97</v>
      </c>
      <c r="C282" s="1">
        <f>Hemani!$J$293</f>
        <v>0</v>
      </c>
      <c r="D282" s="86" t="s">
        <v>2299</v>
      </c>
      <c r="E282">
        <v>271</v>
      </c>
      <c r="F282" s="86" t="s">
        <v>2165</v>
      </c>
      <c r="G282" t="s">
        <v>2300</v>
      </c>
      <c r="H282" t="s">
        <v>2164</v>
      </c>
      <c r="J282" t="str">
        <f t="shared" si="5"/>
        <v>=Hemani!R271C10</v>
      </c>
      <c r="M282" s="51"/>
      <c r="P282" s="51"/>
    </row>
    <row r="283" spans="1:16">
      <c r="A283" s="148">
        <v>6004</v>
      </c>
      <c r="B283" s="85" t="s">
        <v>98</v>
      </c>
      <c r="C283" s="1">
        <f>Hemani!$J$294</f>
        <v>0</v>
      </c>
      <c r="D283" s="86" t="s">
        <v>2299</v>
      </c>
      <c r="E283">
        <v>272</v>
      </c>
      <c r="F283" s="86" t="s">
        <v>2165</v>
      </c>
      <c r="G283" t="s">
        <v>2300</v>
      </c>
      <c r="H283" t="s">
        <v>2164</v>
      </c>
      <c r="J283" t="str">
        <f t="shared" si="5"/>
        <v>=Hemani!R272C10</v>
      </c>
      <c r="M283" s="51"/>
      <c r="P283" s="51"/>
    </row>
    <row r="284" spans="1:16">
      <c r="A284" s="148">
        <v>13639</v>
      </c>
      <c r="B284" s="85" t="s">
        <v>177</v>
      </c>
      <c r="C284" s="1">
        <f>Hemani!$J$295</f>
        <v>0</v>
      </c>
      <c r="D284" s="86" t="s">
        <v>2299</v>
      </c>
      <c r="E284">
        <v>273</v>
      </c>
      <c r="F284" s="86" t="s">
        <v>2165</v>
      </c>
      <c r="G284" t="s">
        <v>2300</v>
      </c>
      <c r="H284" t="s">
        <v>2164</v>
      </c>
      <c r="J284" t="str">
        <f t="shared" si="5"/>
        <v>=Hemani!R273C10</v>
      </c>
      <c r="M284" s="51"/>
      <c r="P284" s="51"/>
    </row>
    <row r="285" spans="1:16">
      <c r="A285" s="148">
        <v>13033</v>
      </c>
      <c r="B285" s="85" t="s">
        <v>1724</v>
      </c>
      <c r="D285" s="86" t="s">
        <v>2299</v>
      </c>
      <c r="F285" s="86"/>
      <c r="G285" t="s">
        <v>2300</v>
      </c>
      <c r="H285" t="s">
        <v>2164</v>
      </c>
      <c r="J285" t="str">
        <f t="shared" si="5"/>
        <v>=RC10</v>
      </c>
      <c r="M285" s="51"/>
    </row>
    <row r="286" spans="1:16">
      <c r="A286" s="148">
        <v>12540</v>
      </c>
      <c r="B286" s="85" t="s">
        <v>1725</v>
      </c>
      <c r="D286" s="86" t="s">
        <v>2299</v>
      </c>
      <c r="F286" s="86"/>
      <c r="G286" t="s">
        <v>2300</v>
      </c>
      <c r="H286" t="s">
        <v>2164</v>
      </c>
      <c r="J286" t="str">
        <f t="shared" si="5"/>
        <v>=RC10</v>
      </c>
      <c r="M286" s="51"/>
    </row>
    <row r="287" spans="1:16">
      <c r="A287" s="148">
        <v>12539</v>
      </c>
      <c r="B287" s="85" t="s">
        <v>1726</v>
      </c>
      <c r="C287" s="1">
        <f>Hemani!$J$297</f>
        <v>0</v>
      </c>
      <c r="D287" s="86" t="s">
        <v>2299</v>
      </c>
      <c r="E287">
        <v>275</v>
      </c>
      <c r="F287" s="86" t="s">
        <v>2165</v>
      </c>
      <c r="G287" t="s">
        <v>2300</v>
      </c>
      <c r="H287" t="s">
        <v>2164</v>
      </c>
      <c r="J287" t="str">
        <f t="shared" si="5"/>
        <v>=Hemani!R275C10</v>
      </c>
      <c r="M287" s="51"/>
      <c r="P287" s="51"/>
    </row>
    <row r="288" spans="1:16">
      <c r="A288" s="148">
        <v>12538</v>
      </c>
      <c r="B288" s="85" t="s">
        <v>1727</v>
      </c>
      <c r="D288" s="86" t="s">
        <v>2299</v>
      </c>
      <c r="F288" s="86"/>
      <c r="G288" t="s">
        <v>2300</v>
      </c>
      <c r="H288" t="s">
        <v>2164</v>
      </c>
      <c r="J288" t="str">
        <f t="shared" si="5"/>
        <v>=RC10</v>
      </c>
      <c r="M288" s="51"/>
    </row>
    <row r="289" spans="1:16">
      <c r="A289" s="148">
        <v>6005</v>
      </c>
      <c r="B289" s="85" t="s">
        <v>99</v>
      </c>
      <c r="C289" s="1">
        <f>Hemani!$J$296</f>
        <v>0</v>
      </c>
      <c r="D289" s="86" t="s">
        <v>2299</v>
      </c>
      <c r="E289">
        <v>274</v>
      </c>
      <c r="F289" s="86" t="s">
        <v>2165</v>
      </c>
      <c r="G289" t="s">
        <v>2300</v>
      </c>
      <c r="H289" t="s">
        <v>2164</v>
      </c>
      <c r="J289" t="str">
        <f t="shared" si="5"/>
        <v>=Hemani!R274C10</v>
      </c>
      <c r="M289" s="51"/>
      <c r="P289" s="51"/>
    </row>
    <row r="290" spans="1:16">
      <c r="A290" s="147">
        <v>12991</v>
      </c>
      <c r="B290" s="84" t="s">
        <v>100</v>
      </c>
      <c r="D290" s="86" t="s">
        <v>2299</v>
      </c>
      <c r="F290" s="86"/>
      <c r="G290" t="s">
        <v>2300</v>
      </c>
      <c r="H290" t="s">
        <v>2164</v>
      </c>
      <c r="J290" t="str">
        <f t="shared" si="5"/>
        <v>=RC10</v>
      </c>
      <c r="M290" s="51"/>
    </row>
    <row r="291" spans="1:16">
      <c r="A291" s="148">
        <v>13635</v>
      </c>
      <c r="B291" s="85" t="s">
        <v>101</v>
      </c>
      <c r="C291" s="1">
        <f>Hemani!$J$300</f>
        <v>0</v>
      </c>
      <c r="D291" s="86" t="s">
        <v>2299</v>
      </c>
      <c r="E291">
        <v>277</v>
      </c>
      <c r="F291" s="86" t="s">
        <v>2165</v>
      </c>
      <c r="G291" t="s">
        <v>2300</v>
      </c>
      <c r="H291" t="s">
        <v>2164</v>
      </c>
      <c r="J291" t="str">
        <f t="shared" si="5"/>
        <v>=Hemani!R277C10</v>
      </c>
      <c r="M291" s="51"/>
      <c r="P291" s="51"/>
    </row>
    <row r="292" spans="1:16">
      <c r="A292" s="148">
        <v>13631</v>
      </c>
      <c r="B292" s="85" t="s">
        <v>102</v>
      </c>
      <c r="C292" s="1">
        <f>Hemani!$J$303</f>
        <v>0</v>
      </c>
      <c r="D292" s="86" t="s">
        <v>2299</v>
      </c>
      <c r="E292">
        <v>280</v>
      </c>
      <c r="F292" s="86" t="s">
        <v>2165</v>
      </c>
      <c r="G292" t="s">
        <v>2300</v>
      </c>
      <c r="H292" t="s">
        <v>2164</v>
      </c>
      <c r="J292" t="str">
        <f t="shared" si="5"/>
        <v>=Hemani!R280C10</v>
      </c>
      <c r="M292" s="51"/>
      <c r="P292" s="51"/>
    </row>
    <row r="293" spans="1:16">
      <c r="A293" s="148">
        <v>13630</v>
      </c>
      <c r="B293" s="85" t="s">
        <v>103</v>
      </c>
      <c r="C293" s="1">
        <f>Hemani!$J$304</f>
        <v>0</v>
      </c>
      <c r="D293" s="86" t="s">
        <v>2299</v>
      </c>
      <c r="E293">
        <v>281</v>
      </c>
      <c r="F293" s="86" t="s">
        <v>2165</v>
      </c>
      <c r="G293" t="s">
        <v>2300</v>
      </c>
      <c r="H293" t="s">
        <v>2164</v>
      </c>
      <c r="J293" t="str">
        <f t="shared" si="5"/>
        <v>=Hemani!R281C10</v>
      </c>
      <c r="M293" s="51"/>
      <c r="P293" s="51"/>
    </row>
    <row r="294" spans="1:16">
      <c r="A294" s="148">
        <v>13632</v>
      </c>
      <c r="B294" s="85" t="s">
        <v>104</v>
      </c>
      <c r="C294" s="1">
        <f>Hemani!$J$305</f>
        <v>0</v>
      </c>
      <c r="D294" s="86" t="s">
        <v>2299</v>
      </c>
      <c r="E294">
        <v>282</v>
      </c>
      <c r="F294" s="86" t="s">
        <v>2165</v>
      </c>
      <c r="G294" t="s">
        <v>2300</v>
      </c>
      <c r="H294" t="s">
        <v>2164</v>
      </c>
      <c r="J294" t="str">
        <f t="shared" si="5"/>
        <v>=Hemani!R282C10</v>
      </c>
      <c r="M294" s="51"/>
      <c r="P294" s="51"/>
    </row>
    <row r="295" spans="1:16" ht="22.5">
      <c r="A295" s="148">
        <v>12421</v>
      </c>
      <c r="B295" s="85" t="s">
        <v>1728</v>
      </c>
      <c r="D295" s="86" t="s">
        <v>2299</v>
      </c>
      <c r="F295" s="86"/>
      <c r="G295" t="s">
        <v>2300</v>
      </c>
      <c r="H295" t="s">
        <v>2164</v>
      </c>
      <c r="J295" t="str">
        <f t="shared" si="5"/>
        <v>=RC10</v>
      </c>
      <c r="M295" s="51"/>
    </row>
    <row r="296" spans="1:16">
      <c r="A296" s="148">
        <v>12849</v>
      </c>
      <c r="B296" s="85" t="s">
        <v>105</v>
      </c>
      <c r="C296" s="1">
        <f>Hemani!$J$321</f>
        <v>0</v>
      </c>
      <c r="D296" s="86" t="s">
        <v>2299</v>
      </c>
      <c r="E296">
        <v>283</v>
      </c>
      <c r="F296" s="86" t="s">
        <v>2165</v>
      </c>
      <c r="G296" t="s">
        <v>2300</v>
      </c>
      <c r="H296" t="s">
        <v>2164</v>
      </c>
      <c r="J296" t="str">
        <f t="shared" si="5"/>
        <v>=Hemani!R283C10</v>
      </c>
      <c r="M296" s="51"/>
      <c r="P296" s="51"/>
    </row>
    <row r="297" spans="1:16">
      <c r="A297" s="148">
        <v>12971</v>
      </c>
      <c r="B297" s="85" t="s">
        <v>178</v>
      </c>
      <c r="C297" s="1">
        <f>Hemani!$J$308</f>
        <v>0</v>
      </c>
      <c r="D297" s="86" t="s">
        <v>2299</v>
      </c>
      <c r="E297">
        <v>285</v>
      </c>
      <c r="F297" s="86" t="s">
        <v>2165</v>
      </c>
      <c r="G297" t="s">
        <v>2300</v>
      </c>
      <c r="H297" t="s">
        <v>2164</v>
      </c>
      <c r="J297" t="str">
        <f t="shared" si="5"/>
        <v>=Hemani!R285C10</v>
      </c>
      <c r="M297" s="51"/>
      <c r="P297" s="51"/>
    </row>
    <row r="298" spans="1:16">
      <c r="A298" s="148">
        <v>12896</v>
      </c>
      <c r="B298" s="85" t="s">
        <v>3670</v>
      </c>
      <c r="C298" s="1">
        <f>Hemani!$J$309</f>
        <v>0</v>
      </c>
      <c r="D298" s="86" t="s">
        <v>2299</v>
      </c>
      <c r="E298">
        <v>286</v>
      </c>
      <c r="F298" s="86" t="s">
        <v>2165</v>
      </c>
      <c r="G298" t="s">
        <v>2300</v>
      </c>
      <c r="H298" t="s">
        <v>2164</v>
      </c>
      <c r="J298" t="str">
        <f t="shared" si="5"/>
        <v>=Hemani!R286C10</v>
      </c>
      <c r="M298" s="51"/>
      <c r="P298" s="51"/>
    </row>
    <row r="299" spans="1:16">
      <c r="A299" s="148">
        <v>13950</v>
      </c>
      <c r="B299" s="85" t="s">
        <v>179</v>
      </c>
      <c r="C299" s="1">
        <f>Hemani!$J$310</f>
        <v>0</v>
      </c>
      <c r="D299" s="86" t="s">
        <v>2299</v>
      </c>
      <c r="E299">
        <v>287</v>
      </c>
      <c r="F299" s="86" t="s">
        <v>2165</v>
      </c>
      <c r="G299" t="s">
        <v>2300</v>
      </c>
      <c r="H299" t="s">
        <v>2164</v>
      </c>
      <c r="J299" t="str">
        <f t="shared" si="5"/>
        <v>=Hemani!R287C10</v>
      </c>
      <c r="M299" s="51"/>
      <c r="P299" s="51"/>
    </row>
    <row r="300" spans="1:16">
      <c r="A300" s="148">
        <v>13128</v>
      </c>
      <c r="B300" s="85" t="s">
        <v>1729</v>
      </c>
      <c r="C300" s="1">
        <f>Hemani!J307</f>
        <v>0</v>
      </c>
      <c r="D300" s="86" t="s">
        <v>2299</v>
      </c>
      <c r="E300">
        <v>284</v>
      </c>
      <c r="F300" s="86" t="s">
        <v>2165</v>
      </c>
      <c r="G300" t="s">
        <v>2300</v>
      </c>
      <c r="H300" t="s">
        <v>2164</v>
      </c>
      <c r="J300" t="str">
        <f t="shared" si="5"/>
        <v>=Hemani!R284C10</v>
      </c>
      <c r="M300" s="51"/>
    </row>
    <row r="301" spans="1:16">
      <c r="A301" s="148">
        <v>12994</v>
      </c>
      <c r="B301" s="85" t="s">
        <v>180</v>
      </c>
      <c r="C301" s="1">
        <f>Hemani!$J$311</f>
        <v>0</v>
      </c>
      <c r="D301" s="86" t="s">
        <v>2299</v>
      </c>
      <c r="E301">
        <v>288</v>
      </c>
      <c r="F301" s="86" t="s">
        <v>2165</v>
      </c>
      <c r="G301" t="s">
        <v>2300</v>
      </c>
      <c r="H301" t="s">
        <v>2164</v>
      </c>
      <c r="J301" t="str">
        <f t="shared" si="5"/>
        <v>=Hemani!R288C10</v>
      </c>
      <c r="M301" s="51"/>
      <c r="P301" s="51"/>
    </row>
    <row r="302" spans="1:16">
      <c r="A302" s="148">
        <v>13127</v>
      </c>
      <c r="B302" s="85" t="s">
        <v>1730</v>
      </c>
      <c r="D302" s="86" t="s">
        <v>2299</v>
      </c>
      <c r="F302" s="86"/>
      <c r="G302" t="s">
        <v>2300</v>
      </c>
      <c r="H302" t="s">
        <v>2164</v>
      </c>
      <c r="J302" t="str">
        <f t="shared" si="5"/>
        <v>=RC10</v>
      </c>
      <c r="M302" s="51"/>
    </row>
    <row r="303" spans="1:16">
      <c r="A303" s="148">
        <v>11898</v>
      </c>
      <c r="B303" s="85" t="s">
        <v>106</v>
      </c>
      <c r="C303" s="1">
        <f>Hemani!$J$323</f>
        <v>0</v>
      </c>
      <c r="D303" s="86" t="s">
        <v>2299</v>
      </c>
      <c r="E303">
        <v>289</v>
      </c>
      <c r="F303" s="86" t="s">
        <v>2165</v>
      </c>
      <c r="G303" t="s">
        <v>2300</v>
      </c>
      <c r="H303" t="s">
        <v>2164</v>
      </c>
      <c r="J303" t="str">
        <f t="shared" si="5"/>
        <v>=Hemani!R289C10</v>
      </c>
      <c r="M303" s="51"/>
      <c r="P303" s="51"/>
    </row>
    <row r="304" spans="1:16">
      <c r="A304" s="148">
        <v>11899</v>
      </c>
      <c r="B304" s="85" t="s">
        <v>1731</v>
      </c>
      <c r="D304" s="86" t="s">
        <v>2299</v>
      </c>
      <c r="F304" s="86"/>
      <c r="G304" t="s">
        <v>2300</v>
      </c>
      <c r="H304" t="s">
        <v>2164</v>
      </c>
      <c r="J304" t="str">
        <f t="shared" si="5"/>
        <v>=RC10</v>
      </c>
      <c r="M304" s="51"/>
    </row>
    <row r="305" spans="1:16">
      <c r="A305" s="148">
        <v>12626</v>
      </c>
      <c r="B305" s="85" t="s">
        <v>1732</v>
      </c>
      <c r="C305" s="1">
        <f>Hemani!$J$314</f>
        <v>0</v>
      </c>
      <c r="D305" s="86" t="s">
        <v>2299</v>
      </c>
      <c r="E305">
        <v>291</v>
      </c>
      <c r="F305" s="86" t="s">
        <v>2165</v>
      </c>
      <c r="G305" t="s">
        <v>2300</v>
      </c>
      <c r="H305" t="s">
        <v>2164</v>
      </c>
      <c r="J305" t="str">
        <f t="shared" si="5"/>
        <v>=Hemani!R291C10</v>
      </c>
      <c r="M305" s="51"/>
      <c r="P305" s="51"/>
    </row>
    <row r="306" spans="1:16">
      <c r="A306" s="148">
        <v>12758</v>
      </c>
      <c r="B306" s="85" t="s">
        <v>1733</v>
      </c>
      <c r="C306" s="1">
        <f>Hemani!J315</f>
        <v>0</v>
      </c>
      <c r="D306" s="86" t="s">
        <v>2299</v>
      </c>
      <c r="E306">
        <v>292</v>
      </c>
      <c r="F306" s="86" t="s">
        <v>2165</v>
      </c>
      <c r="G306" t="s">
        <v>2300</v>
      </c>
      <c r="H306" t="s">
        <v>2164</v>
      </c>
      <c r="J306" t="str">
        <f t="shared" si="5"/>
        <v>=Hemani!R292C10</v>
      </c>
      <c r="M306" s="51"/>
    </row>
    <row r="307" spans="1:16">
      <c r="A307" s="148">
        <v>13040</v>
      </c>
      <c r="B307" s="85" t="s">
        <v>1734</v>
      </c>
      <c r="C307" s="1">
        <f>Hemani!$J$316</f>
        <v>0</v>
      </c>
      <c r="D307" s="86" t="s">
        <v>2299</v>
      </c>
      <c r="E307">
        <v>293</v>
      </c>
      <c r="F307" s="86" t="s">
        <v>2165</v>
      </c>
      <c r="G307" t="s">
        <v>2300</v>
      </c>
      <c r="H307" t="s">
        <v>2164</v>
      </c>
      <c r="J307" t="str">
        <f t="shared" si="5"/>
        <v>=Hemani!R293C10</v>
      </c>
      <c r="M307" s="51"/>
      <c r="P307" s="51"/>
    </row>
    <row r="308" spans="1:16">
      <c r="A308" s="148">
        <v>12550</v>
      </c>
      <c r="B308" s="85" t="s">
        <v>107</v>
      </c>
      <c r="C308" s="1">
        <f>Hemani!$J$313</f>
        <v>0</v>
      </c>
      <c r="D308" s="86" t="s">
        <v>2299</v>
      </c>
      <c r="E308">
        <v>290</v>
      </c>
      <c r="F308" s="86" t="s">
        <v>2165</v>
      </c>
      <c r="G308" t="s">
        <v>2300</v>
      </c>
      <c r="H308" t="s">
        <v>2164</v>
      </c>
      <c r="J308" t="str">
        <f t="shared" si="5"/>
        <v>=Hemani!R290C10</v>
      </c>
      <c r="M308" s="51"/>
      <c r="P308" s="51"/>
    </row>
    <row r="309" spans="1:16">
      <c r="A309" s="148">
        <v>13034</v>
      </c>
      <c r="B309" s="85" t="s">
        <v>1735</v>
      </c>
      <c r="D309" s="86" t="s">
        <v>2299</v>
      </c>
      <c r="F309" s="86"/>
      <c r="G309" t="s">
        <v>2300</v>
      </c>
      <c r="H309" t="s">
        <v>2164</v>
      </c>
      <c r="J309" t="str">
        <f t="shared" si="5"/>
        <v>=RC10</v>
      </c>
      <c r="M309" s="51"/>
    </row>
    <row r="310" spans="1:16">
      <c r="A310" s="148">
        <v>12549</v>
      </c>
      <c r="B310" s="85" t="s">
        <v>1736</v>
      </c>
      <c r="C310" s="1">
        <f>Hemani!J318</f>
        <v>0</v>
      </c>
      <c r="D310" s="86" t="s">
        <v>2299</v>
      </c>
      <c r="F310" s="86"/>
      <c r="G310" t="s">
        <v>2300</v>
      </c>
      <c r="H310" t="s">
        <v>2164</v>
      </c>
      <c r="J310" t="str">
        <f t="shared" si="5"/>
        <v>=RC10</v>
      </c>
      <c r="M310" s="51"/>
    </row>
    <row r="311" spans="1:16">
      <c r="A311" s="148">
        <v>13283</v>
      </c>
      <c r="B311" s="85" t="s">
        <v>181</v>
      </c>
      <c r="C311" s="1">
        <f>Hemani!$J$302</f>
        <v>0</v>
      </c>
      <c r="D311" s="86" t="s">
        <v>2299</v>
      </c>
      <c r="E311">
        <v>279</v>
      </c>
      <c r="F311" s="86" t="s">
        <v>2165</v>
      </c>
      <c r="G311" t="s">
        <v>2300</v>
      </c>
      <c r="H311" t="s">
        <v>2164</v>
      </c>
      <c r="J311" t="str">
        <f t="shared" si="5"/>
        <v>=Hemani!R279C10</v>
      </c>
      <c r="M311" s="51"/>
      <c r="P311" s="51"/>
    </row>
    <row r="312" spans="1:16">
      <c r="A312" s="147">
        <v>12793</v>
      </c>
      <c r="B312" s="84" t="s">
        <v>108</v>
      </c>
      <c r="D312" s="86" t="s">
        <v>2299</v>
      </c>
      <c r="F312" s="86"/>
      <c r="G312" t="s">
        <v>2300</v>
      </c>
      <c r="H312" t="s">
        <v>2164</v>
      </c>
      <c r="J312" t="str">
        <f t="shared" si="5"/>
        <v>=RC10</v>
      </c>
      <c r="M312" s="51"/>
    </row>
    <row r="313" spans="1:16">
      <c r="A313" s="148">
        <v>13618</v>
      </c>
      <c r="B313" s="85" t="s">
        <v>182</v>
      </c>
      <c r="C313" s="1">
        <f>Hemani!$J$325</f>
        <v>0</v>
      </c>
      <c r="D313" s="86" t="s">
        <v>2299</v>
      </c>
      <c r="E313">
        <v>295</v>
      </c>
      <c r="F313" s="86" t="s">
        <v>2165</v>
      </c>
      <c r="G313" t="s">
        <v>2300</v>
      </c>
      <c r="H313" t="s">
        <v>2164</v>
      </c>
      <c r="J313" t="str">
        <f t="shared" si="5"/>
        <v>=Hemani!R295C10</v>
      </c>
      <c r="M313" s="51"/>
      <c r="P313" s="51"/>
    </row>
    <row r="314" spans="1:16">
      <c r="A314" s="148">
        <v>13617</v>
      </c>
      <c r="B314" s="85" t="s">
        <v>183</v>
      </c>
      <c r="C314" s="1">
        <f>Hemani!$J$326</f>
        <v>0</v>
      </c>
      <c r="D314" s="86" t="s">
        <v>2299</v>
      </c>
      <c r="E314">
        <v>296</v>
      </c>
      <c r="F314" s="86" t="s">
        <v>2165</v>
      </c>
      <c r="G314" t="s">
        <v>2300</v>
      </c>
      <c r="H314" t="s">
        <v>2164</v>
      </c>
      <c r="J314" t="str">
        <f t="shared" si="5"/>
        <v>=Hemani!R296C10</v>
      </c>
      <c r="M314" s="51"/>
      <c r="P314" s="51"/>
    </row>
    <row r="315" spans="1:16">
      <c r="A315" s="148">
        <v>12796</v>
      </c>
      <c r="B315" s="85" t="s">
        <v>109</v>
      </c>
      <c r="C315" s="1">
        <f>Hemani!$J$327</f>
        <v>0</v>
      </c>
      <c r="D315" s="86" t="s">
        <v>2299</v>
      </c>
      <c r="E315">
        <v>297</v>
      </c>
      <c r="F315" s="86" t="s">
        <v>2165</v>
      </c>
      <c r="G315" t="s">
        <v>2300</v>
      </c>
      <c r="H315" t="s">
        <v>2164</v>
      </c>
      <c r="J315" t="str">
        <f t="shared" si="5"/>
        <v>=Hemani!R297C10</v>
      </c>
      <c r="M315" s="51"/>
      <c r="P315" s="51"/>
    </row>
    <row r="316" spans="1:16">
      <c r="A316" s="148">
        <v>12795</v>
      </c>
      <c r="B316" s="85" t="s">
        <v>110</v>
      </c>
      <c r="C316" s="1">
        <f>Hemani!$J$328</f>
        <v>0</v>
      </c>
      <c r="D316" s="86" t="s">
        <v>2299</v>
      </c>
      <c r="E316">
        <v>298</v>
      </c>
      <c r="F316" s="86" t="s">
        <v>2165</v>
      </c>
      <c r="G316" t="s">
        <v>2300</v>
      </c>
      <c r="H316" t="s">
        <v>2164</v>
      </c>
      <c r="J316" t="str">
        <f t="shared" si="5"/>
        <v>=Hemani!R298C10</v>
      </c>
      <c r="M316" s="51"/>
      <c r="P316" s="51"/>
    </row>
    <row r="317" spans="1:16">
      <c r="A317" s="148">
        <v>12794</v>
      </c>
      <c r="B317" s="85" t="s">
        <v>111</v>
      </c>
      <c r="C317" s="1">
        <f>Hemani!$J$329</f>
        <v>0</v>
      </c>
      <c r="D317" s="86" t="s">
        <v>2299</v>
      </c>
      <c r="E317">
        <v>299</v>
      </c>
      <c r="F317" s="86" t="s">
        <v>2165</v>
      </c>
      <c r="G317" t="s">
        <v>2300</v>
      </c>
      <c r="H317" t="s">
        <v>2164</v>
      </c>
      <c r="J317" t="str">
        <f t="shared" si="5"/>
        <v>=Hemani!R299C10</v>
      </c>
      <c r="M317" s="51"/>
      <c r="P317" s="51"/>
    </row>
    <row r="318" spans="1:16">
      <c r="A318" s="148">
        <v>14009</v>
      </c>
      <c r="B318" s="85" t="s">
        <v>112</v>
      </c>
      <c r="C318" s="1">
        <f>Hemani!$J$330</f>
        <v>0</v>
      </c>
      <c r="D318" s="86" t="s">
        <v>2299</v>
      </c>
      <c r="E318">
        <v>300</v>
      </c>
      <c r="F318" s="86" t="s">
        <v>2165</v>
      </c>
      <c r="G318" t="s">
        <v>2300</v>
      </c>
      <c r="H318" t="s">
        <v>2164</v>
      </c>
      <c r="J318" t="str">
        <f t="shared" si="5"/>
        <v>=Hemani!R300C10</v>
      </c>
      <c r="M318" s="51"/>
      <c r="P318" s="51"/>
    </row>
    <row r="319" spans="1:16">
      <c r="A319" s="148">
        <v>12799</v>
      </c>
      <c r="B319" s="85" t="s">
        <v>113</v>
      </c>
      <c r="C319" s="1">
        <f>Hemani!$J$331</f>
        <v>0</v>
      </c>
      <c r="D319" s="86" t="s">
        <v>2299</v>
      </c>
      <c r="E319">
        <v>301</v>
      </c>
      <c r="F319" s="86" t="s">
        <v>2165</v>
      </c>
      <c r="G319" t="s">
        <v>2300</v>
      </c>
      <c r="H319" t="s">
        <v>2164</v>
      </c>
      <c r="J319" t="str">
        <f t="shared" si="5"/>
        <v>=Hemani!R301C10</v>
      </c>
      <c r="M319" s="51"/>
      <c r="P319" s="51"/>
    </row>
    <row r="320" spans="1:16">
      <c r="A320" s="148">
        <v>12800</v>
      </c>
      <c r="B320" s="85" t="s">
        <v>114</v>
      </c>
      <c r="C320" s="1">
        <f>Hemani!$J$332</f>
        <v>0</v>
      </c>
      <c r="D320" s="86" t="s">
        <v>2299</v>
      </c>
      <c r="E320">
        <v>302</v>
      </c>
      <c r="F320" s="86" t="s">
        <v>2165</v>
      </c>
      <c r="G320" t="s">
        <v>2300</v>
      </c>
      <c r="H320" t="s">
        <v>2164</v>
      </c>
      <c r="J320" t="str">
        <f t="shared" si="5"/>
        <v>=Hemani!R302C10</v>
      </c>
      <c r="M320" s="51"/>
      <c r="P320" s="51"/>
    </row>
    <row r="321" spans="1:16">
      <c r="A321" s="148">
        <v>12797</v>
      </c>
      <c r="B321" s="85" t="s">
        <v>115</v>
      </c>
      <c r="C321" s="1">
        <f>Hemani!$J$333</f>
        <v>0</v>
      </c>
      <c r="D321" s="86" t="s">
        <v>2299</v>
      </c>
      <c r="E321">
        <v>303</v>
      </c>
      <c r="F321" s="86" t="s">
        <v>2165</v>
      </c>
      <c r="G321" t="s">
        <v>2300</v>
      </c>
      <c r="H321" t="s">
        <v>2164</v>
      </c>
      <c r="J321" t="str">
        <f t="shared" si="5"/>
        <v>=Hemani!R303C10</v>
      </c>
      <c r="M321" s="51"/>
      <c r="P321" s="51"/>
    </row>
    <row r="322" spans="1:16">
      <c r="A322" s="148">
        <v>12798</v>
      </c>
      <c r="B322" s="85" t="s">
        <v>116</v>
      </c>
      <c r="C322" s="1">
        <f>Hemani!$J$334</f>
        <v>0</v>
      </c>
      <c r="D322" s="86" t="s">
        <v>2299</v>
      </c>
      <c r="E322">
        <v>304</v>
      </c>
      <c r="F322" s="86" t="s">
        <v>2165</v>
      </c>
      <c r="G322" t="s">
        <v>2300</v>
      </c>
      <c r="H322" t="s">
        <v>2164</v>
      </c>
      <c r="J322" t="str">
        <f t="shared" si="5"/>
        <v>=Hemani!R304C10</v>
      </c>
      <c r="M322" s="51"/>
      <c r="P322" s="51"/>
    </row>
    <row r="323" spans="1:16">
      <c r="A323" s="147">
        <v>13620</v>
      </c>
      <c r="B323" s="84" t="s">
        <v>117</v>
      </c>
      <c r="D323" s="86" t="s">
        <v>2299</v>
      </c>
      <c r="F323" s="86"/>
      <c r="G323" t="s">
        <v>2300</v>
      </c>
      <c r="H323" t="s">
        <v>2164</v>
      </c>
      <c r="J323" t="str">
        <f t="shared" si="5"/>
        <v>=RC10</v>
      </c>
      <c r="M323" s="51"/>
    </row>
    <row r="324" spans="1:16" ht="22.5">
      <c r="A324" s="148">
        <v>13175</v>
      </c>
      <c r="B324" s="85" t="s">
        <v>118</v>
      </c>
      <c r="C324" s="1">
        <f>Hemani!$J$336</f>
        <v>0</v>
      </c>
      <c r="D324" s="86" t="s">
        <v>2299</v>
      </c>
      <c r="E324">
        <v>306</v>
      </c>
      <c r="F324" s="86" t="s">
        <v>2165</v>
      </c>
      <c r="G324" t="s">
        <v>2300</v>
      </c>
      <c r="H324" t="s">
        <v>2164</v>
      </c>
      <c r="J324" t="str">
        <f t="shared" si="5"/>
        <v>=Hemani!R306C10</v>
      </c>
      <c r="M324" s="51"/>
      <c r="P324" s="51"/>
    </row>
    <row r="325" spans="1:16">
      <c r="A325" s="148">
        <v>13621</v>
      </c>
      <c r="B325" s="85" t="s">
        <v>119</v>
      </c>
      <c r="C325" s="1">
        <f>Hemani!$J$337</f>
        <v>0</v>
      </c>
      <c r="D325" s="86" t="s">
        <v>2299</v>
      </c>
      <c r="E325">
        <v>307</v>
      </c>
      <c r="F325" s="86" t="s">
        <v>2165</v>
      </c>
      <c r="G325" t="s">
        <v>2300</v>
      </c>
      <c r="H325" t="s">
        <v>2164</v>
      </c>
      <c r="J325" t="str">
        <f t="shared" si="5"/>
        <v>=Hemani!R307C10</v>
      </c>
      <c r="M325" s="51"/>
      <c r="P325" s="51"/>
    </row>
    <row r="326" spans="1:16">
      <c r="A326" s="148">
        <v>13626</v>
      </c>
      <c r="B326" s="85" t="s">
        <v>120</v>
      </c>
      <c r="C326" s="1">
        <f>Hemani!$J$338</f>
        <v>0</v>
      </c>
      <c r="D326" s="86" t="s">
        <v>2299</v>
      </c>
      <c r="E326">
        <v>308</v>
      </c>
      <c r="F326" s="86" t="s">
        <v>2165</v>
      </c>
      <c r="G326" t="s">
        <v>2300</v>
      </c>
      <c r="H326" t="s">
        <v>2164</v>
      </c>
      <c r="J326" t="str">
        <f t="shared" ref="J326:J389" si="6">CONCATENATE(H326,F326,D326,E326,G326)</f>
        <v>=Hemani!R308C10</v>
      </c>
      <c r="M326" s="51"/>
      <c r="P326" s="51"/>
    </row>
    <row r="327" spans="1:16">
      <c r="A327" s="148">
        <v>13627</v>
      </c>
      <c r="B327" s="85" t="s">
        <v>121</v>
      </c>
      <c r="C327" s="1">
        <f>Hemani!$J$339</f>
        <v>0</v>
      </c>
      <c r="D327" s="86" t="s">
        <v>2299</v>
      </c>
      <c r="E327">
        <v>309</v>
      </c>
      <c r="F327" s="86" t="s">
        <v>2165</v>
      </c>
      <c r="G327" t="s">
        <v>2300</v>
      </c>
      <c r="H327" t="s">
        <v>2164</v>
      </c>
      <c r="J327" t="str">
        <f t="shared" si="6"/>
        <v>=Hemani!R309C10</v>
      </c>
      <c r="M327" s="51"/>
      <c r="P327" s="51"/>
    </row>
    <row r="328" spans="1:16">
      <c r="A328" s="148">
        <v>13625</v>
      </c>
      <c r="B328" s="85" t="s">
        <v>1737</v>
      </c>
      <c r="C328" s="1">
        <f>Hemani!$J$335</f>
        <v>0</v>
      </c>
      <c r="D328" s="86" t="s">
        <v>2299</v>
      </c>
      <c r="E328">
        <v>305</v>
      </c>
      <c r="F328" s="86" t="s">
        <v>2165</v>
      </c>
      <c r="G328" t="s">
        <v>2300</v>
      </c>
      <c r="H328" t="s">
        <v>2164</v>
      </c>
      <c r="J328" t="str">
        <f t="shared" si="6"/>
        <v>=Hemani!R305C10</v>
      </c>
      <c r="M328" s="51"/>
      <c r="P328" s="51"/>
    </row>
    <row r="329" spans="1:16">
      <c r="A329" s="148">
        <v>13624</v>
      </c>
      <c r="B329" s="85" t="s">
        <v>122</v>
      </c>
      <c r="C329" s="1">
        <f>Hemani!$J$340</f>
        <v>0</v>
      </c>
      <c r="D329" s="86" t="s">
        <v>2299</v>
      </c>
      <c r="E329">
        <v>310</v>
      </c>
      <c r="F329" s="86" t="s">
        <v>2165</v>
      </c>
      <c r="G329" t="s">
        <v>2300</v>
      </c>
      <c r="H329" t="s">
        <v>2164</v>
      </c>
      <c r="J329" t="str">
        <f t="shared" si="6"/>
        <v>=Hemani!R310C10</v>
      </c>
      <c r="M329" s="51"/>
      <c r="P329" s="51"/>
    </row>
    <row r="330" spans="1:16">
      <c r="A330" s="148">
        <v>13176</v>
      </c>
      <c r="B330" s="85" t="s">
        <v>123</v>
      </c>
      <c r="C330" s="1">
        <f>Hemani!$J$341</f>
        <v>0</v>
      </c>
      <c r="D330" s="86" t="s">
        <v>2299</v>
      </c>
      <c r="E330">
        <v>311</v>
      </c>
      <c r="F330" s="86" t="s">
        <v>2165</v>
      </c>
      <c r="G330" t="s">
        <v>2300</v>
      </c>
      <c r="H330" t="s">
        <v>2164</v>
      </c>
      <c r="J330" t="str">
        <f t="shared" si="6"/>
        <v>=Hemani!R311C10</v>
      </c>
      <c r="M330" s="51"/>
      <c r="P330" s="51"/>
    </row>
    <row r="331" spans="1:16">
      <c r="A331" s="148">
        <v>13390</v>
      </c>
      <c r="B331" s="85" t="s">
        <v>184</v>
      </c>
      <c r="C331" s="1">
        <f>Hemani!$J$342</f>
        <v>0</v>
      </c>
      <c r="D331" s="86" t="s">
        <v>2299</v>
      </c>
      <c r="E331">
        <v>312</v>
      </c>
      <c r="F331" s="86" t="s">
        <v>2165</v>
      </c>
      <c r="G331" t="s">
        <v>2300</v>
      </c>
      <c r="H331" t="s">
        <v>2164</v>
      </c>
      <c r="J331" t="str">
        <f t="shared" si="6"/>
        <v>=Hemani!R312C10</v>
      </c>
      <c r="M331" s="51"/>
      <c r="P331" s="51"/>
    </row>
    <row r="332" spans="1:16">
      <c r="A332" s="148">
        <v>13391</v>
      </c>
      <c r="B332" s="85" t="s">
        <v>185</v>
      </c>
      <c r="C332" s="1">
        <f>Hemani!$J$343</f>
        <v>0</v>
      </c>
      <c r="D332" s="86" t="s">
        <v>2299</v>
      </c>
      <c r="E332">
        <v>313</v>
      </c>
      <c r="F332" s="86" t="s">
        <v>2165</v>
      </c>
      <c r="G332" t="s">
        <v>2300</v>
      </c>
      <c r="H332" t="s">
        <v>2164</v>
      </c>
      <c r="J332" t="str">
        <f t="shared" si="6"/>
        <v>=Hemani!R313C10</v>
      </c>
      <c r="M332" s="51"/>
      <c r="P332" s="51"/>
    </row>
    <row r="333" spans="1:16">
      <c r="A333" s="148">
        <v>13394</v>
      </c>
      <c r="B333" s="85" t="s">
        <v>1738</v>
      </c>
      <c r="C333" s="1">
        <f>Hemani!$J$344</f>
        <v>0</v>
      </c>
      <c r="D333" s="86" t="s">
        <v>2299</v>
      </c>
      <c r="E333">
        <v>314</v>
      </c>
      <c r="F333" s="86" t="s">
        <v>2165</v>
      </c>
      <c r="G333" t="s">
        <v>2300</v>
      </c>
      <c r="H333" t="s">
        <v>2164</v>
      </c>
      <c r="J333" t="str">
        <f t="shared" si="6"/>
        <v>=Hemani!R314C10</v>
      </c>
      <c r="M333" s="51"/>
      <c r="P333" s="51"/>
    </row>
    <row r="334" spans="1:16" ht="22.5">
      <c r="A334" s="148">
        <v>13174</v>
      </c>
      <c r="B334" s="85" t="s">
        <v>126</v>
      </c>
      <c r="C334" s="1">
        <f>Hemani!$J$345</f>
        <v>0</v>
      </c>
      <c r="D334" s="86" t="s">
        <v>2299</v>
      </c>
      <c r="E334">
        <v>315</v>
      </c>
      <c r="F334" s="86" t="s">
        <v>2165</v>
      </c>
      <c r="G334" t="s">
        <v>2300</v>
      </c>
      <c r="H334" t="s">
        <v>2164</v>
      </c>
      <c r="J334" t="str">
        <f t="shared" si="6"/>
        <v>=Hemani!R315C10</v>
      </c>
      <c r="M334" s="51"/>
      <c r="P334" s="51"/>
    </row>
    <row r="335" spans="1:16">
      <c r="A335" s="148">
        <v>13651</v>
      </c>
      <c r="B335" s="85" t="s">
        <v>127</v>
      </c>
      <c r="C335" s="1">
        <f>Hemani!$J$346</f>
        <v>0</v>
      </c>
      <c r="D335" s="86" t="s">
        <v>2299</v>
      </c>
      <c r="E335">
        <v>316</v>
      </c>
      <c r="F335" s="86" t="s">
        <v>2165</v>
      </c>
      <c r="G335" t="s">
        <v>2300</v>
      </c>
      <c r="H335" t="s">
        <v>2164</v>
      </c>
      <c r="J335" t="str">
        <f t="shared" si="6"/>
        <v>=Hemani!R316C10</v>
      </c>
      <c r="M335" s="51"/>
      <c r="P335" s="51"/>
    </row>
    <row r="336" spans="1:16">
      <c r="A336" s="147">
        <v>12117</v>
      </c>
      <c r="B336" s="84" t="s">
        <v>186</v>
      </c>
      <c r="D336" s="86" t="s">
        <v>2299</v>
      </c>
      <c r="F336" s="86"/>
      <c r="G336" t="s">
        <v>2300</v>
      </c>
      <c r="H336" t="s">
        <v>2164</v>
      </c>
      <c r="J336" t="str">
        <f t="shared" si="6"/>
        <v>=RC10</v>
      </c>
      <c r="M336" s="51"/>
    </row>
    <row r="337" spans="1:16">
      <c r="A337" s="147">
        <v>13262</v>
      </c>
      <c r="B337" s="84" t="s">
        <v>187</v>
      </c>
      <c r="D337" s="86" t="s">
        <v>2299</v>
      </c>
      <c r="F337" s="86"/>
      <c r="G337" t="s">
        <v>2300</v>
      </c>
      <c r="H337" t="s">
        <v>2164</v>
      </c>
      <c r="J337" t="str">
        <f t="shared" si="6"/>
        <v>=RC10</v>
      </c>
      <c r="M337" s="51"/>
    </row>
    <row r="338" spans="1:16">
      <c r="A338" s="148">
        <v>13959</v>
      </c>
      <c r="B338" s="85" t="s">
        <v>851</v>
      </c>
      <c r="C338" s="1">
        <f>Остальные!$J$3</f>
        <v>0</v>
      </c>
      <c r="D338" s="86" t="s">
        <v>2299</v>
      </c>
      <c r="E338">
        <v>3</v>
      </c>
      <c r="F338" s="86" t="s">
        <v>2174</v>
      </c>
      <c r="G338" t="s">
        <v>2300</v>
      </c>
      <c r="H338" t="s">
        <v>2164</v>
      </c>
      <c r="J338" t="str">
        <f t="shared" si="6"/>
        <v>=Остальные!R3C10</v>
      </c>
      <c r="M338" s="51"/>
      <c r="P338" s="51"/>
    </row>
    <row r="339" spans="1:16">
      <c r="A339" s="148">
        <v>13960</v>
      </c>
      <c r="B339" s="85" t="s">
        <v>852</v>
      </c>
      <c r="C339" s="1">
        <f>Остальные!$J$4</f>
        <v>0</v>
      </c>
      <c r="D339" s="86" t="s">
        <v>2299</v>
      </c>
      <c r="E339">
        <v>4</v>
      </c>
      <c r="F339" s="86" t="s">
        <v>2174</v>
      </c>
      <c r="G339" t="s">
        <v>2300</v>
      </c>
      <c r="H339" t="s">
        <v>2164</v>
      </c>
      <c r="J339" t="str">
        <f t="shared" si="6"/>
        <v>=Остальные!R4C10</v>
      </c>
      <c r="M339" s="51"/>
      <c r="P339" s="51"/>
    </row>
    <row r="340" spans="1:16">
      <c r="A340" s="148">
        <v>13890</v>
      </c>
      <c r="B340" s="85" t="s">
        <v>1739</v>
      </c>
      <c r="C340" s="1">
        <f>Остальные!J5</f>
        <v>0</v>
      </c>
      <c r="D340" s="86" t="s">
        <v>2299</v>
      </c>
      <c r="F340" s="86"/>
      <c r="G340" t="s">
        <v>2300</v>
      </c>
      <c r="H340" t="s">
        <v>2164</v>
      </c>
      <c r="J340" t="str">
        <f t="shared" si="6"/>
        <v>=RC10</v>
      </c>
      <c r="M340" s="51"/>
    </row>
    <row r="341" spans="1:16">
      <c r="A341" s="148">
        <v>13263</v>
      </c>
      <c r="B341" s="85" t="s">
        <v>1740</v>
      </c>
      <c r="C341" s="1">
        <f>Остальные!$J$21</f>
        <v>0</v>
      </c>
      <c r="D341" s="86" t="s">
        <v>2299</v>
      </c>
      <c r="E341">
        <v>11</v>
      </c>
      <c r="F341" s="86" t="s">
        <v>2174</v>
      </c>
      <c r="G341" t="s">
        <v>2300</v>
      </c>
      <c r="H341" t="s">
        <v>2164</v>
      </c>
      <c r="J341" t="str">
        <f t="shared" si="6"/>
        <v>=Остальные!R11C10</v>
      </c>
      <c r="M341" s="51"/>
      <c r="P341" s="51"/>
    </row>
    <row r="342" spans="1:16">
      <c r="A342" s="148">
        <v>13889</v>
      </c>
      <c r="B342" s="85" t="s">
        <v>188</v>
      </c>
      <c r="C342" s="1">
        <f>Остальные!$J$14</f>
        <v>0</v>
      </c>
      <c r="D342" s="86" t="s">
        <v>2299</v>
      </c>
      <c r="E342">
        <v>10</v>
      </c>
      <c r="F342" s="86" t="s">
        <v>2174</v>
      </c>
      <c r="G342" t="s">
        <v>2300</v>
      </c>
      <c r="H342" t="s">
        <v>2164</v>
      </c>
      <c r="J342" t="str">
        <f t="shared" si="6"/>
        <v>=Остальные!R10C10</v>
      </c>
      <c r="M342" s="51"/>
      <c r="P342" s="51"/>
    </row>
    <row r="343" spans="1:16">
      <c r="A343" s="148">
        <v>13886</v>
      </c>
      <c r="B343" s="85" t="s">
        <v>189</v>
      </c>
      <c r="C343" s="1">
        <f>Остальные!$J$7</f>
        <v>0</v>
      </c>
      <c r="D343" s="86" t="s">
        <v>2299</v>
      </c>
      <c r="E343">
        <v>5</v>
      </c>
      <c r="F343" s="86" t="s">
        <v>2174</v>
      </c>
      <c r="G343" t="s">
        <v>2300</v>
      </c>
      <c r="H343" t="s">
        <v>2164</v>
      </c>
      <c r="J343" t="str">
        <f t="shared" si="6"/>
        <v>=Остальные!R5C10</v>
      </c>
      <c r="M343" s="51"/>
      <c r="P343" s="51"/>
    </row>
    <row r="344" spans="1:16">
      <c r="A344" s="148">
        <v>13961</v>
      </c>
      <c r="B344" s="85" t="s">
        <v>853</v>
      </c>
      <c r="C344" s="1">
        <f>Остальные!$J$9</f>
        <v>0</v>
      </c>
      <c r="D344" s="86" t="s">
        <v>2299</v>
      </c>
      <c r="E344">
        <v>6</v>
      </c>
      <c r="F344" s="86" t="s">
        <v>2174</v>
      </c>
      <c r="G344" t="s">
        <v>2300</v>
      </c>
      <c r="H344" t="s">
        <v>2164</v>
      </c>
      <c r="J344" t="str">
        <f t="shared" si="6"/>
        <v>=Остальные!R6C10</v>
      </c>
      <c r="M344" s="51"/>
      <c r="P344" s="51"/>
    </row>
    <row r="345" spans="1:16">
      <c r="A345" s="148">
        <v>13962</v>
      </c>
      <c r="B345" s="85" t="s">
        <v>854</v>
      </c>
      <c r="C345" s="1">
        <f>Остальные!$J$10</f>
        <v>0</v>
      </c>
      <c r="D345" s="86" t="s">
        <v>2299</v>
      </c>
      <c r="E345">
        <v>7</v>
      </c>
      <c r="F345" s="86" t="s">
        <v>2174</v>
      </c>
      <c r="G345" t="s">
        <v>2300</v>
      </c>
      <c r="H345" t="s">
        <v>2164</v>
      </c>
      <c r="J345" t="str">
        <f t="shared" si="6"/>
        <v>=Остальные!R7C10</v>
      </c>
      <c r="M345" s="51"/>
      <c r="P345" s="51"/>
    </row>
    <row r="346" spans="1:16">
      <c r="A346" s="148">
        <v>13888</v>
      </c>
      <c r="B346" s="85" t="s">
        <v>1741</v>
      </c>
      <c r="C346" s="1">
        <f>Остальные!J6</f>
        <v>0</v>
      </c>
      <c r="D346" s="86" t="s">
        <v>2299</v>
      </c>
      <c r="F346" s="86"/>
      <c r="G346" t="s">
        <v>2300</v>
      </c>
      <c r="H346" t="s">
        <v>2164</v>
      </c>
      <c r="J346" t="str">
        <f t="shared" si="6"/>
        <v>=RC10</v>
      </c>
      <c r="M346" s="51"/>
    </row>
    <row r="347" spans="1:16">
      <c r="A347" s="148">
        <v>13963</v>
      </c>
      <c r="B347" s="85" t="s">
        <v>855</v>
      </c>
      <c r="D347" s="86" t="s">
        <v>2299</v>
      </c>
      <c r="F347" s="86"/>
      <c r="G347" t="s">
        <v>2300</v>
      </c>
      <c r="H347" t="s">
        <v>2164</v>
      </c>
      <c r="J347" t="str">
        <f t="shared" si="6"/>
        <v>=RC10</v>
      </c>
      <c r="M347" s="51"/>
    </row>
    <row r="348" spans="1:16">
      <c r="A348" s="148">
        <v>13887</v>
      </c>
      <c r="B348" s="85" t="s">
        <v>190</v>
      </c>
      <c r="C348" s="1">
        <f>Остальные!$J$13</f>
        <v>0</v>
      </c>
      <c r="D348" s="86" t="s">
        <v>2299</v>
      </c>
      <c r="E348">
        <v>9</v>
      </c>
      <c r="F348" s="86" t="s">
        <v>2174</v>
      </c>
      <c r="G348" t="s">
        <v>2300</v>
      </c>
      <c r="H348" t="s">
        <v>2164</v>
      </c>
      <c r="J348" t="str">
        <f t="shared" si="6"/>
        <v>=Остальные!R9C10</v>
      </c>
      <c r="M348" s="51"/>
      <c r="P348" s="51"/>
    </row>
    <row r="349" spans="1:16">
      <c r="A349" s="147">
        <v>5974</v>
      </c>
      <c r="B349" s="84" t="s">
        <v>191</v>
      </c>
      <c r="D349" s="86" t="s">
        <v>2299</v>
      </c>
      <c r="F349" s="86"/>
      <c r="G349" t="s">
        <v>2300</v>
      </c>
      <c r="H349" t="s">
        <v>2164</v>
      </c>
      <c r="J349" t="str">
        <f t="shared" si="6"/>
        <v>=RC10</v>
      </c>
      <c r="M349" s="51"/>
    </row>
    <row r="350" spans="1:16">
      <c r="A350" s="148">
        <v>6032</v>
      </c>
      <c r="B350" s="85" t="s">
        <v>192</v>
      </c>
      <c r="C350" s="1">
        <f>Haramain!$J$31</f>
        <v>0</v>
      </c>
      <c r="D350" s="86" t="s">
        <v>2299</v>
      </c>
      <c r="E350">
        <v>3</v>
      </c>
      <c r="F350" s="86" t="s">
        <v>2167</v>
      </c>
      <c r="G350" t="s">
        <v>2300</v>
      </c>
      <c r="H350" t="s">
        <v>2164</v>
      </c>
      <c r="J350" t="str">
        <f t="shared" si="6"/>
        <v>=Haramain!R3C10</v>
      </c>
      <c r="M350" s="51"/>
      <c r="P350" s="51"/>
    </row>
    <row r="351" spans="1:16">
      <c r="A351" s="148">
        <v>13371</v>
      </c>
      <c r="B351" s="85" t="s">
        <v>1742</v>
      </c>
      <c r="D351" s="86" t="s">
        <v>2299</v>
      </c>
      <c r="F351" s="86"/>
      <c r="G351" t="s">
        <v>2300</v>
      </c>
      <c r="H351" t="s">
        <v>2164</v>
      </c>
      <c r="J351" t="str">
        <f t="shared" si="6"/>
        <v>=RC10</v>
      </c>
      <c r="M351" s="51"/>
    </row>
    <row r="352" spans="1:16">
      <c r="A352" s="148">
        <v>13495</v>
      </c>
      <c r="B352" s="85" t="s">
        <v>193</v>
      </c>
      <c r="C352" s="1">
        <f>Haramain!$J$32</f>
        <v>0</v>
      </c>
      <c r="D352" s="86" t="s">
        <v>2299</v>
      </c>
      <c r="E352">
        <v>4</v>
      </c>
      <c r="F352" s="86" t="s">
        <v>2167</v>
      </c>
      <c r="G352" t="s">
        <v>2300</v>
      </c>
      <c r="H352" t="s">
        <v>2164</v>
      </c>
      <c r="J352" t="str">
        <f t="shared" si="6"/>
        <v>=Haramain!R4C10</v>
      </c>
      <c r="M352" s="51"/>
      <c r="P352" s="51"/>
    </row>
    <row r="353" spans="1:16">
      <c r="A353" s="147">
        <v>14317</v>
      </c>
      <c r="B353" s="84" t="s">
        <v>194</v>
      </c>
      <c r="D353" s="86" t="s">
        <v>2299</v>
      </c>
      <c r="F353" s="86"/>
      <c r="G353" t="s">
        <v>2300</v>
      </c>
      <c r="H353" t="s">
        <v>2164</v>
      </c>
      <c r="J353" t="str">
        <f t="shared" si="6"/>
        <v>=RC10</v>
      </c>
      <c r="M353" s="51"/>
    </row>
    <row r="354" spans="1:16">
      <c r="A354" s="148">
        <v>14002</v>
      </c>
      <c r="B354" s="85" t="s">
        <v>195</v>
      </c>
      <c r="C354" s="1">
        <f>Haramain!$J$35</f>
        <v>0</v>
      </c>
      <c r="D354" s="86" t="s">
        <v>2299</v>
      </c>
      <c r="E354">
        <v>6</v>
      </c>
      <c r="F354" s="86" t="s">
        <v>2167</v>
      </c>
      <c r="G354" t="s">
        <v>2300</v>
      </c>
      <c r="H354" t="s">
        <v>2164</v>
      </c>
      <c r="J354" t="str">
        <f t="shared" si="6"/>
        <v>=Haramain!R6C10</v>
      </c>
      <c r="M354" s="51"/>
      <c r="P354" s="51"/>
    </row>
    <row r="355" spans="1:16">
      <c r="A355" s="148">
        <v>14004</v>
      </c>
      <c r="B355" s="85" t="s">
        <v>196</v>
      </c>
      <c r="C355" s="1">
        <f>Haramain!$J$36</f>
        <v>0</v>
      </c>
      <c r="D355" s="86" t="s">
        <v>2299</v>
      </c>
      <c r="E355">
        <v>7</v>
      </c>
      <c r="F355" s="86" t="s">
        <v>2167</v>
      </c>
      <c r="G355" t="s">
        <v>2300</v>
      </c>
      <c r="H355" t="s">
        <v>2164</v>
      </c>
      <c r="J355" t="str">
        <f t="shared" si="6"/>
        <v>=Haramain!R7C10</v>
      </c>
      <c r="M355" s="51"/>
      <c r="P355" s="51"/>
    </row>
    <row r="356" spans="1:16">
      <c r="A356" s="148">
        <v>14003</v>
      </c>
      <c r="B356" s="85" t="s">
        <v>197</v>
      </c>
      <c r="C356" s="1">
        <f>Haramain!$J$37</f>
        <v>0</v>
      </c>
      <c r="D356" s="86" t="s">
        <v>2299</v>
      </c>
      <c r="E356">
        <v>8</v>
      </c>
      <c r="F356" s="86" t="s">
        <v>2167</v>
      </c>
      <c r="G356" t="s">
        <v>2300</v>
      </c>
      <c r="H356" t="s">
        <v>2164</v>
      </c>
      <c r="J356" t="str">
        <f t="shared" si="6"/>
        <v>=Haramain!R8C10</v>
      </c>
      <c r="M356" s="51"/>
      <c r="P356" s="51"/>
    </row>
    <row r="357" spans="1:16">
      <c r="A357" s="147">
        <v>6150</v>
      </c>
      <c r="B357" s="84" t="s">
        <v>198</v>
      </c>
      <c r="D357" s="86" t="s">
        <v>2299</v>
      </c>
      <c r="F357" s="86"/>
      <c r="G357" t="s">
        <v>2300</v>
      </c>
      <c r="H357" t="s">
        <v>2164</v>
      </c>
      <c r="J357" t="str">
        <f t="shared" si="6"/>
        <v>=RC10</v>
      </c>
      <c r="M357" s="51"/>
    </row>
    <row r="358" spans="1:16">
      <c r="A358" s="147">
        <v>12699</v>
      </c>
      <c r="B358" s="84" t="s">
        <v>199</v>
      </c>
      <c r="D358" s="86" t="s">
        <v>2299</v>
      </c>
      <c r="F358" s="86"/>
      <c r="G358" t="s">
        <v>2300</v>
      </c>
      <c r="H358" t="s">
        <v>2164</v>
      </c>
      <c r="J358" t="str">
        <f t="shared" si="6"/>
        <v>=RC10</v>
      </c>
      <c r="M358" s="51"/>
    </row>
    <row r="359" spans="1:16">
      <c r="A359" s="148">
        <v>6153</v>
      </c>
      <c r="B359" s="85" t="s">
        <v>200</v>
      </c>
      <c r="C359" s="1">
        <f>Haramain!$J$40</f>
        <v>0</v>
      </c>
      <c r="D359" s="86" t="s">
        <v>2299</v>
      </c>
      <c r="E359">
        <v>10</v>
      </c>
      <c r="F359" s="86" t="s">
        <v>2167</v>
      </c>
      <c r="G359" t="s">
        <v>2300</v>
      </c>
      <c r="H359" t="s">
        <v>2164</v>
      </c>
      <c r="J359" t="str">
        <f t="shared" si="6"/>
        <v>=Haramain!R10C10</v>
      </c>
      <c r="M359" s="51"/>
      <c r="P359" s="51"/>
    </row>
    <row r="360" spans="1:16">
      <c r="A360" s="148">
        <v>6037</v>
      </c>
      <c r="B360" s="85" t="s">
        <v>201</v>
      </c>
      <c r="C360" s="1">
        <f>Haramain!$J$41</f>
        <v>0</v>
      </c>
      <c r="D360" s="86" t="s">
        <v>2299</v>
      </c>
      <c r="E360">
        <v>11</v>
      </c>
      <c r="F360" s="86" t="s">
        <v>2167</v>
      </c>
      <c r="G360" t="s">
        <v>2300</v>
      </c>
      <c r="H360" t="s">
        <v>2164</v>
      </c>
      <c r="J360" t="str">
        <f t="shared" si="6"/>
        <v>=Haramain!R11C10</v>
      </c>
      <c r="M360" s="51"/>
      <c r="P360" s="51"/>
    </row>
    <row r="361" spans="1:16">
      <c r="A361" s="148">
        <v>6038</v>
      </c>
      <c r="B361" s="85" t="s">
        <v>202</v>
      </c>
      <c r="C361" s="1">
        <f>Haramain!$J$42</f>
        <v>0</v>
      </c>
      <c r="D361" s="86" t="s">
        <v>2299</v>
      </c>
      <c r="E361">
        <v>12</v>
      </c>
      <c r="F361" s="86" t="s">
        <v>2167</v>
      </c>
      <c r="G361" t="s">
        <v>2300</v>
      </c>
      <c r="H361" t="s">
        <v>2164</v>
      </c>
      <c r="J361" t="str">
        <f t="shared" si="6"/>
        <v>=Haramain!R12C10</v>
      </c>
      <c r="M361" s="51"/>
      <c r="P361" s="51"/>
    </row>
    <row r="362" spans="1:16">
      <c r="A362" s="148">
        <v>6156</v>
      </c>
      <c r="B362" s="85" t="s">
        <v>203</v>
      </c>
      <c r="C362" s="1">
        <f>Haramain!$J$43</f>
        <v>0</v>
      </c>
      <c r="D362" s="86" t="s">
        <v>2299</v>
      </c>
      <c r="E362">
        <v>13</v>
      </c>
      <c r="F362" s="86" t="s">
        <v>2167</v>
      </c>
      <c r="G362" t="s">
        <v>2300</v>
      </c>
      <c r="H362" t="s">
        <v>2164</v>
      </c>
      <c r="J362" t="str">
        <f t="shared" si="6"/>
        <v>=Haramain!R13C10</v>
      </c>
      <c r="M362" s="51"/>
      <c r="P362" s="51"/>
    </row>
    <row r="363" spans="1:16">
      <c r="A363" s="148">
        <v>6155</v>
      </c>
      <c r="B363" s="85" t="s">
        <v>204</v>
      </c>
      <c r="C363" s="1">
        <f>Haramain!$J$44</f>
        <v>0</v>
      </c>
      <c r="D363" s="86" t="s">
        <v>2299</v>
      </c>
      <c r="E363">
        <v>14</v>
      </c>
      <c r="F363" s="86" t="s">
        <v>2167</v>
      </c>
      <c r="G363" t="s">
        <v>2300</v>
      </c>
      <c r="H363" t="s">
        <v>2164</v>
      </c>
      <c r="J363" t="str">
        <f t="shared" si="6"/>
        <v>=Haramain!R14C10</v>
      </c>
      <c r="M363" s="51"/>
      <c r="P363" s="51"/>
    </row>
    <row r="364" spans="1:16">
      <c r="A364" s="148">
        <v>6034</v>
      </c>
      <c r="B364" s="85" t="s">
        <v>205</v>
      </c>
      <c r="C364" s="1">
        <f>Haramain!$J$45</f>
        <v>0</v>
      </c>
      <c r="D364" s="86" t="s">
        <v>2299</v>
      </c>
      <c r="E364">
        <v>15</v>
      </c>
      <c r="F364" s="86" t="s">
        <v>2167</v>
      </c>
      <c r="G364" t="s">
        <v>2300</v>
      </c>
      <c r="H364" t="s">
        <v>2164</v>
      </c>
      <c r="J364" t="str">
        <f t="shared" si="6"/>
        <v>=Haramain!R15C10</v>
      </c>
      <c r="M364" s="51"/>
      <c r="P364" s="51"/>
    </row>
    <row r="365" spans="1:16">
      <c r="A365" s="148">
        <v>6151</v>
      </c>
      <c r="B365" s="85" t="s">
        <v>206</v>
      </c>
      <c r="C365" s="1">
        <f>Haramain!$J$46</f>
        <v>0</v>
      </c>
      <c r="D365" s="86" t="s">
        <v>2299</v>
      </c>
      <c r="E365">
        <v>16</v>
      </c>
      <c r="F365" s="86" t="s">
        <v>2167</v>
      </c>
      <c r="G365" t="s">
        <v>2300</v>
      </c>
      <c r="H365" t="s">
        <v>2164</v>
      </c>
      <c r="J365" t="str">
        <f t="shared" si="6"/>
        <v>=Haramain!R16C10</v>
      </c>
      <c r="M365" s="51"/>
      <c r="P365" s="51"/>
    </row>
    <row r="366" spans="1:16">
      <c r="A366" s="148">
        <v>6152</v>
      </c>
      <c r="B366" s="85" t="s">
        <v>1743</v>
      </c>
      <c r="C366" s="1">
        <f>Haramain!J39</f>
        <v>0</v>
      </c>
      <c r="D366" s="86" t="s">
        <v>2299</v>
      </c>
      <c r="F366" s="86"/>
      <c r="G366" t="s">
        <v>2300</v>
      </c>
      <c r="H366" t="s">
        <v>2164</v>
      </c>
      <c r="J366" t="str">
        <f t="shared" si="6"/>
        <v>=RC10</v>
      </c>
      <c r="M366" s="51"/>
    </row>
    <row r="367" spans="1:16">
      <c r="A367" s="148">
        <v>6154</v>
      </c>
      <c r="B367" s="85" t="s">
        <v>207</v>
      </c>
      <c r="C367" s="1">
        <f>Haramain!$J$47</f>
        <v>0</v>
      </c>
      <c r="D367" s="86" t="s">
        <v>2299</v>
      </c>
      <c r="E367">
        <v>17</v>
      </c>
      <c r="F367" s="86" t="s">
        <v>2167</v>
      </c>
      <c r="G367" t="s">
        <v>2300</v>
      </c>
      <c r="H367" t="s">
        <v>2164</v>
      </c>
      <c r="J367" t="str">
        <f t="shared" si="6"/>
        <v>=Haramain!R17C10</v>
      </c>
      <c r="M367" s="51"/>
      <c r="P367" s="51"/>
    </row>
    <row r="368" spans="1:16">
      <c r="A368" s="148">
        <v>6035</v>
      </c>
      <c r="B368" s="85" t="s">
        <v>208</v>
      </c>
      <c r="C368" s="1">
        <f>Haramain!$J$48</f>
        <v>0</v>
      </c>
      <c r="D368" s="86" t="s">
        <v>2299</v>
      </c>
      <c r="E368">
        <v>18</v>
      </c>
      <c r="F368" s="86" t="s">
        <v>2167</v>
      </c>
      <c r="G368" t="s">
        <v>2300</v>
      </c>
      <c r="H368" t="s">
        <v>2164</v>
      </c>
      <c r="J368" t="str">
        <f t="shared" si="6"/>
        <v>=Haramain!R18C10</v>
      </c>
      <c r="M368" s="51"/>
      <c r="P368" s="51"/>
    </row>
    <row r="369" spans="1:16">
      <c r="A369" s="148">
        <v>6036</v>
      </c>
      <c r="B369" s="85" t="s">
        <v>209</v>
      </c>
      <c r="C369" s="1">
        <f>Haramain!$J$49</f>
        <v>0</v>
      </c>
      <c r="D369" s="86" t="s">
        <v>2299</v>
      </c>
      <c r="E369">
        <v>19</v>
      </c>
      <c r="F369" s="86" t="s">
        <v>2167</v>
      </c>
      <c r="G369" t="s">
        <v>2300</v>
      </c>
      <c r="H369" t="s">
        <v>2164</v>
      </c>
      <c r="J369" t="str">
        <f t="shared" si="6"/>
        <v>=Haramain!R19C10</v>
      </c>
      <c r="M369" s="51"/>
      <c r="P369" s="51"/>
    </row>
    <row r="370" spans="1:16">
      <c r="A370" s="148">
        <v>6033</v>
      </c>
      <c r="B370" s="85" t="s">
        <v>210</v>
      </c>
      <c r="C370" s="1">
        <f>Haramain!$J$50</f>
        <v>0</v>
      </c>
      <c r="D370" s="86" t="s">
        <v>2299</v>
      </c>
      <c r="E370">
        <v>20</v>
      </c>
      <c r="F370" s="86" t="s">
        <v>2167</v>
      </c>
      <c r="G370" t="s">
        <v>2300</v>
      </c>
      <c r="H370" t="s">
        <v>2164</v>
      </c>
      <c r="J370" t="str">
        <f t="shared" si="6"/>
        <v>=Haramain!R20C10</v>
      </c>
      <c r="M370" s="51"/>
      <c r="P370" s="51"/>
    </row>
    <row r="371" spans="1:16">
      <c r="A371" s="148">
        <v>11888</v>
      </c>
      <c r="B371" s="85" t="s">
        <v>211</v>
      </c>
      <c r="C371" s="1">
        <f>Haramain!$J$67</f>
        <v>0</v>
      </c>
      <c r="D371" s="86" t="s">
        <v>2299</v>
      </c>
      <c r="E371">
        <v>32</v>
      </c>
      <c r="F371" s="86" t="s">
        <v>2167</v>
      </c>
      <c r="G371" t="s">
        <v>2300</v>
      </c>
      <c r="H371" t="s">
        <v>2164</v>
      </c>
      <c r="J371" t="str">
        <f t="shared" si="6"/>
        <v>=Haramain!R32C10</v>
      </c>
      <c r="M371" s="51"/>
      <c r="P371" s="51"/>
    </row>
    <row r="372" spans="1:16">
      <c r="A372" s="148">
        <v>12370</v>
      </c>
      <c r="B372" s="85" t="s">
        <v>212</v>
      </c>
      <c r="C372" s="1">
        <f>Haramain!$J$54</f>
        <v>0</v>
      </c>
      <c r="D372" s="86" t="s">
        <v>2299</v>
      </c>
      <c r="E372">
        <v>21</v>
      </c>
      <c r="F372" s="86" t="s">
        <v>2167</v>
      </c>
      <c r="G372" t="s">
        <v>2300</v>
      </c>
      <c r="H372" t="s">
        <v>2164</v>
      </c>
      <c r="J372" t="str">
        <f t="shared" si="6"/>
        <v>=Haramain!R21C10</v>
      </c>
      <c r="M372" s="51"/>
      <c r="P372" s="51"/>
    </row>
    <row r="373" spans="1:16">
      <c r="A373" s="148">
        <v>6044</v>
      </c>
      <c r="B373" s="85" t="s">
        <v>1744</v>
      </c>
      <c r="C373" s="1">
        <f>Haramain!J51</f>
        <v>0</v>
      </c>
      <c r="D373" s="86" t="s">
        <v>2299</v>
      </c>
      <c r="F373" s="86"/>
      <c r="G373" t="s">
        <v>2300</v>
      </c>
      <c r="H373" t="s">
        <v>2164</v>
      </c>
      <c r="J373" t="str">
        <f t="shared" si="6"/>
        <v>=RC10</v>
      </c>
      <c r="M373" s="51"/>
    </row>
    <row r="374" spans="1:16">
      <c r="A374" s="148">
        <v>14282</v>
      </c>
      <c r="B374" s="85" t="s">
        <v>213</v>
      </c>
      <c r="C374" s="1">
        <f>Haramain!$J$55</f>
        <v>0</v>
      </c>
      <c r="D374" s="86" t="s">
        <v>2299</v>
      </c>
      <c r="E374">
        <v>22</v>
      </c>
      <c r="F374" s="86" t="s">
        <v>2167</v>
      </c>
      <c r="G374" t="s">
        <v>2300</v>
      </c>
      <c r="H374" t="s">
        <v>2164</v>
      </c>
      <c r="J374" t="str">
        <f t="shared" si="6"/>
        <v>=Haramain!R22C10</v>
      </c>
      <c r="M374" s="51"/>
      <c r="P374" s="51"/>
    </row>
    <row r="375" spans="1:16">
      <c r="A375" s="148">
        <v>13894</v>
      </c>
      <c r="B375" s="85" t="s">
        <v>214</v>
      </c>
      <c r="C375" s="1">
        <f>Haramain!$J$56</f>
        <v>0</v>
      </c>
      <c r="D375" s="86" t="s">
        <v>2299</v>
      </c>
      <c r="E375">
        <v>23</v>
      </c>
      <c r="F375" s="86" t="s">
        <v>2167</v>
      </c>
      <c r="G375" t="s">
        <v>2300</v>
      </c>
      <c r="H375" t="s">
        <v>2164</v>
      </c>
      <c r="J375" t="str">
        <f t="shared" si="6"/>
        <v>=Haramain!R23C10</v>
      </c>
      <c r="M375" s="51"/>
      <c r="P375" s="51"/>
    </row>
    <row r="376" spans="1:16">
      <c r="A376" s="148">
        <v>9675</v>
      </c>
      <c r="B376" s="85" t="s">
        <v>215</v>
      </c>
      <c r="C376" s="1">
        <f>Haramain!$J$57</f>
        <v>0</v>
      </c>
      <c r="D376" s="86" t="s">
        <v>2299</v>
      </c>
      <c r="E376">
        <v>24</v>
      </c>
      <c r="F376" s="86" t="s">
        <v>2167</v>
      </c>
      <c r="G376" t="s">
        <v>2300</v>
      </c>
      <c r="H376" t="s">
        <v>2164</v>
      </c>
      <c r="J376" t="str">
        <f t="shared" si="6"/>
        <v>=Haramain!R24C10</v>
      </c>
      <c r="M376" s="51"/>
      <c r="P376" s="51"/>
    </row>
    <row r="377" spans="1:16">
      <c r="A377" s="148">
        <v>6041</v>
      </c>
      <c r="B377" s="85" t="s">
        <v>216</v>
      </c>
      <c r="C377" s="1">
        <f>Haramain!$J$58</f>
        <v>0</v>
      </c>
      <c r="D377" s="86" t="s">
        <v>2299</v>
      </c>
      <c r="E377">
        <v>25</v>
      </c>
      <c r="F377" s="86" t="s">
        <v>2167</v>
      </c>
      <c r="G377" t="s">
        <v>2300</v>
      </c>
      <c r="H377" t="s">
        <v>2164</v>
      </c>
      <c r="J377" t="str">
        <f t="shared" si="6"/>
        <v>=Haramain!R25C10</v>
      </c>
      <c r="M377" s="51"/>
      <c r="P377" s="51"/>
    </row>
    <row r="378" spans="1:16">
      <c r="A378" s="148">
        <v>9674</v>
      </c>
      <c r="B378" s="85" t="s">
        <v>217</v>
      </c>
      <c r="C378" s="1">
        <f>Haramain!$J$59</f>
        <v>0</v>
      </c>
      <c r="D378" s="86" t="s">
        <v>2299</v>
      </c>
      <c r="E378">
        <v>26</v>
      </c>
      <c r="F378" s="86" t="s">
        <v>2167</v>
      </c>
      <c r="G378" t="s">
        <v>2300</v>
      </c>
      <c r="H378" t="s">
        <v>2164</v>
      </c>
      <c r="J378" t="str">
        <f t="shared" si="6"/>
        <v>=Haramain!R26C10</v>
      </c>
      <c r="M378" s="51"/>
      <c r="P378" s="51"/>
    </row>
    <row r="379" spans="1:16">
      <c r="A379" s="148">
        <v>6040</v>
      </c>
      <c r="B379" s="85" t="s">
        <v>218</v>
      </c>
      <c r="C379" s="1">
        <f>Haramain!$J$60</f>
        <v>0</v>
      </c>
      <c r="D379" s="86" t="s">
        <v>2299</v>
      </c>
      <c r="E379">
        <v>27</v>
      </c>
      <c r="F379" s="86" t="s">
        <v>2167</v>
      </c>
      <c r="G379" t="s">
        <v>2300</v>
      </c>
      <c r="H379" t="s">
        <v>2164</v>
      </c>
      <c r="J379" t="str">
        <f t="shared" si="6"/>
        <v>=Haramain!R27C10</v>
      </c>
      <c r="M379" s="51"/>
      <c r="P379" s="51"/>
    </row>
    <row r="380" spans="1:16">
      <c r="A380" s="148">
        <v>12525</v>
      </c>
      <c r="B380" s="85" t="s">
        <v>219</v>
      </c>
      <c r="C380" s="1">
        <f>Haramain!$J$61</f>
        <v>0</v>
      </c>
      <c r="D380" s="86" t="s">
        <v>2299</v>
      </c>
      <c r="E380">
        <v>28</v>
      </c>
      <c r="F380" s="86" t="s">
        <v>2167</v>
      </c>
      <c r="G380" t="s">
        <v>2300</v>
      </c>
      <c r="H380" t="s">
        <v>2164</v>
      </c>
      <c r="J380" t="str">
        <f t="shared" si="6"/>
        <v>=Haramain!R28C10</v>
      </c>
      <c r="M380" s="51"/>
      <c r="P380" s="51"/>
    </row>
    <row r="381" spans="1:16">
      <c r="A381" s="148">
        <v>6043</v>
      </c>
      <c r="B381" s="85" t="s">
        <v>220</v>
      </c>
      <c r="C381" s="1">
        <f>Haramain!$J$62</f>
        <v>0</v>
      </c>
      <c r="D381" s="86" t="s">
        <v>2299</v>
      </c>
      <c r="E381">
        <v>29</v>
      </c>
      <c r="F381" s="86" t="s">
        <v>2167</v>
      </c>
      <c r="G381" t="s">
        <v>2300</v>
      </c>
      <c r="H381" t="s">
        <v>2164</v>
      </c>
      <c r="J381" t="str">
        <f t="shared" si="6"/>
        <v>=Haramain!R29C10</v>
      </c>
      <c r="M381" s="51"/>
      <c r="P381" s="51"/>
    </row>
    <row r="382" spans="1:16">
      <c r="A382" s="148">
        <v>6042</v>
      </c>
      <c r="B382" s="85" t="s">
        <v>1745</v>
      </c>
      <c r="C382" s="1">
        <f>Haramain!J52</f>
        <v>0</v>
      </c>
      <c r="D382" s="86" t="s">
        <v>2299</v>
      </c>
      <c r="F382" s="86"/>
      <c r="G382" t="s">
        <v>2300</v>
      </c>
      <c r="H382" t="s">
        <v>2164</v>
      </c>
      <c r="J382" t="str">
        <f t="shared" si="6"/>
        <v>=RC10</v>
      </c>
      <c r="M382" s="51"/>
    </row>
    <row r="383" spans="1:16">
      <c r="A383" s="148">
        <v>11607</v>
      </c>
      <c r="B383" s="85" t="s">
        <v>221</v>
      </c>
      <c r="D383" s="86" t="s">
        <v>2299</v>
      </c>
      <c r="F383" s="86"/>
      <c r="G383" t="s">
        <v>2300</v>
      </c>
      <c r="H383" t="s">
        <v>2164</v>
      </c>
      <c r="J383" t="str">
        <f t="shared" si="6"/>
        <v>=RC10</v>
      </c>
      <c r="M383" s="51"/>
    </row>
    <row r="384" spans="1:16">
      <c r="A384" s="148">
        <v>6047</v>
      </c>
      <c r="B384" s="85" t="s">
        <v>222</v>
      </c>
      <c r="C384" s="1">
        <f>Haramain!$J$63</f>
        <v>0</v>
      </c>
      <c r="D384" s="86" t="s">
        <v>2299</v>
      </c>
      <c r="E384">
        <v>30</v>
      </c>
      <c r="F384" s="86" t="s">
        <v>2167</v>
      </c>
      <c r="G384" t="s">
        <v>2300</v>
      </c>
      <c r="H384" t="s">
        <v>2164</v>
      </c>
      <c r="J384" t="str">
        <f t="shared" si="6"/>
        <v>=Haramain!R30C10</v>
      </c>
      <c r="M384" s="51"/>
      <c r="P384" s="51"/>
    </row>
    <row r="385" spans="1:16">
      <c r="A385" s="148">
        <v>6049</v>
      </c>
      <c r="B385" s="85" t="s">
        <v>1746</v>
      </c>
      <c r="C385" s="1">
        <f>Haramain!J64</f>
        <v>0</v>
      </c>
      <c r="D385" s="86" t="s">
        <v>2299</v>
      </c>
      <c r="F385" s="86"/>
      <c r="G385" t="s">
        <v>2300</v>
      </c>
      <c r="H385" t="s">
        <v>2164</v>
      </c>
      <c r="J385" t="str">
        <f t="shared" si="6"/>
        <v>=RC10</v>
      </c>
      <c r="M385" s="51"/>
    </row>
    <row r="386" spans="1:16">
      <c r="A386" s="148">
        <v>6045</v>
      </c>
      <c r="B386" s="85" t="s">
        <v>1747</v>
      </c>
      <c r="C386" s="1">
        <f>Haramain!J65</f>
        <v>0</v>
      </c>
      <c r="D386" s="86" t="s">
        <v>2299</v>
      </c>
      <c r="F386" s="86"/>
      <c r="G386" t="s">
        <v>2300</v>
      </c>
      <c r="H386" t="s">
        <v>2164</v>
      </c>
      <c r="J386" t="str">
        <f t="shared" si="6"/>
        <v>=RC10</v>
      </c>
      <c r="M386" s="51"/>
    </row>
    <row r="387" spans="1:16">
      <c r="A387" s="148">
        <v>6048</v>
      </c>
      <c r="B387" s="85" t="s">
        <v>1748</v>
      </c>
      <c r="D387" s="86" t="s">
        <v>2299</v>
      </c>
      <c r="F387" s="86"/>
      <c r="G387" t="s">
        <v>2300</v>
      </c>
      <c r="H387" t="s">
        <v>2164</v>
      </c>
      <c r="J387" t="str">
        <f t="shared" si="6"/>
        <v>=RC10</v>
      </c>
      <c r="M387" s="51"/>
    </row>
    <row r="388" spans="1:16">
      <c r="A388" s="148">
        <v>6046</v>
      </c>
      <c r="B388" s="85" t="s">
        <v>1749</v>
      </c>
      <c r="C388" s="1">
        <f>Haramain!J53</f>
        <v>0</v>
      </c>
      <c r="D388" s="86" t="s">
        <v>2299</v>
      </c>
      <c r="F388" s="86"/>
      <c r="G388" t="s">
        <v>2300</v>
      </c>
      <c r="H388" t="s">
        <v>2164</v>
      </c>
      <c r="J388" t="str">
        <f t="shared" si="6"/>
        <v>=RC10</v>
      </c>
      <c r="M388" s="51"/>
    </row>
    <row r="389" spans="1:16">
      <c r="A389" s="147">
        <v>12703</v>
      </c>
      <c r="B389" s="84" t="s">
        <v>223</v>
      </c>
      <c r="D389" s="86" t="s">
        <v>2299</v>
      </c>
      <c r="F389" s="86"/>
      <c r="G389" t="s">
        <v>2300</v>
      </c>
      <c r="H389" t="s">
        <v>2164</v>
      </c>
      <c r="J389" t="str">
        <f t="shared" si="6"/>
        <v>=RC10</v>
      </c>
      <c r="M389" s="51"/>
    </row>
    <row r="390" spans="1:16">
      <c r="A390" s="148">
        <v>13885</v>
      </c>
      <c r="B390" s="85" t="s">
        <v>224</v>
      </c>
      <c r="C390" s="1">
        <f>Haramain!$J$68</f>
        <v>0</v>
      </c>
      <c r="D390" s="86" t="s">
        <v>2299</v>
      </c>
      <c r="E390">
        <v>33</v>
      </c>
      <c r="F390" s="86" t="s">
        <v>2167</v>
      </c>
      <c r="G390" t="s">
        <v>2300</v>
      </c>
      <c r="H390" t="s">
        <v>2164</v>
      </c>
      <c r="J390" t="str">
        <f t="shared" ref="J390:J453" si="7">CONCATENATE(H390,F390,D390,E390,G390)</f>
        <v>=Haramain!R33C10</v>
      </c>
      <c r="M390" s="51"/>
      <c r="P390" s="51"/>
    </row>
    <row r="391" spans="1:16">
      <c r="A391" s="148">
        <v>13366</v>
      </c>
      <c r="B391" s="85" t="s">
        <v>1750</v>
      </c>
      <c r="D391" s="86" t="s">
        <v>2299</v>
      </c>
      <c r="F391" s="86"/>
      <c r="G391" t="s">
        <v>2300</v>
      </c>
      <c r="H391" t="s">
        <v>2164</v>
      </c>
      <c r="J391" t="str">
        <f t="shared" si="7"/>
        <v>=RC10</v>
      </c>
      <c r="M391" s="51"/>
    </row>
    <row r="392" spans="1:16">
      <c r="A392" s="148">
        <v>12470</v>
      </c>
      <c r="B392" s="85" t="s">
        <v>225</v>
      </c>
      <c r="C392" s="1">
        <f>Haramain!$J$69</f>
        <v>0</v>
      </c>
      <c r="D392" s="86" t="s">
        <v>2299</v>
      </c>
      <c r="E392">
        <v>34</v>
      </c>
      <c r="F392" s="86" t="s">
        <v>2167</v>
      </c>
      <c r="G392" t="s">
        <v>2300</v>
      </c>
      <c r="H392" t="s">
        <v>2164</v>
      </c>
      <c r="J392" t="str">
        <f t="shared" si="7"/>
        <v>=Haramain!R34C10</v>
      </c>
      <c r="M392" s="51"/>
      <c r="P392" s="51"/>
    </row>
    <row r="393" spans="1:16">
      <c r="A393" s="148">
        <v>13999</v>
      </c>
      <c r="B393" s="85" t="s">
        <v>226</v>
      </c>
      <c r="C393" s="1">
        <f>Haramain!$J$70</f>
        <v>0</v>
      </c>
      <c r="D393" s="86" t="s">
        <v>2299</v>
      </c>
      <c r="E393">
        <v>35</v>
      </c>
      <c r="F393" s="86" t="s">
        <v>2167</v>
      </c>
      <c r="G393" t="s">
        <v>2300</v>
      </c>
      <c r="H393" t="s">
        <v>2164</v>
      </c>
      <c r="J393" t="str">
        <f t="shared" si="7"/>
        <v>=Haramain!R35C10</v>
      </c>
      <c r="M393" s="51"/>
      <c r="P393" s="51"/>
    </row>
    <row r="394" spans="1:16">
      <c r="A394" s="148">
        <v>11256</v>
      </c>
      <c r="B394" s="85" t="s">
        <v>227</v>
      </c>
      <c r="C394" s="1">
        <f>Haramain!$J$71</f>
        <v>0</v>
      </c>
      <c r="D394" s="86" t="s">
        <v>2299</v>
      </c>
      <c r="E394">
        <v>36</v>
      </c>
      <c r="F394" s="86" t="s">
        <v>2167</v>
      </c>
      <c r="G394" t="s">
        <v>2300</v>
      </c>
      <c r="H394" t="s">
        <v>2164</v>
      </c>
      <c r="J394" t="str">
        <f t="shared" si="7"/>
        <v>=Haramain!R36C10</v>
      </c>
      <c r="M394" s="51"/>
      <c r="P394" s="51"/>
    </row>
    <row r="395" spans="1:16">
      <c r="A395" s="148">
        <v>12698</v>
      </c>
      <c r="B395" s="85" t="s">
        <v>1751</v>
      </c>
      <c r="C395" s="1">
        <f>Haramain!J73</f>
        <v>0</v>
      </c>
      <c r="D395" s="86" t="s">
        <v>2299</v>
      </c>
      <c r="F395" s="86"/>
      <c r="G395" t="s">
        <v>2300</v>
      </c>
      <c r="H395" t="s">
        <v>2164</v>
      </c>
      <c r="J395" t="str">
        <f t="shared" si="7"/>
        <v>=RC10</v>
      </c>
      <c r="M395" s="51"/>
    </row>
    <row r="396" spans="1:16">
      <c r="A396" s="148">
        <v>12469</v>
      </c>
      <c r="B396" s="85" t="s">
        <v>228</v>
      </c>
      <c r="C396" s="1">
        <f>Haramain!$J$72</f>
        <v>0</v>
      </c>
      <c r="D396" s="86" t="s">
        <v>2299</v>
      </c>
      <c r="E396">
        <v>37</v>
      </c>
      <c r="F396" s="86" t="s">
        <v>2167</v>
      </c>
      <c r="G396" t="s">
        <v>2300</v>
      </c>
      <c r="H396" t="s">
        <v>2164</v>
      </c>
      <c r="J396" t="str">
        <f t="shared" si="7"/>
        <v>=Haramain!R37C10</v>
      </c>
      <c r="M396" s="51"/>
      <c r="P396" s="51"/>
    </row>
    <row r="397" spans="1:16">
      <c r="A397" s="148">
        <v>12708</v>
      </c>
      <c r="B397" s="85" t="s">
        <v>229</v>
      </c>
      <c r="C397" s="1">
        <f>Haramain!$J$74</f>
        <v>0</v>
      </c>
      <c r="D397" s="86" t="s">
        <v>2299</v>
      </c>
      <c r="E397">
        <v>38</v>
      </c>
      <c r="F397" s="86" t="s">
        <v>2167</v>
      </c>
      <c r="G397" t="s">
        <v>2300</v>
      </c>
      <c r="H397" t="s">
        <v>2164</v>
      </c>
      <c r="J397" t="str">
        <f t="shared" si="7"/>
        <v>=Haramain!R38C10</v>
      </c>
      <c r="M397" s="51"/>
      <c r="P397" s="51"/>
    </row>
    <row r="398" spans="1:16">
      <c r="A398" s="148">
        <v>13196</v>
      </c>
      <c r="B398" s="85" t="s">
        <v>230</v>
      </c>
      <c r="C398" s="1">
        <f>Haramain!$J$75</f>
        <v>0</v>
      </c>
      <c r="D398" s="86" t="s">
        <v>2299</v>
      </c>
      <c r="E398">
        <v>39</v>
      </c>
      <c r="F398" s="86" t="s">
        <v>2167</v>
      </c>
      <c r="G398" t="s">
        <v>2300</v>
      </c>
      <c r="H398" t="s">
        <v>2164</v>
      </c>
      <c r="J398" t="str">
        <f t="shared" si="7"/>
        <v>=Haramain!R39C10</v>
      </c>
      <c r="M398" s="51"/>
      <c r="P398" s="51"/>
    </row>
    <row r="399" spans="1:16">
      <c r="A399" s="148">
        <v>12465</v>
      </c>
      <c r="B399" s="85" t="s">
        <v>231</v>
      </c>
      <c r="C399" s="1">
        <f>Haramain!$J$76</f>
        <v>0</v>
      </c>
      <c r="D399" s="86" t="s">
        <v>2299</v>
      </c>
      <c r="E399">
        <v>40</v>
      </c>
      <c r="F399" s="86" t="s">
        <v>2167</v>
      </c>
      <c r="G399" t="s">
        <v>2300</v>
      </c>
      <c r="H399" t="s">
        <v>2164</v>
      </c>
      <c r="J399" t="str">
        <f t="shared" si="7"/>
        <v>=Haramain!R40C10</v>
      </c>
      <c r="M399" s="51"/>
      <c r="P399" s="51"/>
    </row>
    <row r="400" spans="1:16">
      <c r="A400" s="148">
        <v>6010</v>
      </c>
      <c r="B400" s="85" t="s">
        <v>232</v>
      </c>
      <c r="C400" s="1">
        <f>Haramain!$J$77</f>
        <v>0</v>
      </c>
      <c r="D400" s="86" t="s">
        <v>2299</v>
      </c>
      <c r="E400">
        <v>41</v>
      </c>
      <c r="F400" s="86" t="s">
        <v>2167</v>
      </c>
      <c r="G400" t="s">
        <v>2300</v>
      </c>
      <c r="H400" t="s">
        <v>2164</v>
      </c>
      <c r="J400" t="str">
        <f t="shared" si="7"/>
        <v>=Haramain!R41C10</v>
      </c>
      <c r="M400" s="51"/>
      <c r="P400" s="51"/>
    </row>
    <row r="401" spans="1:16">
      <c r="A401" s="148">
        <v>13122</v>
      </c>
      <c r="B401" s="85" t="s">
        <v>233</v>
      </c>
      <c r="C401" s="1">
        <f>Haramain!$J$78</f>
        <v>0</v>
      </c>
      <c r="D401" s="86" t="s">
        <v>2299</v>
      </c>
      <c r="E401">
        <v>42</v>
      </c>
      <c r="F401" s="86" t="s">
        <v>2167</v>
      </c>
      <c r="G401" t="s">
        <v>2300</v>
      </c>
      <c r="H401" t="s">
        <v>2164</v>
      </c>
      <c r="J401" t="str">
        <f t="shared" si="7"/>
        <v>=Haramain!R42C10</v>
      </c>
      <c r="M401" s="51"/>
      <c r="P401" s="51"/>
    </row>
    <row r="402" spans="1:16">
      <c r="A402" s="148">
        <v>12965</v>
      </c>
      <c r="B402" s="85" t="s">
        <v>234</v>
      </c>
      <c r="C402" s="1">
        <f>Haramain!$J$80</f>
        <v>0</v>
      </c>
      <c r="D402" s="86" t="s">
        <v>2299</v>
      </c>
      <c r="E402">
        <v>43</v>
      </c>
      <c r="F402" s="86" t="s">
        <v>2167</v>
      </c>
      <c r="G402" t="s">
        <v>2300</v>
      </c>
      <c r="H402" t="s">
        <v>2164</v>
      </c>
      <c r="J402" t="str">
        <f t="shared" si="7"/>
        <v>=Haramain!R43C10</v>
      </c>
      <c r="M402" s="51"/>
      <c r="P402" s="51"/>
    </row>
    <row r="403" spans="1:16">
      <c r="A403" s="148">
        <v>12966</v>
      </c>
      <c r="B403" s="85" t="s">
        <v>235</v>
      </c>
      <c r="C403" s="1">
        <f>Haramain!$J$81</f>
        <v>0</v>
      </c>
      <c r="D403" s="86" t="s">
        <v>2299</v>
      </c>
      <c r="E403">
        <v>44</v>
      </c>
      <c r="F403" s="86" t="s">
        <v>2167</v>
      </c>
      <c r="G403" t="s">
        <v>2300</v>
      </c>
      <c r="H403" t="s">
        <v>2164</v>
      </c>
      <c r="J403" t="str">
        <f t="shared" si="7"/>
        <v>=Haramain!R44C10</v>
      </c>
      <c r="M403" s="51"/>
      <c r="P403" s="51"/>
    </row>
    <row r="404" spans="1:16">
      <c r="A404" s="148">
        <v>13367</v>
      </c>
      <c r="B404" s="85" t="s">
        <v>1752</v>
      </c>
      <c r="C404" s="1">
        <f>Haramain!J93</f>
        <v>0</v>
      </c>
      <c r="D404" s="86" t="s">
        <v>2299</v>
      </c>
      <c r="F404" s="86"/>
      <c r="G404" t="s">
        <v>2300</v>
      </c>
      <c r="H404" t="s">
        <v>2164</v>
      </c>
      <c r="J404" t="str">
        <f t="shared" si="7"/>
        <v>=RC10</v>
      </c>
      <c r="M404" s="51"/>
    </row>
    <row r="405" spans="1:16">
      <c r="A405" s="148">
        <v>13368</v>
      </c>
      <c r="B405" s="85" t="s">
        <v>1753</v>
      </c>
      <c r="C405" s="1">
        <f>Haramain!J84</f>
        <v>0</v>
      </c>
      <c r="D405" s="86" t="s">
        <v>2299</v>
      </c>
      <c r="F405" s="86"/>
      <c r="G405" t="s">
        <v>2300</v>
      </c>
      <c r="H405" t="s">
        <v>2164</v>
      </c>
      <c r="J405" t="str">
        <f t="shared" si="7"/>
        <v>=RC10</v>
      </c>
      <c r="M405" s="51"/>
    </row>
    <row r="406" spans="1:16">
      <c r="A406" s="148">
        <v>6030</v>
      </c>
      <c r="B406" s="85" t="s">
        <v>1754</v>
      </c>
      <c r="C406" s="1">
        <f>Haramain!J79</f>
        <v>0</v>
      </c>
      <c r="D406" s="86" t="s">
        <v>2299</v>
      </c>
      <c r="F406" s="86"/>
      <c r="G406" t="s">
        <v>2300</v>
      </c>
      <c r="H406" t="s">
        <v>2164</v>
      </c>
      <c r="J406" t="str">
        <f t="shared" si="7"/>
        <v>=RC10</v>
      </c>
      <c r="M406" s="51"/>
    </row>
    <row r="407" spans="1:16">
      <c r="A407" s="148">
        <v>11601</v>
      </c>
      <c r="B407" s="85" t="s">
        <v>236</v>
      </c>
      <c r="C407" s="1">
        <f>Haramain!$J$82</f>
        <v>0</v>
      </c>
      <c r="D407" s="86" t="s">
        <v>2299</v>
      </c>
      <c r="E407">
        <v>45</v>
      </c>
      <c r="F407" s="86" t="s">
        <v>2167</v>
      </c>
      <c r="G407" t="s">
        <v>2300</v>
      </c>
      <c r="H407" t="s">
        <v>2164</v>
      </c>
      <c r="J407" t="str">
        <f t="shared" si="7"/>
        <v>=Haramain!R45C10</v>
      </c>
      <c r="M407" s="51"/>
      <c r="P407" s="51"/>
    </row>
    <row r="408" spans="1:16">
      <c r="A408" s="148">
        <v>6022</v>
      </c>
      <c r="B408" s="85" t="s">
        <v>237</v>
      </c>
      <c r="C408" s="1">
        <f>Haramain!$J$83</f>
        <v>0</v>
      </c>
      <c r="D408" s="86" t="s">
        <v>2299</v>
      </c>
      <c r="E408">
        <v>46</v>
      </c>
      <c r="F408" s="86" t="s">
        <v>2167</v>
      </c>
      <c r="G408" t="s">
        <v>2300</v>
      </c>
      <c r="H408" t="s">
        <v>2164</v>
      </c>
      <c r="J408" t="str">
        <f t="shared" si="7"/>
        <v>=Haramain!R46C10</v>
      </c>
      <c r="M408" s="51"/>
      <c r="P408" s="51"/>
    </row>
    <row r="409" spans="1:16">
      <c r="A409" s="148">
        <v>6157</v>
      </c>
      <c r="B409" s="85" t="s">
        <v>1755</v>
      </c>
      <c r="D409" s="86" t="s">
        <v>2299</v>
      </c>
      <c r="F409" s="86"/>
      <c r="G409" t="s">
        <v>2300</v>
      </c>
      <c r="H409" t="s">
        <v>2164</v>
      </c>
      <c r="J409" t="str">
        <f t="shared" si="7"/>
        <v>=RC10</v>
      </c>
      <c r="M409" s="51"/>
    </row>
    <row r="410" spans="1:16">
      <c r="A410" s="148">
        <v>6024</v>
      </c>
      <c r="B410" s="85" t="s">
        <v>1756</v>
      </c>
      <c r="D410" s="86" t="s">
        <v>2299</v>
      </c>
      <c r="F410" s="86"/>
      <c r="G410" t="s">
        <v>2300</v>
      </c>
      <c r="H410" t="s">
        <v>2164</v>
      </c>
      <c r="J410" t="str">
        <f t="shared" si="7"/>
        <v>=RC10</v>
      </c>
      <c r="M410" s="51"/>
    </row>
    <row r="411" spans="1:16">
      <c r="A411" s="148">
        <v>13363</v>
      </c>
      <c r="B411" s="85" t="s">
        <v>238</v>
      </c>
      <c r="C411" s="1">
        <f>Haramain!$J$85</f>
        <v>0</v>
      </c>
      <c r="D411" s="86" t="s">
        <v>2299</v>
      </c>
      <c r="E411">
        <v>47</v>
      </c>
      <c r="F411" s="86" t="s">
        <v>2167</v>
      </c>
      <c r="G411" t="s">
        <v>2300</v>
      </c>
      <c r="H411" t="s">
        <v>2164</v>
      </c>
      <c r="J411" t="str">
        <f t="shared" si="7"/>
        <v>=Haramain!R47C10</v>
      </c>
      <c r="M411" s="51"/>
      <c r="P411" s="51"/>
    </row>
    <row r="412" spans="1:16">
      <c r="A412" s="148">
        <v>6015</v>
      </c>
      <c r="B412" s="85" t="s">
        <v>239</v>
      </c>
      <c r="C412" s="1">
        <f>Haramain!$J$86</f>
        <v>0</v>
      </c>
      <c r="D412" s="86" t="s">
        <v>2299</v>
      </c>
      <c r="E412">
        <v>48</v>
      </c>
      <c r="F412" s="86" t="s">
        <v>2167</v>
      </c>
      <c r="G412" t="s">
        <v>2300</v>
      </c>
      <c r="H412" t="s">
        <v>2164</v>
      </c>
      <c r="J412" t="str">
        <f t="shared" si="7"/>
        <v>=Haramain!R48C10</v>
      </c>
      <c r="M412" s="51"/>
      <c r="P412" s="51"/>
    </row>
    <row r="413" spans="1:16">
      <c r="A413" s="148">
        <v>12964</v>
      </c>
      <c r="B413" s="85" t="s">
        <v>240</v>
      </c>
      <c r="C413" s="1">
        <f>Haramain!$J$87</f>
        <v>0</v>
      </c>
      <c r="D413" s="86" t="s">
        <v>2299</v>
      </c>
      <c r="E413">
        <v>49</v>
      </c>
      <c r="F413" s="86" t="s">
        <v>2167</v>
      </c>
      <c r="G413" t="s">
        <v>2300</v>
      </c>
      <c r="H413" t="s">
        <v>2164</v>
      </c>
      <c r="J413" t="str">
        <f t="shared" si="7"/>
        <v>=Haramain!R49C10</v>
      </c>
      <c r="M413" s="51"/>
      <c r="P413" s="51"/>
    </row>
    <row r="414" spans="1:16">
      <c r="A414" s="148">
        <v>6018</v>
      </c>
      <c r="B414" s="85" t="s">
        <v>241</v>
      </c>
      <c r="C414" s="1">
        <f>Haramain!$J$88</f>
        <v>0</v>
      </c>
      <c r="D414" s="86" t="s">
        <v>2299</v>
      </c>
      <c r="E414">
        <v>50</v>
      </c>
      <c r="F414" s="86" t="s">
        <v>2167</v>
      </c>
      <c r="G414" t="s">
        <v>2300</v>
      </c>
      <c r="H414" t="s">
        <v>2164</v>
      </c>
      <c r="J414" t="str">
        <f t="shared" si="7"/>
        <v>=Haramain!R50C10</v>
      </c>
      <c r="M414" s="51"/>
      <c r="P414" s="51"/>
    </row>
    <row r="415" spans="1:16">
      <c r="A415" s="148">
        <v>12464</v>
      </c>
      <c r="B415" s="85" t="s">
        <v>242</v>
      </c>
      <c r="C415" s="1">
        <f>Haramain!$J$89</f>
        <v>0</v>
      </c>
      <c r="D415" s="86" t="s">
        <v>2299</v>
      </c>
      <c r="E415">
        <v>51</v>
      </c>
      <c r="F415" s="86" t="s">
        <v>2167</v>
      </c>
      <c r="G415" t="s">
        <v>2300</v>
      </c>
      <c r="H415" t="s">
        <v>2164</v>
      </c>
      <c r="J415" t="str">
        <f t="shared" si="7"/>
        <v>=Haramain!R51C10</v>
      </c>
      <c r="M415" s="51"/>
      <c r="P415" s="51"/>
    </row>
    <row r="416" spans="1:16">
      <c r="A416" s="148">
        <v>12666</v>
      </c>
      <c r="B416" s="85" t="s">
        <v>1757</v>
      </c>
      <c r="C416" s="1">
        <f>Haramain!J91</f>
        <v>0</v>
      </c>
      <c r="D416" s="86" t="s">
        <v>2299</v>
      </c>
      <c r="F416" s="86"/>
      <c r="G416" t="s">
        <v>2300</v>
      </c>
      <c r="H416" t="s">
        <v>2164</v>
      </c>
      <c r="J416" t="str">
        <f t="shared" si="7"/>
        <v>=RC10</v>
      </c>
      <c r="M416" s="51"/>
    </row>
    <row r="417" spans="1:16">
      <c r="A417" s="148">
        <v>6012</v>
      </c>
      <c r="B417" s="85" t="s">
        <v>1758</v>
      </c>
      <c r="C417" s="1">
        <f>Haramain!J94</f>
        <v>0</v>
      </c>
      <c r="D417" s="86" t="s">
        <v>2299</v>
      </c>
      <c r="F417" s="86"/>
      <c r="G417" t="s">
        <v>2300</v>
      </c>
      <c r="H417" t="s">
        <v>2164</v>
      </c>
      <c r="J417" t="str">
        <f t="shared" si="7"/>
        <v>=RC10</v>
      </c>
      <c r="M417" s="51"/>
    </row>
    <row r="418" spans="1:16">
      <c r="A418" s="148">
        <v>6008</v>
      </c>
      <c r="B418" s="85" t="s">
        <v>243</v>
      </c>
      <c r="C418" s="1">
        <f>Haramain!$J$90</f>
        <v>0</v>
      </c>
      <c r="D418" s="86" t="s">
        <v>2299</v>
      </c>
      <c r="E418">
        <v>52</v>
      </c>
      <c r="F418" s="86" t="s">
        <v>2167</v>
      </c>
      <c r="G418" t="s">
        <v>2300</v>
      </c>
      <c r="H418" t="s">
        <v>2164</v>
      </c>
      <c r="J418" t="str">
        <f t="shared" si="7"/>
        <v>=Haramain!R52C10</v>
      </c>
      <c r="M418" s="51"/>
      <c r="P418" s="51"/>
    </row>
    <row r="419" spans="1:16">
      <c r="A419" s="148">
        <v>6027</v>
      </c>
      <c r="B419" s="85" t="s">
        <v>244</v>
      </c>
      <c r="C419" s="1">
        <f>Haramain!$J$92</f>
        <v>0</v>
      </c>
      <c r="D419" s="86" t="s">
        <v>2299</v>
      </c>
      <c r="E419">
        <v>53</v>
      </c>
      <c r="F419" s="86" t="s">
        <v>2167</v>
      </c>
      <c r="G419" t="s">
        <v>2300</v>
      </c>
      <c r="H419" t="s">
        <v>2164</v>
      </c>
      <c r="J419" t="str">
        <f t="shared" si="7"/>
        <v>=Haramain!R53C10</v>
      </c>
      <c r="M419" s="51"/>
      <c r="P419" s="51"/>
    </row>
    <row r="420" spans="1:16">
      <c r="A420" s="148">
        <v>12118</v>
      </c>
      <c r="B420" s="85" t="s">
        <v>1759</v>
      </c>
      <c r="D420" s="86" t="s">
        <v>2299</v>
      </c>
      <c r="F420" s="86"/>
      <c r="G420" t="s">
        <v>2300</v>
      </c>
      <c r="H420" t="s">
        <v>2164</v>
      </c>
      <c r="J420" t="str">
        <f t="shared" si="7"/>
        <v>=RC10</v>
      </c>
      <c r="M420" s="51"/>
    </row>
    <row r="421" spans="1:16">
      <c r="A421" s="147">
        <v>12704</v>
      </c>
      <c r="B421" s="84" t="s">
        <v>245</v>
      </c>
      <c r="D421" s="86" t="s">
        <v>2299</v>
      </c>
      <c r="F421" s="86"/>
      <c r="G421" t="s">
        <v>2300</v>
      </c>
      <c r="H421" t="s">
        <v>2164</v>
      </c>
      <c r="J421" t="str">
        <f t="shared" si="7"/>
        <v>=RC10</v>
      </c>
      <c r="M421" s="51"/>
    </row>
    <row r="422" spans="1:16">
      <c r="A422" s="148">
        <v>13364</v>
      </c>
      <c r="B422" s="85" t="s">
        <v>246</v>
      </c>
      <c r="C422" s="1">
        <f>Haramain!$J$97</f>
        <v>0</v>
      </c>
      <c r="D422" s="86" t="s">
        <v>2299</v>
      </c>
      <c r="E422">
        <v>55</v>
      </c>
      <c r="F422" s="86" t="s">
        <v>2167</v>
      </c>
      <c r="G422" t="s">
        <v>2300</v>
      </c>
      <c r="H422" t="s">
        <v>2164</v>
      </c>
      <c r="J422" t="str">
        <f t="shared" si="7"/>
        <v>=Haramain!R55C10</v>
      </c>
      <c r="M422" s="51"/>
      <c r="P422" s="51"/>
    </row>
    <row r="423" spans="1:16">
      <c r="A423" s="148">
        <v>12466</v>
      </c>
      <c r="B423" s="85" t="s">
        <v>247</v>
      </c>
      <c r="C423" s="1">
        <f>Haramain!$J$98</f>
        <v>0</v>
      </c>
      <c r="D423" s="86" t="s">
        <v>2299</v>
      </c>
      <c r="E423">
        <v>56</v>
      </c>
      <c r="F423" s="86" t="s">
        <v>2167</v>
      </c>
      <c r="G423" t="s">
        <v>2300</v>
      </c>
      <c r="H423" t="s">
        <v>2164</v>
      </c>
      <c r="J423" t="str">
        <f t="shared" si="7"/>
        <v>=Haramain!R56C10</v>
      </c>
      <c r="M423" s="51"/>
      <c r="P423" s="51"/>
    </row>
    <row r="424" spans="1:16">
      <c r="A424" s="148">
        <v>6051</v>
      </c>
      <c r="B424" s="85" t="s">
        <v>248</v>
      </c>
      <c r="C424" s="1">
        <f>Haramain!$J$99</f>
        <v>0</v>
      </c>
      <c r="D424" s="86" t="s">
        <v>2299</v>
      </c>
      <c r="E424">
        <v>57</v>
      </c>
      <c r="F424" s="86" t="s">
        <v>2167</v>
      </c>
      <c r="G424" t="s">
        <v>2300</v>
      </c>
      <c r="H424" t="s">
        <v>2164</v>
      </c>
      <c r="J424" t="str">
        <f t="shared" si="7"/>
        <v>=Haramain!R57C10</v>
      </c>
      <c r="M424" s="51"/>
      <c r="P424" s="51"/>
    </row>
    <row r="425" spans="1:16">
      <c r="A425" s="148">
        <v>11258</v>
      </c>
      <c r="B425" s="85" t="s">
        <v>249</v>
      </c>
      <c r="C425" s="1">
        <f>Haramain!$J$100</f>
        <v>0</v>
      </c>
      <c r="D425" s="86" t="s">
        <v>2299</v>
      </c>
      <c r="E425">
        <v>58</v>
      </c>
      <c r="F425" s="86" t="s">
        <v>2167</v>
      </c>
      <c r="G425" t="s">
        <v>2300</v>
      </c>
      <c r="H425" t="s">
        <v>2164</v>
      </c>
      <c r="J425" t="str">
        <f t="shared" si="7"/>
        <v>=Haramain!R58C10</v>
      </c>
      <c r="M425" s="51"/>
      <c r="P425" s="51"/>
    </row>
    <row r="426" spans="1:16">
      <c r="A426" s="148">
        <v>12656</v>
      </c>
      <c r="B426" s="85" t="s">
        <v>250</v>
      </c>
      <c r="C426" s="1">
        <f>Haramain!$J$101</f>
        <v>0</v>
      </c>
      <c r="D426" s="86" t="s">
        <v>2299</v>
      </c>
      <c r="E426">
        <v>59</v>
      </c>
      <c r="F426" s="86" t="s">
        <v>2167</v>
      </c>
      <c r="G426" t="s">
        <v>2300</v>
      </c>
      <c r="H426" t="s">
        <v>2164</v>
      </c>
      <c r="J426" t="str">
        <f t="shared" si="7"/>
        <v>=Haramain!R59C10</v>
      </c>
      <c r="M426" s="51"/>
      <c r="P426" s="51"/>
    </row>
    <row r="427" spans="1:16">
      <c r="A427" s="148">
        <v>12870</v>
      </c>
      <c r="B427" s="85" t="s">
        <v>251</v>
      </c>
      <c r="C427" s="1">
        <f>Haramain!$J$102</f>
        <v>0</v>
      </c>
      <c r="D427" s="86" t="s">
        <v>2299</v>
      </c>
      <c r="E427">
        <v>60</v>
      </c>
      <c r="F427" s="86" t="s">
        <v>2167</v>
      </c>
      <c r="G427" t="s">
        <v>2300</v>
      </c>
      <c r="H427" t="s">
        <v>2164</v>
      </c>
      <c r="J427" t="str">
        <f t="shared" si="7"/>
        <v>=Haramain!R60C10</v>
      </c>
      <c r="M427" s="51"/>
      <c r="P427" s="51"/>
    </row>
    <row r="428" spans="1:16">
      <c r="A428" s="148">
        <v>12467</v>
      </c>
      <c r="B428" s="85" t="s">
        <v>252</v>
      </c>
      <c r="C428" s="1">
        <f>Haramain!$J$103</f>
        <v>0</v>
      </c>
      <c r="D428" s="86" t="s">
        <v>2299</v>
      </c>
      <c r="E428">
        <v>61</v>
      </c>
      <c r="F428" s="86" t="s">
        <v>2167</v>
      </c>
      <c r="G428" t="s">
        <v>2300</v>
      </c>
      <c r="H428" t="s">
        <v>2164</v>
      </c>
      <c r="J428" t="str">
        <f t="shared" si="7"/>
        <v>=Haramain!R61C10</v>
      </c>
      <c r="M428" s="51"/>
      <c r="P428" s="51"/>
    </row>
    <row r="429" spans="1:16">
      <c r="A429" s="148">
        <v>6052</v>
      </c>
      <c r="B429" s="85" t="s">
        <v>253</v>
      </c>
      <c r="C429" s="1">
        <f>Haramain!$J$104</f>
        <v>0</v>
      </c>
      <c r="D429" s="86" t="s">
        <v>2299</v>
      </c>
      <c r="E429">
        <v>62</v>
      </c>
      <c r="F429" s="86" t="s">
        <v>2167</v>
      </c>
      <c r="G429" t="s">
        <v>2300</v>
      </c>
      <c r="H429" t="s">
        <v>2164</v>
      </c>
      <c r="J429" t="str">
        <f t="shared" si="7"/>
        <v>=Haramain!R62C10</v>
      </c>
      <c r="M429" s="51"/>
      <c r="P429" s="51"/>
    </row>
    <row r="430" spans="1:16">
      <c r="A430" s="148">
        <v>12471</v>
      </c>
      <c r="B430" s="85" t="s">
        <v>1760</v>
      </c>
      <c r="C430" s="1">
        <f>Haramain!J105</f>
        <v>0</v>
      </c>
      <c r="D430" s="86" t="s">
        <v>2299</v>
      </c>
      <c r="F430" s="86"/>
      <c r="G430" t="s">
        <v>2300</v>
      </c>
      <c r="H430" t="s">
        <v>2164</v>
      </c>
      <c r="J430" t="str">
        <f t="shared" si="7"/>
        <v>=RC10</v>
      </c>
      <c r="M430" s="51"/>
    </row>
    <row r="431" spans="1:16">
      <c r="A431" s="148">
        <v>6053</v>
      </c>
      <c r="B431" s="85" t="s">
        <v>254</v>
      </c>
      <c r="C431" s="1">
        <f>Haramain!$J$106</f>
        <v>0</v>
      </c>
      <c r="D431" s="86" t="s">
        <v>2299</v>
      </c>
      <c r="E431">
        <v>63</v>
      </c>
      <c r="F431" s="86" t="s">
        <v>2167</v>
      </c>
      <c r="G431" t="s">
        <v>2300</v>
      </c>
      <c r="H431" t="s">
        <v>2164</v>
      </c>
      <c r="J431" t="str">
        <f t="shared" si="7"/>
        <v>=Haramain!R63C10</v>
      </c>
      <c r="M431" s="51"/>
      <c r="P431" s="51"/>
    </row>
    <row r="432" spans="1:16">
      <c r="A432" s="148">
        <v>12712</v>
      </c>
      <c r="B432" s="85" t="s">
        <v>255</v>
      </c>
      <c r="C432" s="1">
        <f>Haramain!$J$107</f>
        <v>0</v>
      </c>
      <c r="D432" s="86" t="s">
        <v>2299</v>
      </c>
      <c r="E432">
        <v>64</v>
      </c>
      <c r="F432" s="86" t="s">
        <v>2167</v>
      </c>
      <c r="G432" t="s">
        <v>2300</v>
      </c>
      <c r="H432" t="s">
        <v>2164</v>
      </c>
      <c r="J432" t="str">
        <f t="shared" si="7"/>
        <v>=Haramain!R64C10</v>
      </c>
      <c r="M432" s="51"/>
      <c r="P432" s="51"/>
    </row>
    <row r="433" spans="1:16">
      <c r="A433" s="148">
        <v>12711</v>
      </c>
      <c r="B433" s="85" t="s">
        <v>256</v>
      </c>
      <c r="C433" s="1">
        <f>Haramain!$J$108</f>
        <v>0</v>
      </c>
      <c r="D433" s="86" t="s">
        <v>2299</v>
      </c>
      <c r="E433">
        <v>65</v>
      </c>
      <c r="F433" s="86" t="s">
        <v>2167</v>
      </c>
      <c r="G433" t="s">
        <v>2300</v>
      </c>
      <c r="H433" t="s">
        <v>2164</v>
      </c>
      <c r="J433" t="str">
        <f t="shared" si="7"/>
        <v>=Haramain!R65C10</v>
      </c>
      <c r="M433" s="51"/>
      <c r="P433" s="51"/>
    </row>
    <row r="434" spans="1:16">
      <c r="A434" s="148">
        <v>6054</v>
      </c>
      <c r="B434" s="85" t="s">
        <v>257</v>
      </c>
      <c r="C434" s="1">
        <f>Haramain!$J$109</f>
        <v>0</v>
      </c>
      <c r="D434" s="86" t="s">
        <v>2299</v>
      </c>
      <c r="E434">
        <v>66</v>
      </c>
      <c r="F434" s="86" t="s">
        <v>2167</v>
      </c>
      <c r="G434" t="s">
        <v>2300</v>
      </c>
      <c r="H434" t="s">
        <v>2164</v>
      </c>
      <c r="J434" t="str">
        <f t="shared" si="7"/>
        <v>=Haramain!R66C10</v>
      </c>
      <c r="M434" s="51"/>
      <c r="P434" s="51"/>
    </row>
    <row r="435" spans="1:16">
      <c r="A435" s="148">
        <v>13198</v>
      </c>
      <c r="B435" s="85" t="s">
        <v>258</v>
      </c>
      <c r="C435" s="1">
        <f>Haramain!$J$110</f>
        <v>0</v>
      </c>
      <c r="D435" s="86" t="s">
        <v>2299</v>
      </c>
      <c r="E435">
        <v>67</v>
      </c>
      <c r="F435" s="86" t="s">
        <v>2167</v>
      </c>
      <c r="G435" t="s">
        <v>2300</v>
      </c>
      <c r="H435" t="s">
        <v>2164</v>
      </c>
      <c r="J435" t="str">
        <f t="shared" si="7"/>
        <v>=Haramain!R67C10</v>
      </c>
      <c r="M435" s="51"/>
      <c r="P435" s="51"/>
    </row>
    <row r="436" spans="1:16">
      <c r="A436" s="148">
        <v>6055</v>
      </c>
      <c r="B436" s="85" t="s">
        <v>259</v>
      </c>
      <c r="C436" s="1">
        <f>Haramain!$J$111</f>
        <v>0</v>
      </c>
      <c r="D436" s="86" t="s">
        <v>2299</v>
      </c>
      <c r="E436">
        <v>68</v>
      </c>
      <c r="F436" s="86" t="s">
        <v>2167</v>
      </c>
      <c r="G436" t="s">
        <v>2300</v>
      </c>
      <c r="H436" t="s">
        <v>2164</v>
      </c>
      <c r="J436" t="str">
        <f t="shared" si="7"/>
        <v>=Haramain!R68C10</v>
      </c>
      <c r="M436" s="51"/>
      <c r="P436" s="51"/>
    </row>
    <row r="437" spans="1:16">
      <c r="A437" s="148">
        <v>12468</v>
      </c>
      <c r="B437" s="85" t="s">
        <v>260</v>
      </c>
      <c r="C437" s="1">
        <f>Haramain!$J$112</f>
        <v>0</v>
      </c>
      <c r="D437" s="86" t="s">
        <v>2299</v>
      </c>
      <c r="E437">
        <v>69</v>
      </c>
      <c r="F437" s="86" t="s">
        <v>2167</v>
      </c>
      <c r="G437" t="s">
        <v>2300</v>
      </c>
      <c r="H437" t="s">
        <v>2164</v>
      </c>
      <c r="J437" t="str">
        <f t="shared" si="7"/>
        <v>=Haramain!R69C10</v>
      </c>
      <c r="M437" s="51"/>
      <c r="P437" s="51"/>
    </row>
    <row r="438" spans="1:16">
      <c r="A438" s="148">
        <v>13266</v>
      </c>
      <c r="B438" s="85" t="s">
        <v>261</v>
      </c>
      <c r="C438" s="1">
        <f>Haramain!$J$113</f>
        <v>0</v>
      </c>
      <c r="D438" s="86" t="s">
        <v>2299</v>
      </c>
      <c r="E438">
        <v>70</v>
      </c>
      <c r="F438" s="86" t="s">
        <v>2167</v>
      </c>
      <c r="G438" t="s">
        <v>2300</v>
      </c>
      <c r="H438" t="s">
        <v>2164</v>
      </c>
      <c r="J438" t="str">
        <f t="shared" si="7"/>
        <v>=Haramain!R70C10</v>
      </c>
      <c r="M438" s="51"/>
      <c r="P438" s="51"/>
    </row>
    <row r="439" spans="1:16">
      <c r="A439" s="148">
        <v>13265</v>
      </c>
      <c r="B439" s="85" t="s">
        <v>262</v>
      </c>
      <c r="C439" s="1">
        <f>Haramain!$J$114</f>
        <v>0</v>
      </c>
      <c r="D439" s="86" t="s">
        <v>2299</v>
      </c>
      <c r="E439">
        <v>71</v>
      </c>
      <c r="F439" s="86" t="s">
        <v>2167</v>
      </c>
      <c r="G439" t="s">
        <v>2300</v>
      </c>
      <c r="H439" t="s">
        <v>2164</v>
      </c>
      <c r="J439" t="str">
        <f t="shared" si="7"/>
        <v>=Haramain!R71C10</v>
      </c>
      <c r="M439" s="51"/>
      <c r="P439" s="51"/>
    </row>
    <row r="440" spans="1:16">
      <c r="A440" s="148">
        <v>6056</v>
      </c>
      <c r="B440" s="85" t="s">
        <v>263</v>
      </c>
      <c r="C440" s="1">
        <f>Haramain!$J$115</f>
        <v>0</v>
      </c>
      <c r="D440" s="86" t="s">
        <v>2299</v>
      </c>
      <c r="E440">
        <v>72</v>
      </c>
      <c r="F440" s="86" t="s">
        <v>2167</v>
      </c>
      <c r="G440" t="s">
        <v>2300</v>
      </c>
      <c r="H440" t="s">
        <v>2164</v>
      </c>
      <c r="J440" t="str">
        <f t="shared" si="7"/>
        <v>=Haramain!R72C10</v>
      </c>
      <c r="M440" s="51"/>
      <c r="P440" s="51"/>
    </row>
    <row r="441" spans="1:16">
      <c r="A441" s="148">
        <v>6057</v>
      </c>
      <c r="B441" s="85" t="s">
        <v>264</v>
      </c>
      <c r="C441" s="1">
        <f>Haramain!$J$116</f>
        <v>0</v>
      </c>
      <c r="D441" s="86" t="s">
        <v>2299</v>
      </c>
      <c r="E441">
        <v>73</v>
      </c>
      <c r="F441" s="86" t="s">
        <v>2167</v>
      </c>
      <c r="G441" t="s">
        <v>2300</v>
      </c>
      <c r="H441" t="s">
        <v>2164</v>
      </c>
      <c r="J441" t="str">
        <f t="shared" si="7"/>
        <v>=Haramain!R73C10</v>
      </c>
      <c r="M441" s="51"/>
      <c r="P441" s="51"/>
    </row>
    <row r="442" spans="1:16">
      <c r="A442" s="148">
        <v>12463</v>
      </c>
      <c r="B442" s="85" t="s">
        <v>265</v>
      </c>
      <c r="C442" s="1">
        <f>Haramain!$J$117</f>
        <v>0</v>
      </c>
      <c r="D442" s="86" t="s">
        <v>2299</v>
      </c>
      <c r="E442">
        <v>74</v>
      </c>
      <c r="F442" s="86" t="s">
        <v>2167</v>
      </c>
      <c r="G442" t="s">
        <v>2300</v>
      </c>
      <c r="H442" t="s">
        <v>2164</v>
      </c>
      <c r="J442" t="str">
        <f t="shared" si="7"/>
        <v>=Haramain!R74C10</v>
      </c>
      <c r="M442" s="51"/>
      <c r="P442" s="51"/>
    </row>
    <row r="443" spans="1:16">
      <c r="A443" s="148">
        <v>6059</v>
      </c>
      <c r="B443" s="85" t="s">
        <v>266</v>
      </c>
      <c r="C443" s="1">
        <f>Haramain!$J$118</f>
        <v>0</v>
      </c>
      <c r="D443" s="86" t="s">
        <v>2299</v>
      </c>
      <c r="E443">
        <v>75</v>
      </c>
      <c r="F443" s="86" t="s">
        <v>2167</v>
      </c>
      <c r="G443" t="s">
        <v>2300</v>
      </c>
      <c r="H443" t="s">
        <v>2164</v>
      </c>
      <c r="J443" t="str">
        <f t="shared" si="7"/>
        <v>=Haramain!R75C10</v>
      </c>
      <c r="M443" s="51"/>
      <c r="P443" s="51"/>
    </row>
    <row r="444" spans="1:16">
      <c r="A444" s="148">
        <v>6060</v>
      </c>
      <c r="B444" s="85" t="s">
        <v>267</v>
      </c>
      <c r="C444" s="1">
        <f>Haramain!$J$119</f>
        <v>0</v>
      </c>
      <c r="D444" s="86" t="s">
        <v>2299</v>
      </c>
      <c r="E444">
        <v>76</v>
      </c>
      <c r="F444" s="86" t="s">
        <v>2167</v>
      </c>
      <c r="G444" t="s">
        <v>2300</v>
      </c>
      <c r="H444" t="s">
        <v>2164</v>
      </c>
      <c r="J444" t="str">
        <f t="shared" si="7"/>
        <v>=Haramain!R76C10</v>
      </c>
      <c r="M444" s="51"/>
      <c r="P444" s="51"/>
    </row>
    <row r="445" spans="1:16">
      <c r="A445" s="148">
        <v>11254</v>
      </c>
      <c r="B445" s="85" t="s">
        <v>268</v>
      </c>
      <c r="C445" s="1">
        <f>Haramain!$J$120</f>
        <v>0</v>
      </c>
      <c r="D445" s="86" t="s">
        <v>2299</v>
      </c>
      <c r="E445">
        <v>77</v>
      </c>
      <c r="F445" s="86" t="s">
        <v>2167</v>
      </c>
      <c r="G445" t="s">
        <v>2300</v>
      </c>
      <c r="H445" t="s">
        <v>2164</v>
      </c>
      <c r="J445" t="str">
        <f t="shared" si="7"/>
        <v>=Haramain!R77C10</v>
      </c>
      <c r="M445" s="51"/>
      <c r="P445" s="51"/>
    </row>
    <row r="446" spans="1:16">
      <c r="A446" s="148">
        <v>11253</v>
      </c>
      <c r="B446" s="85" t="s">
        <v>269</v>
      </c>
      <c r="C446" s="1">
        <f>Haramain!$J$121</f>
        <v>0</v>
      </c>
      <c r="D446" s="86" t="s">
        <v>2299</v>
      </c>
      <c r="E446">
        <v>78</v>
      </c>
      <c r="F446" s="86" t="s">
        <v>2167</v>
      </c>
      <c r="G446" t="s">
        <v>2300</v>
      </c>
      <c r="H446" t="s">
        <v>2164</v>
      </c>
      <c r="J446" t="str">
        <f t="shared" si="7"/>
        <v>=Haramain!R78C10</v>
      </c>
      <c r="M446" s="51"/>
      <c r="P446" s="51"/>
    </row>
    <row r="447" spans="1:16">
      <c r="A447" s="148">
        <v>13902</v>
      </c>
      <c r="B447" s="85" t="s">
        <v>270</v>
      </c>
      <c r="C447" s="1">
        <f>Haramain!$J$122</f>
        <v>0</v>
      </c>
      <c r="D447" s="86" t="s">
        <v>2299</v>
      </c>
      <c r="E447">
        <v>79</v>
      </c>
      <c r="F447" s="86" t="s">
        <v>2167</v>
      </c>
      <c r="G447" t="s">
        <v>2300</v>
      </c>
      <c r="H447" t="s">
        <v>2164</v>
      </c>
      <c r="J447" t="str">
        <f t="shared" si="7"/>
        <v>=Haramain!R79C10</v>
      </c>
      <c r="M447" s="51"/>
      <c r="P447" s="51"/>
    </row>
    <row r="448" spans="1:16">
      <c r="A448" s="148">
        <v>11255</v>
      </c>
      <c r="B448" s="85" t="s">
        <v>271</v>
      </c>
      <c r="C448" s="1">
        <f>Haramain!$J$123</f>
        <v>0</v>
      </c>
      <c r="D448" s="86" t="s">
        <v>2299</v>
      </c>
      <c r="E448">
        <v>80</v>
      </c>
      <c r="F448" s="86" t="s">
        <v>2167</v>
      </c>
      <c r="G448" t="s">
        <v>2300</v>
      </c>
      <c r="H448" t="s">
        <v>2164</v>
      </c>
      <c r="J448" t="str">
        <f t="shared" si="7"/>
        <v>=Haramain!R80C10</v>
      </c>
      <c r="M448" s="51"/>
      <c r="P448" s="51"/>
    </row>
    <row r="449" spans="1:16">
      <c r="A449" s="148">
        <v>6050</v>
      </c>
      <c r="B449" s="85" t="s">
        <v>272</v>
      </c>
      <c r="C449" s="1">
        <f>Haramain!$J$124</f>
        <v>0</v>
      </c>
      <c r="D449" s="86" t="s">
        <v>2299</v>
      </c>
      <c r="E449">
        <v>81</v>
      </c>
      <c r="F449" s="86" t="s">
        <v>2167</v>
      </c>
      <c r="G449" t="s">
        <v>2300</v>
      </c>
      <c r="H449" t="s">
        <v>2164</v>
      </c>
      <c r="J449" t="str">
        <f t="shared" si="7"/>
        <v>=Haramain!R81C10</v>
      </c>
      <c r="M449" s="51"/>
      <c r="P449" s="51"/>
    </row>
    <row r="450" spans="1:16">
      <c r="A450" s="148">
        <v>6061</v>
      </c>
      <c r="B450" s="85" t="s">
        <v>1761</v>
      </c>
      <c r="D450" s="86" t="s">
        <v>2299</v>
      </c>
      <c r="F450" s="86"/>
      <c r="G450" t="s">
        <v>2300</v>
      </c>
      <c r="H450" t="s">
        <v>2164</v>
      </c>
      <c r="J450" t="str">
        <f t="shared" si="7"/>
        <v>=RC10</v>
      </c>
      <c r="M450" s="51"/>
    </row>
    <row r="451" spans="1:16">
      <c r="A451" s="148">
        <v>11890</v>
      </c>
      <c r="B451" s="85" t="s">
        <v>273</v>
      </c>
      <c r="C451" s="1">
        <f>Haramain!$J$125</f>
        <v>0</v>
      </c>
      <c r="D451" s="86" t="s">
        <v>2299</v>
      </c>
      <c r="E451">
        <v>82</v>
      </c>
      <c r="F451" s="86" t="s">
        <v>2167</v>
      </c>
      <c r="G451" t="s">
        <v>2300</v>
      </c>
      <c r="H451" t="s">
        <v>2164</v>
      </c>
      <c r="J451" t="str">
        <f t="shared" si="7"/>
        <v>=Haramain!R82C10</v>
      </c>
      <c r="M451" s="51"/>
      <c r="P451" s="51"/>
    </row>
    <row r="452" spans="1:16">
      <c r="A452" s="148">
        <v>13348</v>
      </c>
      <c r="B452" s="85" t="s">
        <v>274</v>
      </c>
      <c r="C452" s="1">
        <f>Haramain!$J$126</f>
        <v>0</v>
      </c>
      <c r="D452" s="86" t="s">
        <v>2299</v>
      </c>
      <c r="E452">
        <v>83</v>
      </c>
      <c r="F452" s="86" t="s">
        <v>2167</v>
      </c>
      <c r="G452" t="s">
        <v>2300</v>
      </c>
      <c r="H452" t="s">
        <v>2164</v>
      </c>
      <c r="J452" t="str">
        <f t="shared" si="7"/>
        <v>=Haramain!R83C10</v>
      </c>
      <c r="M452" s="51"/>
      <c r="P452" s="51"/>
    </row>
    <row r="453" spans="1:16">
      <c r="A453" s="148">
        <v>12705</v>
      </c>
      <c r="B453" s="85" t="s">
        <v>275</v>
      </c>
      <c r="C453" s="1">
        <f>Haramain!$J$127</f>
        <v>0</v>
      </c>
      <c r="D453" s="86" t="s">
        <v>2299</v>
      </c>
      <c r="E453">
        <v>84</v>
      </c>
      <c r="F453" s="86" t="s">
        <v>2167</v>
      </c>
      <c r="G453" t="s">
        <v>2300</v>
      </c>
      <c r="H453" t="s">
        <v>2164</v>
      </c>
      <c r="J453" t="str">
        <f t="shared" si="7"/>
        <v>=Haramain!R84C10</v>
      </c>
      <c r="M453" s="51"/>
      <c r="P453" s="51"/>
    </row>
    <row r="454" spans="1:16">
      <c r="A454" s="148">
        <v>13357</v>
      </c>
      <c r="B454" s="85" t="s">
        <v>276</v>
      </c>
      <c r="C454" s="1">
        <f>Haramain!$J$128</f>
        <v>0</v>
      </c>
      <c r="D454" s="86" t="s">
        <v>2299</v>
      </c>
      <c r="E454">
        <v>85</v>
      </c>
      <c r="F454" s="86" t="s">
        <v>2167</v>
      </c>
      <c r="G454" t="s">
        <v>2300</v>
      </c>
      <c r="H454" t="s">
        <v>2164</v>
      </c>
      <c r="J454" t="str">
        <f t="shared" ref="J454:J517" si="8">CONCATENATE(H454,F454,D454,E454,G454)</f>
        <v>=Haramain!R85C10</v>
      </c>
      <c r="M454" s="51"/>
      <c r="P454" s="51"/>
    </row>
    <row r="455" spans="1:16">
      <c r="A455" s="148">
        <v>13350</v>
      </c>
      <c r="B455" s="85" t="s">
        <v>277</v>
      </c>
      <c r="C455" s="1">
        <f>Haramain!$J$129</f>
        <v>0</v>
      </c>
      <c r="D455" s="86" t="s">
        <v>2299</v>
      </c>
      <c r="E455">
        <v>86</v>
      </c>
      <c r="F455" s="86" t="s">
        <v>2167</v>
      </c>
      <c r="G455" t="s">
        <v>2300</v>
      </c>
      <c r="H455" t="s">
        <v>2164</v>
      </c>
      <c r="J455" t="str">
        <f t="shared" si="8"/>
        <v>=Haramain!R86C10</v>
      </c>
      <c r="M455" s="51"/>
      <c r="P455" s="51"/>
    </row>
    <row r="456" spans="1:16">
      <c r="A456" s="148">
        <v>13349</v>
      </c>
      <c r="B456" s="85" t="s">
        <v>278</v>
      </c>
      <c r="C456" s="1">
        <f>Haramain!$J$130</f>
        <v>0</v>
      </c>
      <c r="D456" s="86" t="s">
        <v>2299</v>
      </c>
      <c r="E456">
        <v>87</v>
      </c>
      <c r="F456" s="86" t="s">
        <v>2167</v>
      </c>
      <c r="G456" t="s">
        <v>2300</v>
      </c>
      <c r="H456" t="s">
        <v>2164</v>
      </c>
      <c r="J456" t="str">
        <f t="shared" si="8"/>
        <v>=Haramain!R87C10</v>
      </c>
      <c r="M456" s="51"/>
      <c r="P456" s="51"/>
    </row>
    <row r="457" spans="1:16">
      <c r="A457" s="148">
        <v>13358</v>
      </c>
      <c r="B457" s="85" t="s">
        <v>279</v>
      </c>
      <c r="C457" s="1">
        <f>Haramain!$J$131</f>
        <v>0</v>
      </c>
      <c r="D457" s="86" t="s">
        <v>2299</v>
      </c>
      <c r="E457">
        <v>88</v>
      </c>
      <c r="F457" s="86" t="s">
        <v>2167</v>
      </c>
      <c r="G457" t="s">
        <v>2300</v>
      </c>
      <c r="H457" t="s">
        <v>2164</v>
      </c>
      <c r="J457" t="str">
        <f t="shared" si="8"/>
        <v>=Haramain!R88C10</v>
      </c>
      <c r="M457" s="51"/>
      <c r="P457" s="51"/>
    </row>
    <row r="458" spans="1:16">
      <c r="A458" s="147">
        <v>12893</v>
      </c>
      <c r="B458" s="84" t="s">
        <v>280</v>
      </c>
      <c r="D458" s="86" t="s">
        <v>2299</v>
      </c>
      <c r="F458" s="86"/>
      <c r="G458" t="s">
        <v>2300</v>
      </c>
      <c r="H458" t="s">
        <v>2164</v>
      </c>
      <c r="J458" t="str">
        <f t="shared" si="8"/>
        <v>=RC10</v>
      </c>
      <c r="M458" s="51"/>
    </row>
    <row r="459" spans="1:16">
      <c r="A459" s="148">
        <v>14000</v>
      </c>
      <c r="B459" s="85" t="s">
        <v>2889</v>
      </c>
      <c r="C459" s="1">
        <f>Haramain!$J$136</f>
        <v>0</v>
      </c>
      <c r="D459" s="86" t="s">
        <v>2299</v>
      </c>
      <c r="E459">
        <v>90</v>
      </c>
      <c r="F459" s="86" t="s">
        <v>2167</v>
      </c>
      <c r="G459" t="s">
        <v>2300</v>
      </c>
      <c r="H459" t="s">
        <v>2164</v>
      </c>
      <c r="J459" t="str">
        <f t="shared" si="8"/>
        <v>=Haramain!R90C10</v>
      </c>
      <c r="M459" s="51"/>
      <c r="P459" s="51"/>
    </row>
    <row r="460" spans="1:16">
      <c r="A460" s="148">
        <v>14001</v>
      </c>
      <c r="B460" s="85" t="s">
        <v>281</v>
      </c>
      <c r="C460" s="1">
        <f>Haramain!$J$137</f>
        <v>0</v>
      </c>
      <c r="D460" s="86" t="s">
        <v>2299</v>
      </c>
      <c r="E460">
        <v>91</v>
      </c>
      <c r="F460" s="86" t="s">
        <v>2167</v>
      </c>
      <c r="G460" t="s">
        <v>2300</v>
      </c>
      <c r="H460" t="s">
        <v>2164</v>
      </c>
      <c r="J460" t="str">
        <f t="shared" si="8"/>
        <v>=Haramain!R91C10</v>
      </c>
      <c r="M460" s="51"/>
      <c r="P460" s="51"/>
    </row>
    <row r="461" spans="1:16">
      <c r="A461" s="148">
        <v>12963</v>
      </c>
      <c r="B461" s="85" t="s">
        <v>1762</v>
      </c>
      <c r="C461" s="1">
        <f>Haramain!J135</f>
        <v>0</v>
      </c>
      <c r="D461" s="86" t="s">
        <v>2299</v>
      </c>
      <c r="F461" s="86"/>
      <c r="G461" t="s">
        <v>2300</v>
      </c>
      <c r="H461" t="s">
        <v>2164</v>
      </c>
      <c r="J461" t="str">
        <f t="shared" si="8"/>
        <v>=RC10</v>
      </c>
      <c r="M461" s="51"/>
    </row>
    <row r="462" spans="1:16">
      <c r="A462" s="148">
        <v>13264</v>
      </c>
      <c r="B462" s="85" t="s">
        <v>282</v>
      </c>
      <c r="C462" s="1">
        <f>Haramain!$J$138</f>
        <v>0</v>
      </c>
      <c r="D462" s="86" t="s">
        <v>2299</v>
      </c>
      <c r="E462">
        <v>92</v>
      </c>
      <c r="F462" s="86" t="s">
        <v>2167</v>
      </c>
      <c r="G462" t="s">
        <v>2300</v>
      </c>
      <c r="H462" t="s">
        <v>2164</v>
      </c>
      <c r="J462" t="str">
        <f t="shared" si="8"/>
        <v>=Haramain!R92C10</v>
      </c>
      <c r="M462" s="51"/>
      <c r="P462" s="51"/>
    </row>
    <row r="463" spans="1:16">
      <c r="A463" s="148">
        <v>13997</v>
      </c>
      <c r="B463" s="85" t="s">
        <v>283</v>
      </c>
      <c r="C463" s="1">
        <f>Haramain!$J$139</f>
        <v>0</v>
      </c>
      <c r="D463" s="86" t="s">
        <v>2299</v>
      </c>
      <c r="E463">
        <v>93</v>
      </c>
      <c r="F463" s="86" t="s">
        <v>2167</v>
      </c>
      <c r="G463" t="s">
        <v>2300</v>
      </c>
      <c r="H463" t="s">
        <v>2164</v>
      </c>
      <c r="J463" t="str">
        <f t="shared" si="8"/>
        <v>=Haramain!R93C10</v>
      </c>
      <c r="M463" s="51"/>
      <c r="P463" s="51"/>
    </row>
    <row r="464" spans="1:16">
      <c r="A464" s="148">
        <v>12887</v>
      </c>
      <c r="B464" s="85" t="s">
        <v>284</v>
      </c>
      <c r="C464" s="1">
        <f>Haramain!$J$140</f>
        <v>0</v>
      </c>
      <c r="D464" s="86" t="s">
        <v>2299</v>
      </c>
      <c r="E464">
        <v>94</v>
      </c>
      <c r="F464" s="86" t="s">
        <v>2167</v>
      </c>
      <c r="G464" t="s">
        <v>2300</v>
      </c>
      <c r="H464" t="s">
        <v>2164</v>
      </c>
      <c r="J464" t="str">
        <f t="shared" si="8"/>
        <v>=Haramain!R94C10</v>
      </c>
      <c r="M464" s="51"/>
      <c r="P464" s="51"/>
    </row>
    <row r="465" spans="1:16">
      <c r="A465" s="148">
        <v>6062</v>
      </c>
      <c r="B465" s="85" t="s">
        <v>285</v>
      </c>
      <c r="C465" s="1">
        <f>Haramain!$J$141</f>
        <v>0</v>
      </c>
      <c r="D465" s="86" t="s">
        <v>2299</v>
      </c>
      <c r="E465">
        <v>95</v>
      </c>
      <c r="F465" s="86" t="s">
        <v>2167</v>
      </c>
      <c r="G465" t="s">
        <v>2300</v>
      </c>
      <c r="H465" t="s">
        <v>2164</v>
      </c>
      <c r="J465" t="str">
        <f t="shared" si="8"/>
        <v>=Haramain!R95C10</v>
      </c>
      <c r="M465" s="51"/>
      <c r="P465" s="51"/>
    </row>
    <row r="466" spans="1:16">
      <c r="A466" s="148">
        <v>13361</v>
      </c>
      <c r="B466" s="85" t="s">
        <v>286</v>
      </c>
      <c r="C466" s="1">
        <f>Haramain!$J$142</f>
        <v>0</v>
      </c>
      <c r="D466" s="86" t="s">
        <v>2299</v>
      </c>
      <c r="E466">
        <v>96</v>
      </c>
      <c r="F466" s="86" t="s">
        <v>2167</v>
      </c>
      <c r="G466" t="s">
        <v>2300</v>
      </c>
      <c r="H466" t="s">
        <v>2164</v>
      </c>
      <c r="J466" t="str">
        <f t="shared" si="8"/>
        <v>=Haramain!R96C10</v>
      </c>
      <c r="M466" s="51"/>
      <c r="P466" s="51"/>
    </row>
    <row r="467" spans="1:16">
      <c r="A467" s="148">
        <v>13267</v>
      </c>
      <c r="B467" s="85" t="s">
        <v>287</v>
      </c>
      <c r="C467" s="1">
        <f>Haramain!$J$143</f>
        <v>0</v>
      </c>
      <c r="D467" s="86" t="s">
        <v>2299</v>
      </c>
      <c r="E467">
        <v>97</v>
      </c>
      <c r="F467" s="86" t="s">
        <v>2167</v>
      </c>
      <c r="G467" t="s">
        <v>2300</v>
      </c>
      <c r="H467" t="s">
        <v>2164</v>
      </c>
      <c r="J467" t="str">
        <f t="shared" si="8"/>
        <v>=Haramain!R97C10</v>
      </c>
      <c r="M467" s="51"/>
      <c r="P467" s="51"/>
    </row>
    <row r="468" spans="1:16">
      <c r="A468" s="148">
        <v>12715</v>
      </c>
      <c r="B468" s="85" t="s">
        <v>1763</v>
      </c>
      <c r="D468" s="86" t="s">
        <v>2299</v>
      </c>
      <c r="F468" s="86"/>
      <c r="G468" t="s">
        <v>2300</v>
      </c>
      <c r="H468" t="s">
        <v>2164</v>
      </c>
      <c r="J468" t="str">
        <f t="shared" si="8"/>
        <v>=RC10</v>
      </c>
      <c r="M468" s="51"/>
    </row>
    <row r="469" spans="1:16">
      <c r="A469" s="148">
        <v>13360</v>
      </c>
      <c r="B469" s="85" t="s">
        <v>288</v>
      </c>
      <c r="C469" s="1">
        <f>Haramain!$J$144</f>
        <v>0</v>
      </c>
      <c r="D469" s="86" t="s">
        <v>2299</v>
      </c>
      <c r="E469">
        <v>98</v>
      </c>
      <c r="F469" s="86" t="s">
        <v>2167</v>
      </c>
      <c r="G469" t="s">
        <v>2300</v>
      </c>
      <c r="H469" t="s">
        <v>2164</v>
      </c>
      <c r="J469" t="str">
        <f t="shared" si="8"/>
        <v>=Haramain!R98C10</v>
      </c>
      <c r="M469" s="51"/>
      <c r="P469" s="51"/>
    </row>
    <row r="470" spans="1:16">
      <c r="A470" s="148">
        <v>12288</v>
      </c>
      <c r="B470" s="85" t="s">
        <v>289</v>
      </c>
      <c r="C470" s="1">
        <f>Haramain!$J$146</f>
        <v>0</v>
      </c>
      <c r="D470" s="86" t="s">
        <v>2299</v>
      </c>
      <c r="E470">
        <v>99</v>
      </c>
      <c r="F470" s="86" t="s">
        <v>2167</v>
      </c>
      <c r="G470" t="s">
        <v>2300</v>
      </c>
      <c r="H470" t="s">
        <v>2164</v>
      </c>
      <c r="J470" t="str">
        <f t="shared" si="8"/>
        <v>=Haramain!R99C10</v>
      </c>
      <c r="M470" s="51"/>
      <c r="P470" s="51"/>
    </row>
    <row r="471" spans="1:16">
      <c r="A471" s="148">
        <v>13901</v>
      </c>
      <c r="B471" s="85" t="s">
        <v>290</v>
      </c>
      <c r="C471" s="1">
        <f>Haramain!$J$148</f>
        <v>0</v>
      </c>
      <c r="D471" s="86" t="s">
        <v>2299</v>
      </c>
      <c r="E471">
        <v>100</v>
      </c>
      <c r="F471" s="86" t="s">
        <v>2167</v>
      </c>
      <c r="G471" t="s">
        <v>2300</v>
      </c>
      <c r="H471" t="s">
        <v>2164</v>
      </c>
      <c r="J471" t="str">
        <f t="shared" si="8"/>
        <v>=Haramain!R100C10</v>
      </c>
      <c r="M471" s="51"/>
      <c r="P471" s="51"/>
    </row>
    <row r="472" spans="1:16">
      <c r="A472" s="148">
        <v>13900</v>
      </c>
      <c r="B472" s="85" t="s">
        <v>291</v>
      </c>
      <c r="C472" s="1">
        <f>Haramain!$J$149</f>
        <v>0</v>
      </c>
      <c r="D472" s="86" t="s">
        <v>2299</v>
      </c>
      <c r="E472">
        <v>101</v>
      </c>
      <c r="F472" s="86" t="s">
        <v>2167</v>
      </c>
      <c r="G472" t="s">
        <v>2300</v>
      </c>
      <c r="H472" t="s">
        <v>2164</v>
      </c>
      <c r="J472" t="str">
        <f t="shared" si="8"/>
        <v>=Haramain!R101C10</v>
      </c>
      <c r="M472" s="51"/>
      <c r="P472" s="51"/>
    </row>
    <row r="473" spans="1:16">
      <c r="A473" s="148">
        <v>12926</v>
      </c>
      <c r="B473" s="85" t="s">
        <v>292</v>
      </c>
      <c r="C473" s="1">
        <f>Haramain!$J$154</f>
        <v>0</v>
      </c>
      <c r="D473" s="86" t="s">
        <v>2299</v>
      </c>
      <c r="E473">
        <v>102</v>
      </c>
      <c r="F473" s="86" t="s">
        <v>2167</v>
      </c>
      <c r="G473" t="s">
        <v>2300</v>
      </c>
      <c r="H473" t="s">
        <v>2164</v>
      </c>
      <c r="J473" t="str">
        <f t="shared" si="8"/>
        <v>=Haramain!R102C10</v>
      </c>
      <c r="M473" s="51"/>
      <c r="P473" s="51"/>
    </row>
    <row r="474" spans="1:16">
      <c r="A474" s="148">
        <v>12907</v>
      </c>
      <c r="B474" s="85" t="s">
        <v>293</v>
      </c>
      <c r="C474" s="1">
        <f>Haramain!$J$155</f>
        <v>0</v>
      </c>
      <c r="D474" s="86" t="s">
        <v>2299</v>
      </c>
      <c r="E474">
        <v>103</v>
      </c>
      <c r="F474" s="86" t="s">
        <v>2167</v>
      </c>
      <c r="G474" t="s">
        <v>2300</v>
      </c>
      <c r="H474" t="s">
        <v>2164</v>
      </c>
      <c r="J474" t="str">
        <f t="shared" si="8"/>
        <v>=Haramain!R103C10</v>
      </c>
      <c r="M474" s="51"/>
      <c r="P474" s="51"/>
    </row>
    <row r="475" spans="1:16">
      <c r="A475" s="148">
        <v>13199</v>
      </c>
      <c r="B475" s="85" t="s">
        <v>294</v>
      </c>
      <c r="C475" s="1">
        <f>Haramain!$J$156</f>
        <v>0</v>
      </c>
      <c r="D475" s="86" t="s">
        <v>2299</v>
      </c>
      <c r="E475">
        <v>104</v>
      </c>
      <c r="F475" s="86" t="s">
        <v>2167</v>
      </c>
      <c r="G475" t="s">
        <v>2300</v>
      </c>
      <c r="H475" t="s">
        <v>2164</v>
      </c>
      <c r="J475" t="str">
        <f t="shared" si="8"/>
        <v>=Haramain!R104C10</v>
      </c>
      <c r="M475" s="51"/>
      <c r="P475" s="51"/>
    </row>
    <row r="476" spans="1:16">
      <c r="A476" s="148">
        <v>12710</v>
      </c>
      <c r="B476" s="85" t="s">
        <v>295</v>
      </c>
      <c r="C476" s="1">
        <f>Haramain!$J$157</f>
        <v>0</v>
      </c>
      <c r="D476" s="86" t="s">
        <v>2299</v>
      </c>
      <c r="E476">
        <v>105</v>
      </c>
      <c r="F476" s="86" t="s">
        <v>2167</v>
      </c>
      <c r="G476" t="s">
        <v>2300</v>
      </c>
      <c r="H476" t="s">
        <v>2164</v>
      </c>
      <c r="J476" t="str">
        <f t="shared" si="8"/>
        <v>=Haramain!R105C10</v>
      </c>
      <c r="M476" s="51"/>
      <c r="P476" s="51"/>
    </row>
    <row r="477" spans="1:16">
      <c r="A477" s="148">
        <v>12709</v>
      </c>
      <c r="B477" s="85" t="s">
        <v>296</v>
      </c>
      <c r="C477" s="1">
        <f>Haramain!$J$158</f>
        <v>0</v>
      </c>
      <c r="D477" s="86" t="s">
        <v>2299</v>
      </c>
      <c r="E477">
        <v>106</v>
      </c>
      <c r="F477" s="86" t="s">
        <v>2167</v>
      </c>
      <c r="G477" t="s">
        <v>2300</v>
      </c>
      <c r="H477" t="s">
        <v>2164</v>
      </c>
      <c r="J477" t="str">
        <f t="shared" si="8"/>
        <v>=Haramain!R106C10</v>
      </c>
      <c r="M477" s="51"/>
      <c r="P477" s="51"/>
    </row>
    <row r="478" spans="1:16">
      <c r="A478" s="148">
        <v>12473</v>
      </c>
      <c r="B478" s="85" t="s">
        <v>297</v>
      </c>
      <c r="C478" s="1">
        <f>Haramain!$J$159</f>
        <v>0</v>
      </c>
      <c r="D478" s="86" t="s">
        <v>2299</v>
      </c>
      <c r="E478">
        <v>107</v>
      </c>
      <c r="F478" s="86" t="s">
        <v>2167</v>
      </c>
      <c r="G478" t="s">
        <v>2300</v>
      </c>
      <c r="H478" t="s">
        <v>2164</v>
      </c>
      <c r="J478" t="str">
        <f t="shared" si="8"/>
        <v>=Haramain!R107C10</v>
      </c>
      <c r="M478" s="51"/>
      <c r="P478" s="51"/>
    </row>
    <row r="479" spans="1:16">
      <c r="A479" s="148">
        <v>12707</v>
      </c>
      <c r="B479" s="85" t="s">
        <v>298</v>
      </c>
      <c r="C479" s="1">
        <f>Haramain!$J$160</f>
        <v>0</v>
      </c>
      <c r="D479" s="86" t="s">
        <v>2299</v>
      </c>
      <c r="E479">
        <v>108</v>
      </c>
      <c r="F479" s="86" t="s">
        <v>2167</v>
      </c>
      <c r="G479" t="s">
        <v>2300</v>
      </c>
      <c r="H479" t="s">
        <v>2164</v>
      </c>
      <c r="J479" t="str">
        <f t="shared" si="8"/>
        <v>=Haramain!R108C10</v>
      </c>
      <c r="M479" s="51"/>
      <c r="P479" s="51"/>
    </row>
    <row r="480" spans="1:16">
      <c r="A480" s="148">
        <v>13194</v>
      </c>
      <c r="B480" s="85" t="s">
        <v>299</v>
      </c>
      <c r="C480" s="1">
        <f>Haramain!$J$161</f>
        <v>0</v>
      </c>
      <c r="D480" s="86" t="s">
        <v>2299</v>
      </c>
      <c r="E480">
        <v>109</v>
      </c>
      <c r="F480" s="86" t="s">
        <v>2167</v>
      </c>
      <c r="G480" t="s">
        <v>2300</v>
      </c>
      <c r="H480" t="s">
        <v>2164</v>
      </c>
      <c r="J480" t="str">
        <f t="shared" si="8"/>
        <v>=Haramain!R109C10</v>
      </c>
      <c r="M480" s="51"/>
      <c r="P480" s="51"/>
    </row>
    <row r="481" spans="1:16">
      <c r="A481" s="148">
        <v>12472</v>
      </c>
      <c r="B481" s="85" t="s">
        <v>300</v>
      </c>
      <c r="C481" s="1">
        <f>Haramain!$J$162</f>
        <v>0</v>
      </c>
      <c r="D481" s="86" t="s">
        <v>2299</v>
      </c>
      <c r="E481">
        <v>110</v>
      </c>
      <c r="F481" s="86" t="s">
        <v>2167</v>
      </c>
      <c r="G481" t="s">
        <v>2300</v>
      </c>
      <c r="H481" t="s">
        <v>2164</v>
      </c>
      <c r="J481" t="str">
        <f t="shared" si="8"/>
        <v>=Haramain!R110C10</v>
      </c>
      <c r="M481" s="51"/>
      <c r="P481" s="51"/>
    </row>
    <row r="482" spans="1:16">
      <c r="A482" s="148">
        <v>13352</v>
      </c>
      <c r="B482" s="85" t="s">
        <v>301</v>
      </c>
      <c r="C482" s="1">
        <f>Haramain!$J$169</f>
        <v>0</v>
      </c>
      <c r="D482" s="86" t="s">
        <v>2299</v>
      </c>
      <c r="E482">
        <v>117</v>
      </c>
      <c r="F482" s="86" t="s">
        <v>2167</v>
      </c>
      <c r="G482" t="s">
        <v>2300</v>
      </c>
      <c r="H482" t="s">
        <v>2164</v>
      </c>
      <c r="J482" t="str">
        <f t="shared" si="8"/>
        <v>=Haramain!R117C10</v>
      </c>
      <c r="M482" s="51"/>
      <c r="P482" s="51"/>
    </row>
    <row r="483" spans="1:16">
      <c r="A483" s="148">
        <v>13351</v>
      </c>
      <c r="B483" s="85" t="s">
        <v>302</v>
      </c>
      <c r="C483" s="1">
        <f>Haramain!$J$175</f>
        <v>0</v>
      </c>
      <c r="D483" s="86" t="s">
        <v>2299</v>
      </c>
      <c r="E483">
        <v>122</v>
      </c>
      <c r="F483" s="86" t="s">
        <v>2167</v>
      </c>
      <c r="G483" t="s">
        <v>2300</v>
      </c>
      <c r="H483" t="s">
        <v>2164</v>
      </c>
      <c r="J483" t="str">
        <f t="shared" si="8"/>
        <v>=Haramain!R122C10</v>
      </c>
      <c r="M483" s="51"/>
      <c r="P483" s="51"/>
    </row>
    <row r="484" spans="1:16">
      <c r="A484" s="148">
        <v>13359</v>
      </c>
      <c r="B484" s="85" t="s">
        <v>303</v>
      </c>
      <c r="C484" s="1">
        <f>Haramain!$J$163</f>
        <v>0</v>
      </c>
      <c r="D484" s="86" t="s">
        <v>2299</v>
      </c>
      <c r="E484">
        <v>111</v>
      </c>
      <c r="F484" s="86" t="s">
        <v>2167</v>
      </c>
      <c r="G484" t="s">
        <v>2300</v>
      </c>
      <c r="H484" t="s">
        <v>2164</v>
      </c>
      <c r="J484" t="str">
        <f t="shared" si="8"/>
        <v>=Haramain!R111C10</v>
      </c>
      <c r="M484" s="51"/>
      <c r="P484" s="51"/>
    </row>
    <row r="485" spans="1:16">
      <c r="A485" s="148">
        <v>13899</v>
      </c>
      <c r="B485" s="85" t="s">
        <v>1764</v>
      </c>
      <c r="C485" s="1">
        <f>Haramain!J147</f>
        <v>0</v>
      </c>
      <c r="D485" s="86" t="s">
        <v>2299</v>
      </c>
      <c r="F485" s="86"/>
      <c r="G485" t="s">
        <v>2300</v>
      </c>
      <c r="H485" t="s">
        <v>2164</v>
      </c>
      <c r="J485" t="str">
        <f t="shared" si="8"/>
        <v>=RC10</v>
      </c>
      <c r="M485" s="51"/>
    </row>
    <row r="486" spans="1:16">
      <c r="A486" s="148">
        <v>13369</v>
      </c>
      <c r="B486" s="85" t="s">
        <v>304</v>
      </c>
      <c r="C486" s="1">
        <f>Haramain!$J$164</f>
        <v>0</v>
      </c>
      <c r="D486" s="86" t="s">
        <v>2299</v>
      </c>
      <c r="E486">
        <v>112</v>
      </c>
      <c r="F486" s="86" t="s">
        <v>2167</v>
      </c>
      <c r="G486" t="s">
        <v>2300</v>
      </c>
      <c r="H486" t="s">
        <v>2164</v>
      </c>
      <c r="J486" t="str">
        <f t="shared" si="8"/>
        <v>=Haramain!R112C10</v>
      </c>
      <c r="M486" s="51"/>
      <c r="P486" s="51"/>
    </row>
    <row r="487" spans="1:16">
      <c r="A487" s="148">
        <v>13370</v>
      </c>
      <c r="B487" s="85" t="s">
        <v>305</v>
      </c>
      <c r="C487" s="1">
        <f>Haramain!$J$165</f>
        <v>0</v>
      </c>
      <c r="D487" s="86" t="s">
        <v>2299</v>
      </c>
      <c r="E487">
        <v>113</v>
      </c>
      <c r="F487" s="86" t="s">
        <v>2167</v>
      </c>
      <c r="G487" t="s">
        <v>2300</v>
      </c>
      <c r="H487" t="s">
        <v>2164</v>
      </c>
      <c r="J487" t="str">
        <f t="shared" si="8"/>
        <v>=Haramain!R113C10</v>
      </c>
      <c r="M487" s="51"/>
      <c r="P487" s="51"/>
    </row>
    <row r="488" spans="1:16">
      <c r="A488" s="148">
        <v>13347</v>
      </c>
      <c r="B488" s="85" t="s">
        <v>306</v>
      </c>
      <c r="C488" s="1">
        <f>Haramain!$J$166</f>
        <v>0</v>
      </c>
      <c r="D488" s="86" t="s">
        <v>2299</v>
      </c>
      <c r="E488">
        <v>114</v>
      </c>
      <c r="F488" s="86" t="s">
        <v>2167</v>
      </c>
      <c r="G488" t="s">
        <v>2300</v>
      </c>
      <c r="H488" t="s">
        <v>2164</v>
      </c>
      <c r="J488" t="str">
        <f t="shared" si="8"/>
        <v>=Haramain!R114C10</v>
      </c>
      <c r="M488" s="51"/>
      <c r="P488" s="51"/>
    </row>
    <row r="489" spans="1:16">
      <c r="A489" s="148">
        <v>13866</v>
      </c>
      <c r="B489" s="85" t="s">
        <v>307</v>
      </c>
      <c r="C489" s="1">
        <f>Haramain!$J$167</f>
        <v>0</v>
      </c>
      <c r="D489" s="86" t="s">
        <v>2299</v>
      </c>
      <c r="E489">
        <v>115</v>
      </c>
      <c r="F489" s="86" t="s">
        <v>2167</v>
      </c>
      <c r="G489" t="s">
        <v>2300</v>
      </c>
      <c r="H489" t="s">
        <v>2164</v>
      </c>
      <c r="J489" t="str">
        <f t="shared" si="8"/>
        <v>=Haramain!R115C10</v>
      </c>
      <c r="M489" s="51"/>
      <c r="P489" s="51"/>
    </row>
    <row r="490" spans="1:16">
      <c r="A490" s="148">
        <v>13353</v>
      </c>
      <c r="B490" s="85" t="s">
        <v>308</v>
      </c>
      <c r="C490" s="1">
        <f>Haramain!$J$170</f>
        <v>0</v>
      </c>
      <c r="D490" s="86" t="s">
        <v>2299</v>
      </c>
      <c r="E490">
        <v>118</v>
      </c>
      <c r="F490" s="86" t="s">
        <v>2167</v>
      </c>
      <c r="G490" t="s">
        <v>2300</v>
      </c>
      <c r="H490" t="s">
        <v>2164</v>
      </c>
      <c r="J490" t="str">
        <f t="shared" si="8"/>
        <v>=Haramain!R118C10</v>
      </c>
      <c r="M490" s="51"/>
      <c r="P490" s="51"/>
    </row>
    <row r="491" spans="1:16">
      <c r="A491" s="148">
        <v>13355</v>
      </c>
      <c r="B491" s="85" t="s">
        <v>1765</v>
      </c>
      <c r="C491" s="1">
        <f>Haramain!J172</f>
        <v>0</v>
      </c>
      <c r="D491" s="86" t="s">
        <v>2299</v>
      </c>
      <c r="F491" s="86"/>
      <c r="G491" t="s">
        <v>2300</v>
      </c>
      <c r="H491" t="s">
        <v>2164</v>
      </c>
      <c r="J491" t="str">
        <f t="shared" si="8"/>
        <v>=RC10</v>
      </c>
      <c r="M491" s="51"/>
    </row>
    <row r="492" spans="1:16">
      <c r="A492" s="148">
        <v>13356</v>
      </c>
      <c r="B492" s="85" t="s">
        <v>309</v>
      </c>
      <c r="C492" s="1">
        <f>Haramain!$J$171</f>
        <v>0</v>
      </c>
      <c r="D492" s="86" t="s">
        <v>2299</v>
      </c>
      <c r="E492">
        <v>119</v>
      </c>
      <c r="F492" s="86" t="s">
        <v>2167</v>
      </c>
      <c r="G492" t="s">
        <v>2300</v>
      </c>
      <c r="H492" t="s">
        <v>2164</v>
      </c>
      <c r="J492" t="str">
        <f t="shared" si="8"/>
        <v>=Haramain!R119C10</v>
      </c>
      <c r="M492" s="51"/>
      <c r="P492" s="51"/>
    </row>
    <row r="493" spans="1:16">
      <c r="A493" s="148">
        <v>13354</v>
      </c>
      <c r="B493" s="85" t="s">
        <v>310</v>
      </c>
      <c r="C493" s="1">
        <f>Haramain!$J$173</f>
        <v>0</v>
      </c>
      <c r="D493" s="86" t="s">
        <v>2299</v>
      </c>
      <c r="E493">
        <v>120</v>
      </c>
      <c r="F493" s="86" t="s">
        <v>2167</v>
      </c>
      <c r="G493" t="s">
        <v>2300</v>
      </c>
      <c r="H493" t="s">
        <v>2164</v>
      </c>
      <c r="J493" t="str">
        <f t="shared" si="8"/>
        <v>=Haramain!R120C10</v>
      </c>
      <c r="M493" s="51"/>
      <c r="P493" s="51"/>
    </row>
    <row r="494" spans="1:16">
      <c r="A494" s="148">
        <v>13362</v>
      </c>
      <c r="B494" s="85" t="s">
        <v>311</v>
      </c>
      <c r="C494" s="1">
        <f>Haramain!$J$174</f>
        <v>0</v>
      </c>
      <c r="D494" s="86" t="s">
        <v>2299</v>
      </c>
      <c r="E494">
        <v>121</v>
      </c>
      <c r="F494" s="86" t="s">
        <v>2167</v>
      </c>
      <c r="G494" t="s">
        <v>2300</v>
      </c>
      <c r="H494" t="s">
        <v>2164</v>
      </c>
      <c r="J494" t="str">
        <f t="shared" si="8"/>
        <v>=Haramain!R121C10</v>
      </c>
      <c r="M494" s="51"/>
      <c r="P494" s="51"/>
    </row>
    <row r="495" spans="1:16">
      <c r="A495" s="148">
        <v>13998</v>
      </c>
      <c r="B495" s="85" t="s">
        <v>312</v>
      </c>
      <c r="C495" s="1">
        <f>Haramain!$J$168</f>
        <v>0</v>
      </c>
      <c r="D495" s="86" t="s">
        <v>2299</v>
      </c>
      <c r="E495">
        <v>116</v>
      </c>
      <c r="F495" s="86" t="s">
        <v>2167</v>
      </c>
      <c r="G495" t="s">
        <v>2300</v>
      </c>
      <c r="H495" t="s">
        <v>2164</v>
      </c>
      <c r="J495" t="str">
        <f t="shared" si="8"/>
        <v>=Haramain!R116C10</v>
      </c>
      <c r="M495" s="51"/>
      <c r="P495" s="51"/>
    </row>
    <row r="496" spans="1:16">
      <c r="A496" s="148">
        <v>12783</v>
      </c>
      <c r="B496" s="85" t="s">
        <v>313</v>
      </c>
      <c r="C496" s="1">
        <f>Haramain!$J$176</f>
        <v>0</v>
      </c>
      <c r="D496" s="86" t="s">
        <v>2299</v>
      </c>
      <c r="E496">
        <v>123</v>
      </c>
      <c r="F496" s="86" t="s">
        <v>2167</v>
      </c>
      <c r="G496" t="s">
        <v>2300</v>
      </c>
      <c r="H496" t="s">
        <v>2164</v>
      </c>
      <c r="J496" t="str">
        <f t="shared" si="8"/>
        <v>=Haramain!R123C10</v>
      </c>
      <c r="M496" s="51"/>
      <c r="P496" s="51"/>
    </row>
    <row r="497" spans="1:16">
      <c r="A497" s="148">
        <v>12782</v>
      </c>
      <c r="B497" s="85" t="s">
        <v>314</v>
      </c>
      <c r="C497" s="1">
        <f>Haramain!$J$177</f>
        <v>0</v>
      </c>
      <c r="D497" s="86" t="s">
        <v>2299</v>
      </c>
      <c r="E497">
        <v>124</v>
      </c>
      <c r="F497" s="86" t="s">
        <v>2167</v>
      </c>
      <c r="G497" t="s">
        <v>2300</v>
      </c>
      <c r="H497" t="s">
        <v>2164</v>
      </c>
      <c r="J497" t="str">
        <f t="shared" si="8"/>
        <v>=Haramain!R124C10</v>
      </c>
      <c r="M497" s="51"/>
      <c r="P497" s="51"/>
    </row>
    <row r="498" spans="1:16">
      <c r="A498" s="148">
        <v>12781</v>
      </c>
      <c r="B498" s="85" t="s">
        <v>315</v>
      </c>
      <c r="C498" s="1">
        <f>Haramain!$J$178</f>
        <v>0</v>
      </c>
      <c r="D498" s="86" t="s">
        <v>2299</v>
      </c>
      <c r="E498">
        <v>125</v>
      </c>
      <c r="F498" s="86" t="s">
        <v>2167</v>
      </c>
      <c r="G498" t="s">
        <v>2300</v>
      </c>
      <c r="H498" t="s">
        <v>2164</v>
      </c>
      <c r="J498" t="str">
        <f t="shared" si="8"/>
        <v>=Haramain!R125C10</v>
      </c>
      <c r="M498" s="51"/>
      <c r="P498" s="51"/>
    </row>
    <row r="499" spans="1:16">
      <c r="A499" s="147">
        <v>11252</v>
      </c>
      <c r="B499" s="84" t="s">
        <v>316</v>
      </c>
      <c r="D499" s="86" t="s">
        <v>2299</v>
      </c>
      <c r="F499" s="86"/>
      <c r="G499" t="s">
        <v>2300</v>
      </c>
      <c r="H499" t="s">
        <v>2164</v>
      </c>
      <c r="J499" t="str">
        <f t="shared" si="8"/>
        <v>=RC10</v>
      </c>
      <c r="M499" s="51"/>
    </row>
    <row r="500" spans="1:16">
      <c r="A500" s="147">
        <v>12379</v>
      </c>
      <c r="B500" s="84" t="s">
        <v>1766</v>
      </c>
      <c r="D500" s="86" t="s">
        <v>2299</v>
      </c>
      <c r="F500" s="86"/>
      <c r="G500" t="s">
        <v>2300</v>
      </c>
      <c r="H500" t="s">
        <v>2164</v>
      </c>
      <c r="J500" t="str">
        <f t="shared" si="8"/>
        <v>=RC10</v>
      </c>
      <c r="M500" s="51"/>
    </row>
    <row r="501" spans="1:16">
      <c r="A501" s="148">
        <v>12297</v>
      </c>
      <c r="B501" s="85" t="s">
        <v>1767</v>
      </c>
      <c r="D501" s="86" t="s">
        <v>2299</v>
      </c>
      <c r="F501" s="86"/>
      <c r="G501" t="s">
        <v>2300</v>
      </c>
      <c r="H501" t="s">
        <v>2164</v>
      </c>
      <c r="J501" t="str">
        <f t="shared" si="8"/>
        <v>=RC10</v>
      </c>
      <c r="M501" s="51"/>
    </row>
    <row r="502" spans="1:16">
      <c r="A502" s="148">
        <v>12296</v>
      </c>
      <c r="B502" s="85" t="s">
        <v>1768</v>
      </c>
      <c r="D502" s="86" t="s">
        <v>2299</v>
      </c>
      <c r="F502" s="86"/>
      <c r="G502" t="s">
        <v>2300</v>
      </c>
      <c r="H502" t="s">
        <v>2164</v>
      </c>
      <c r="J502" t="str">
        <f t="shared" si="8"/>
        <v>=RC10</v>
      </c>
      <c r="M502" s="51"/>
    </row>
    <row r="503" spans="1:16">
      <c r="A503" s="148">
        <v>12299</v>
      </c>
      <c r="B503" s="85" t="s">
        <v>1769</v>
      </c>
      <c r="D503" s="86" t="s">
        <v>2299</v>
      </c>
      <c r="F503" s="86"/>
      <c r="G503" t="s">
        <v>2300</v>
      </c>
      <c r="H503" t="s">
        <v>2164</v>
      </c>
      <c r="J503" t="str">
        <f t="shared" si="8"/>
        <v>=RC10</v>
      </c>
      <c r="M503" s="51"/>
    </row>
    <row r="504" spans="1:16">
      <c r="A504" s="148">
        <v>12303</v>
      </c>
      <c r="B504" s="85" t="s">
        <v>1770</v>
      </c>
      <c r="D504" s="86" t="s">
        <v>2299</v>
      </c>
      <c r="F504" s="86"/>
      <c r="G504" t="s">
        <v>2300</v>
      </c>
      <c r="H504" t="s">
        <v>2164</v>
      </c>
      <c r="J504" t="str">
        <f t="shared" si="8"/>
        <v>=RC10</v>
      </c>
      <c r="M504" s="51"/>
    </row>
    <row r="505" spans="1:16">
      <c r="A505" s="148">
        <v>12304</v>
      </c>
      <c r="B505" s="85" t="s">
        <v>1771</v>
      </c>
      <c r="D505" s="86" t="s">
        <v>2299</v>
      </c>
      <c r="F505" s="86"/>
      <c r="G505" t="s">
        <v>2300</v>
      </c>
      <c r="H505" t="s">
        <v>2164</v>
      </c>
      <c r="J505" t="str">
        <f t="shared" si="8"/>
        <v>=RC10</v>
      </c>
      <c r="M505" s="51"/>
    </row>
    <row r="506" spans="1:16">
      <c r="A506" s="148">
        <v>12305</v>
      </c>
      <c r="B506" s="85" t="s">
        <v>1772</v>
      </c>
      <c r="D506" s="86" t="s">
        <v>2299</v>
      </c>
      <c r="F506" s="86"/>
      <c r="G506" t="s">
        <v>2300</v>
      </c>
      <c r="H506" t="s">
        <v>2164</v>
      </c>
      <c r="J506" t="str">
        <f t="shared" si="8"/>
        <v>=RC10</v>
      </c>
      <c r="M506" s="51"/>
    </row>
    <row r="507" spans="1:16">
      <c r="A507" s="148">
        <v>14381</v>
      </c>
      <c r="B507" s="85" t="s">
        <v>2269</v>
      </c>
      <c r="C507" s="1">
        <f>Zaafaran!$J$174</f>
        <v>0</v>
      </c>
      <c r="D507" s="86" t="s">
        <v>2299</v>
      </c>
      <c r="E507">
        <v>112</v>
      </c>
      <c r="F507" s="86" t="s">
        <v>2169</v>
      </c>
      <c r="G507" t="s">
        <v>2300</v>
      </c>
      <c r="H507" t="s">
        <v>2164</v>
      </c>
      <c r="J507" t="str">
        <f t="shared" si="8"/>
        <v>=Zaafaran!R112C10</v>
      </c>
      <c r="M507" s="51"/>
      <c r="P507" s="51"/>
    </row>
    <row r="508" spans="1:16">
      <c r="A508" s="148">
        <v>12306</v>
      </c>
      <c r="B508" s="85" t="s">
        <v>1773</v>
      </c>
      <c r="D508" s="86" t="s">
        <v>2299</v>
      </c>
      <c r="F508" s="86"/>
      <c r="G508" t="s">
        <v>2300</v>
      </c>
      <c r="H508" t="s">
        <v>2164</v>
      </c>
      <c r="J508" t="str">
        <f t="shared" si="8"/>
        <v>=RC10</v>
      </c>
      <c r="M508" s="51"/>
    </row>
    <row r="509" spans="1:16">
      <c r="A509" s="148">
        <v>14378</v>
      </c>
      <c r="B509" s="85" t="s">
        <v>2270</v>
      </c>
      <c r="C509" s="1">
        <f>Zaafaran!$J$171</f>
        <v>0</v>
      </c>
      <c r="D509" s="86" t="s">
        <v>2299</v>
      </c>
      <c r="E509">
        <v>109</v>
      </c>
      <c r="F509" s="86" t="s">
        <v>2169</v>
      </c>
      <c r="G509" t="s">
        <v>2300</v>
      </c>
      <c r="H509" t="s">
        <v>2164</v>
      </c>
      <c r="J509" t="str">
        <f t="shared" si="8"/>
        <v>=Zaafaran!R109C10</v>
      </c>
      <c r="M509" s="51"/>
      <c r="P509" s="51"/>
    </row>
    <row r="510" spans="1:16">
      <c r="A510" s="148">
        <v>14380</v>
      </c>
      <c r="B510" s="85" t="s">
        <v>2271</v>
      </c>
      <c r="C510" s="1">
        <f>Zaafaran!$J$173</f>
        <v>0</v>
      </c>
      <c r="D510" s="86" t="s">
        <v>2299</v>
      </c>
      <c r="E510">
        <v>111</v>
      </c>
      <c r="F510" s="86" t="s">
        <v>2169</v>
      </c>
      <c r="G510" t="s">
        <v>2300</v>
      </c>
      <c r="H510" t="s">
        <v>2164</v>
      </c>
      <c r="J510" t="str">
        <f t="shared" si="8"/>
        <v>=Zaafaran!R111C10</v>
      </c>
      <c r="M510" s="51"/>
      <c r="P510" s="51"/>
    </row>
    <row r="511" spans="1:16">
      <c r="A511" s="148">
        <v>14379</v>
      </c>
      <c r="B511" s="85" t="s">
        <v>2272</v>
      </c>
      <c r="C511" s="1">
        <f>Zaafaran!$J$172</f>
        <v>0</v>
      </c>
      <c r="D511" s="86" t="s">
        <v>2299</v>
      </c>
      <c r="E511">
        <v>110</v>
      </c>
      <c r="F511" s="86" t="s">
        <v>2169</v>
      </c>
      <c r="G511" t="s">
        <v>2300</v>
      </c>
      <c r="H511" t="s">
        <v>2164</v>
      </c>
      <c r="J511" t="str">
        <f t="shared" si="8"/>
        <v>=Zaafaran!R110C10</v>
      </c>
      <c r="M511" s="51"/>
      <c r="P511" s="51"/>
    </row>
    <row r="512" spans="1:16">
      <c r="A512" s="147">
        <v>12376</v>
      </c>
      <c r="B512" s="84" t="s">
        <v>317</v>
      </c>
      <c r="D512" s="86" t="s">
        <v>2299</v>
      </c>
      <c r="F512" s="86"/>
      <c r="G512" t="s">
        <v>2300</v>
      </c>
      <c r="H512" t="s">
        <v>2164</v>
      </c>
      <c r="J512" t="str">
        <f t="shared" si="8"/>
        <v>=RC10</v>
      </c>
      <c r="M512" s="51"/>
    </row>
    <row r="513" spans="1:16">
      <c r="A513" s="148">
        <v>11299</v>
      </c>
      <c r="B513" s="85" t="s">
        <v>1774</v>
      </c>
      <c r="D513" s="86" t="s">
        <v>2299</v>
      </c>
      <c r="F513" s="86"/>
      <c r="G513" t="s">
        <v>2300</v>
      </c>
      <c r="H513" t="s">
        <v>2164</v>
      </c>
      <c r="J513" t="str">
        <f t="shared" si="8"/>
        <v>=RC10</v>
      </c>
      <c r="M513" s="51"/>
    </row>
    <row r="514" spans="1:16">
      <c r="A514" s="148">
        <v>11298</v>
      </c>
      <c r="B514" s="85" t="s">
        <v>1775</v>
      </c>
      <c r="C514" s="1">
        <f>Zaafaran!$J$16</f>
        <v>0</v>
      </c>
      <c r="D514" s="86" t="s">
        <v>2299</v>
      </c>
      <c r="E514">
        <v>12</v>
      </c>
      <c r="F514" s="86" t="s">
        <v>2169</v>
      </c>
      <c r="G514" t="s">
        <v>2300</v>
      </c>
      <c r="H514" t="s">
        <v>2164</v>
      </c>
      <c r="J514" t="str">
        <f t="shared" si="8"/>
        <v>=Zaafaran!R12C10</v>
      </c>
      <c r="M514" s="51"/>
      <c r="P514" s="51"/>
    </row>
    <row r="515" spans="1:16">
      <c r="A515" s="148">
        <v>14385</v>
      </c>
      <c r="B515" s="85" t="s">
        <v>2273</v>
      </c>
      <c r="C515" s="1">
        <f>Zaafaran!$J$10</f>
        <v>0</v>
      </c>
      <c r="D515" s="86" t="s">
        <v>2299</v>
      </c>
      <c r="E515">
        <v>6</v>
      </c>
      <c r="F515" s="86" t="s">
        <v>2169</v>
      </c>
      <c r="G515" t="s">
        <v>2300</v>
      </c>
      <c r="H515" t="s">
        <v>2164</v>
      </c>
      <c r="J515" t="str">
        <f t="shared" si="8"/>
        <v>=Zaafaran!R6C10</v>
      </c>
      <c r="M515" s="51"/>
      <c r="P515" s="51"/>
    </row>
    <row r="516" spans="1:16">
      <c r="A516" s="148">
        <v>11301</v>
      </c>
      <c r="B516" s="85" t="s">
        <v>1776</v>
      </c>
      <c r="C516" s="1">
        <f>Zaafaran!$J$13</f>
        <v>0</v>
      </c>
      <c r="D516" s="86" t="s">
        <v>2299</v>
      </c>
      <c r="E516">
        <v>9</v>
      </c>
      <c r="F516" s="86" t="s">
        <v>2169</v>
      </c>
      <c r="G516" t="s">
        <v>2300</v>
      </c>
      <c r="H516" t="s">
        <v>2164</v>
      </c>
      <c r="J516" t="str">
        <f t="shared" si="8"/>
        <v>=Zaafaran!R9C10</v>
      </c>
      <c r="M516" s="51"/>
      <c r="P516" s="51"/>
    </row>
    <row r="517" spans="1:16">
      <c r="A517" s="148">
        <v>12323</v>
      </c>
      <c r="B517" s="85" t="s">
        <v>1777</v>
      </c>
      <c r="C517" s="1">
        <f>Zaafaran!$J$14</f>
        <v>0</v>
      </c>
      <c r="D517" s="86" t="s">
        <v>2299</v>
      </c>
      <c r="E517">
        <v>10</v>
      </c>
      <c r="F517" s="86" t="s">
        <v>2169</v>
      </c>
      <c r="G517" t="s">
        <v>2300</v>
      </c>
      <c r="H517" t="s">
        <v>2164</v>
      </c>
      <c r="J517" t="str">
        <f t="shared" si="8"/>
        <v>=Zaafaran!R10C10</v>
      </c>
      <c r="M517" s="51"/>
      <c r="P517" s="51"/>
    </row>
    <row r="518" spans="1:16">
      <c r="A518" s="148">
        <v>12319</v>
      </c>
      <c r="B518" s="85" t="s">
        <v>318</v>
      </c>
      <c r="C518" s="1">
        <f>Zaafaran!$J$11</f>
        <v>0</v>
      </c>
      <c r="D518" s="86" t="s">
        <v>2299</v>
      </c>
      <c r="E518">
        <v>7</v>
      </c>
      <c r="F518" s="86" t="s">
        <v>2169</v>
      </c>
      <c r="G518" t="s">
        <v>2300</v>
      </c>
      <c r="H518" t="s">
        <v>2164</v>
      </c>
      <c r="J518" t="str">
        <f t="shared" ref="J518:J581" si="9">CONCATENATE(H518,F518,D518,E518,G518)</f>
        <v>=Zaafaran!R7C10</v>
      </c>
      <c r="M518" s="51"/>
      <c r="P518" s="51"/>
    </row>
    <row r="519" spans="1:16">
      <c r="A519" s="148">
        <v>14384</v>
      </c>
      <c r="B519" s="85" t="s">
        <v>2274</v>
      </c>
      <c r="C519" s="1">
        <f>Zaafaran!$J$9</f>
        <v>0</v>
      </c>
      <c r="D519" s="86" t="s">
        <v>2299</v>
      </c>
      <c r="E519">
        <v>5</v>
      </c>
      <c r="F519" s="86" t="s">
        <v>2169</v>
      </c>
      <c r="G519" t="s">
        <v>2300</v>
      </c>
      <c r="H519" t="s">
        <v>2164</v>
      </c>
      <c r="J519" t="str">
        <f t="shared" si="9"/>
        <v>=Zaafaran!R5C10</v>
      </c>
      <c r="M519" s="51"/>
      <c r="P519" s="51"/>
    </row>
    <row r="520" spans="1:16">
      <c r="A520" s="148">
        <v>12910</v>
      </c>
      <c r="B520" s="85" t="s">
        <v>1778</v>
      </c>
      <c r="C520" s="1">
        <f>Zaafaran!$J$15</f>
        <v>0</v>
      </c>
      <c r="D520" s="86" t="s">
        <v>2299</v>
      </c>
      <c r="E520">
        <v>11</v>
      </c>
      <c r="F520" s="86" t="s">
        <v>2169</v>
      </c>
      <c r="G520" t="s">
        <v>2300</v>
      </c>
      <c r="H520" t="s">
        <v>2164</v>
      </c>
      <c r="J520" t="str">
        <f t="shared" si="9"/>
        <v>=Zaafaran!R11C10</v>
      </c>
      <c r="M520" s="51"/>
      <c r="P520" s="51"/>
    </row>
    <row r="521" spans="1:16">
      <c r="A521" s="148">
        <v>13214</v>
      </c>
      <c r="B521" s="85" t="s">
        <v>319</v>
      </c>
      <c r="C521" s="1">
        <f>Zaafaran!$J$26</f>
        <v>0</v>
      </c>
      <c r="D521" s="86" t="s">
        <v>2299</v>
      </c>
      <c r="E521">
        <v>20</v>
      </c>
      <c r="F521" s="86" t="s">
        <v>2169</v>
      </c>
      <c r="G521" t="s">
        <v>2300</v>
      </c>
      <c r="H521" t="s">
        <v>2164</v>
      </c>
      <c r="J521" t="str">
        <f t="shared" si="9"/>
        <v>=Zaafaran!R20C10</v>
      </c>
      <c r="M521" s="51"/>
      <c r="P521" s="51"/>
    </row>
    <row r="522" spans="1:16">
      <c r="A522" s="148">
        <v>13213</v>
      </c>
      <c r="B522" s="85" t="s">
        <v>320</v>
      </c>
      <c r="C522" s="1">
        <f>Zaafaran!$J$23</f>
        <v>0</v>
      </c>
      <c r="D522" s="86" t="s">
        <v>2299</v>
      </c>
      <c r="E522">
        <v>17</v>
      </c>
      <c r="F522" s="86" t="s">
        <v>2169</v>
      </c>
      <c r="G522" t="s">
        <v>2300</v>
      </c>
      <c r="H522" t="s">
        <v>2164</v>
      </c>
      <c r="J522" t="str">
        <f t="shared" si="9"/>
        <v>=Zaafaran!R17C10</v>
      </c>
      <c r="M522" s="51"/>
      <c r="P522" s="51"/>
    </row>
    <row r="523" spans="1:16">
      <c r="A523" s="148">
        <v>13211</v>
      </c>
      <c r="B523" s="85" t="s">
        <v>321</v>
      </c>
      <c r="C523" s="1">
        <f>Zaafaran!$J$24</f>
        <v>0</v>
      </c>
      <c r="D523" s="86" t="s">
        <v>2299</v>
      </c>
      <c r="E523">
        <v>18</v>
      </c>
      <c r="F523" s="86" t="s">
        <v>2169</v>
      </c>
      <c r="G523" t="s">
        <v>2300</v>
      </c>
      <c r="H523" t="s">
        <v>2164</v>
      </c>
      <c r="J523" t="str">
        <f t="shared" si="9"/>
        <v>=Zaafaran!R18C10</v>
      </c>
      <c r="M523" s="51"/>
      <c r="P523" s="51"/>
    </row>
    <row r="524" spans="1:16">
      <c r="A524" s="148">
        <v>13212</v>
      </c>
      <c r="B524" s="85" t="s">
        <v>322</v>
      </c>
      <c r="C524" s="1">
        <f>Zaafaran!$J$25</f>
        <v>0</v>
      </c>
      <c r="D524" s="86" t="s">
        <v>2299</v>
      </c>
      <c r="E524">
        <v>19</v>
      </c>
      <c r="F524" s="86" t="s">
        <v>2169</v>
      </c>
      <c r="G524" t="s">
        <v>2300</v>
      </c>
      <c r="H524" t="s">
        <v>2164</v>
      </c>
      <c r="J524" t="str">
        <f t="shared" si="9"/>
        <v>=Zaafaran!R19C10</v>
      </c>
      <c r="M524" s="51"/>
      <c r="P524" s="51"/>
    </row>
    <row r="525" spans="1:16">
      <c r="A525" s="148">
        <v>14382</v>
      </c>
      <c r="B525" s="85" t="s">
        <v>2275</v>
      </c>
      <c r="C525" s="1">
        <f>Zaafaran!$J$7</f>
        <v>0</v>
      </c>
      <c r="D525" s="86" t="s">
        <v>2299</v>
      </c>
      <c r="E525">
        <v>3</v>
      </c>
      <c r="F525" s="86" t="s">
        <v>2169</v>
      </c>
      <c r="G525" t="s">
        <v>2300</v>
      </c>
      <c r="H525" t="s">
        <v>2164</v>
      </c>
      <c r="J525" t="str">
        <f t="shared" si="9"/>
        <v>=Zaafaran!R3C10</v>
      </c>
      <c r="M525" s="51"/>
      <c r="P525" s="51"/>
    </row>
    <row r="526" spans="1:16">
      <c r="A526" s="148">
        <v>12325</v>
      </c>
      <c r="B526" s="85" t="s">
        <v>1779</v>
      </c>
      <c r="C526" s="1">
        <f>Zaafaran!$J$17</f>
        <v>0</v>
      </c>
      <c r="D526" s="86" t="s">
        <v>2299</v>
      </c>
      <c r="E526">
        <v>13</v>
      </c>
      <c r="F526" s="86" t="s">
        <v>2169</v>
      </c>
      <c r="G526" t="s">
        <v>2300</v>
      </c>
      <c r="H526" t="s">
        <v>2164</v>
      </c>
      <c r="J526" t="str">
        <f t="shared" si="9"/>
        <v>=Zaafaran!R13C10</v>
      </c>
      <c r="M526" s="51"/>
      <c r="P526" s="51"/>
    </row>
    <row r="527" spans="1:16">
      <c r="A527" s="148">
        <v>12527</v>
      </c>
      <c r="B527" s="85" t="s">
        <v>323</v>
      </c>
      <c r="C527" s="1">
        <f>Zaafaran!$J$12</f>
        <v>0</v>
      </c>
      <c r="D527" s="86" t="s">
        <v>2299</v>
      </c>
      <c r="E527">
        <v>8</v>
      </c>
      <c r="F527" s="86" t="s">
        <v>2169</v>
      </c>
      <c r="G527" t="s">
        <v>2300</v>
      </c>
      <c r="H527" t="s">
        <v>2164</v>
      </c>
      <c r="J527" t="str">
        <f t="shared" si="9"/>
        <v>=Zaafaran!R8C10</v>
      </c>
      <c r="M527" s="51"/>
      <c r="P527" s="51"/>
    </row>
    <row r="528" spans="1:16">
      <c r="A528" s="148">
        <v>11297</v>
      </c>
      <c r="B528" s="85" t="s">
        <v>1780</v>
      </c>
      <c r="D528" s="86" t="s">
        <v>2299</v>
      </c>
      <c r="F528" s="86"/>
      <c r="G528" t="s">
        <v>2300</v>
      </c>
      <c r="H528" t="s">
        <v>2164</v>
      </c>
      <c r="J528" t="str">
        <f t="shared" si="9"/>
        <v>=RC10</v>
      </c>
      <c r="M528" s="51"/>
    </row>
    <row r="529" spans="1:16">
      <c r="A529" s="148">
        <v>14383</v>
      </c>
      <c r="B529" s="85" t="s">
        <v>2276</v>
      </c>
      <c r="C529" s="1">
        <f>Zaafaran!$J$8</f>
        <v>0</v>
      </c>
      <c r="D529" s="86" t="s">
        <v>2299</v>
      </c>
      <c r="E529">
        <v>4</v>
      </c>
      <c r="F529" s="86" t="s">
        <v>2169</v>
      </c>
      <c r="G529" t="s">
        <v>2300</v>
      </c>
      <c r="H529" t="s">
        <v>2164</v>
      </c>
      <c r="J529" t="str">
        <f t="shared" si="9"/>
        <v>=Zaafaran!R4C10</v>
      </c>
      <c r="M529" s="51"/>
      <c r="P529" s="51"/>
    </row>
    <row r="530" spans="1:16">
      <c r="A530" s="148">
        <v>12606</v>
      </c>
      <c r="B530" s="85" t="s">
        <v>1781</v>
      </c>
      <c r="D530" s="86" t="s">
        <v>2299</v>
      </c>
      <c r="F530" s="86"/>
      <c r="G530" t="s">
        <v>2300</v>
      </c>
      <c r="H530" t="s">
        <v>2164</v>
      </c>
      <c r="J530" t="str">
        <f t="shared" si="9"/>
        <v>=RC10</v>
      </c>
      <c r="M530" s="51"/>
    </row>
    <row r="531" spans="1:16">
      <c r="A531" s="148">
        <v>12814</v>
      </c>
      <c r="B531" s="85" t="s">
        <v>1782</v>
      </c>
      <c r="D531" s="86" t="s">
        <v>2299</v>
      </c>
      <c r="F531" s="86"/>
      <c r="G531" t="s">
        <v>2300</v>
      </c>
      <c r="H531" t="s">
        <v>2164</v>
      </c>
      <c r="J531" t="str">
        <f t="shared" si="9"/>
        <v>=RC10</v>
      </c>
      <c r="M531" s="51"/>
    </row>
    <row r="532" spans="1:16">
      <c r="A532" s="148">
        <v>12491</v>
      </c>
      <c r="B532" s="85" t="s">
        <v>1783</v>
      </c>
      <c r="C532" s="1">
        <f>Zaafaran!$J$22</f>
        <v>0</v>
      </c>
      <c r="D532" s="86" t="s">
        <v>2299</v>
      </c>
      <c r="E532">
        <v>16</v>
      </c>
      <c r="F532" s="86" t="s">
        <v>2169</v>
      </c>
      <c r="G532" t="s">
        <v>2300</v>
      </c>
      <c r="H532" t="s">
        <v>2164</v>
      </c>
      <c r="J532" t="str">
        <f t="shared" si="9"/>
        <v>=Zaafaran!R16C10</v>
      </c>
      <c r="M532" s="51"/>
      <c r="P532" s="51"/>
    </row>
    <row r="533" spans="1:16">
      <c r="A533" s="148">
        <v>12492</v>
      </c>
      <c r="B533" s="85" t="s">
        <v>324</v>
      </c>
      <c r="C533" s="1">
        <f>Zaafaran!$J$27</f>
        <v>0</v>
      </c>
      <c r="D533" s="86" t="s">
        <v>2299</v>
      </c>
      <c r="E533">
        <v>21</v>
      </c>
      <c r="F533" s="86" t="s">
        <v>2169</v>
      </c>
      <c r="G533" t="s">
        <v>2300</v>
      </c>
      <c r="H533" t="s">
        <v>2164</v>
      </c>
      <c r="J533" t="str">
        <f t="shared" si="9"/>
        <v>=Zaafaran!R21C10</v>
      </c>
      <c r="M533" s="51"/>
      <c r="P533" s="51"/>
    </row>
    <row r="534" spans="1:16">
      <c r="A534" s="148">
        <v>12490</v>
      </c>
      <c r="B534" s="85" t="s">
        <v>1784</v>
      </c>
      <c r="C534" s="1">
        <f>Zaafaran!$J$21</f>
        <v>0</v>
      </c>
      <c r="D534" s="86" t="s">
        <v>2299</v>
      </c>
      <c r="E534">
        <v>15</v>
      </c>
      <c r="F534" s="86" t="s">
        <v>2169</v>
      </c>
      <c r="G534" t="s">
        <v>2300</v>
      </c>
      <c r="H534" t="s">
        <v>2164</v>
      </c>
      <c r="J534" t="str">
        <f t="shared" si="9"/>
        <v>=Zaafaran!R15C10</v>
      </c>
      <c r="M534" s="51"/>
      <c r="P534" s="51"/>
    </row>
    <row r="535" spans="1:16">
      <c r="A535" s="148">
        <v>12489</v>
      </c>
      <c r="B535" s="85" t="s">
        <v>1785</v>
      </c>
      <c r="D535" s="86" t="s">
        <v>2299</v>
      </c>
      <c r="F535" s="86"/>
      <c r="G535" t="s">
        <v>2300</v>
      </c>
      <c r="H535" t="s">
        <v>2164</v>
      </c>
      <c r="J535" t="str">
        <f t="shared" si="9"/>
        <v>=RC10</v>
      </c>
      <c r="M535" s="51"/>
    </row>
    <row r="536" spans="1:16">
      <c r="A536" s="148">
        <v>13301</v>
      </c>
      <c r="B536" s="85" t="s">
        <v>1786</v>
      </c>
      <c r="D536" s="86" t="s">
        <v>2299</v>
      </c>
      <c r="F536" s="86"/>
      <c r="G536" t="s">
        <v>2300</v>
      </c>
      <c r="H536" t="s">
        <v>2164</v>
      </c>
      <c r="J536" t="str">
        <f t="shared" si="9"/>
        <v>=RC10</v>
      </c>
      <c r="M536" s="51"/>
    </row>
    <row r="537" spans="1:16">
      <c r="A537" s="148">
        <v>12894</v>
      </c>
      <c r="B537" s="85" t="s">
        <v>1787</v>
      </c>
      <c r="D537" s="86" t="s">
        <v>2299</v>
      </c>
      <c r="F537" s="86"/>
      <c r="G537" t="s">
        <v>2300</v>
      </c>
      <c r="H537" t="s">
        <v>2164</v>
      </c>
      <c r="J537" t="str">
        <f t="shared" si="9"/>
        <v>=RC10</v>
      </c>
      <c r="M537" s="51"/>
    </row>
    <row r="538" spans="1:16">
      <c r="A538" s="148">
        <v>12574</v>
      </c>
      <c r="B538" s="85" t="s">
        <v>1788</v>
      </c>
      <c r="D538" s="86" t="s">
        <v>2299</v>
      </c>
      <c r="F538" s="86"/>
      <c r="G538" t="s">
        <v>2300</v>
      </c>
      <c r="H538" t="s">
        <v>2164</v>
      </c>
      <c r="J538" t="str">
        <f t="shared" si="9"/>
        <v>=RC10</v>
      </c>
      <c r="M538" s="51"/>
    </row>
    <row r="539" spans="1:16">
      <c r="A539" s="148">
        <v>12895</v>
      </c>
      <c r="B539" s="85" t="s">
        <v>1789</v>
      </c>
      <c r="D539" s="86" t="s">
        <v>2299</v>
      </c>
      <c r="F539" s="86"/>
      <c r="G539" t="s">
        <v>2300</v>
      </c>
      <c r="H539" t="s">
        <v>2164</v>
      </c>
      <c r="J539" t="str">
        <f t="shared" si="9"/>
        <v>=RC10</v>
      </c>
      <c r="M539" s="51"/>
    </row>
    <row r="540" spans="1:16">
      <c r="A540" s="148">
        <v>12900</v>
      </c>
      <c r="B540" s="85" t="s">
        <v>1790</v>
      </c>
      <c r="D540" s="86" t="s">
        <v>2299</v>
      </c>
      <c r="F540" s="86"/>
      <c r="G540" t="s">
        <v>2300</v>
      </c>
      <c r="H540" t="s">
        <v>2164</v>
      </c>
      <c r="J540" t="str">
        <f t="shared" si="9"/>
        <v>=RC10</v>
      </c>
      <c r="M540" s="51"/>
    </row>
    <row r="541" spans="1:16">
      <c r="A541" s="147">
        <v>12502</v>
      </c>
      <c r="B541" s="84" t="s">
        <v>325</v>
      </c>
      <c r="D541" s="86" t="s">
        <v>2299</v>
      </c>
      <c r="F541" s="86"/>
      <c r="G541" t="s">
        <v>2300</v>
      </c>
      <c r="H541" t="s">
        <v>2164</v>
      </c>
      <c r="J541" t="str">
        <f t="shared" si="9"/>
        <v>=RC10</v>
      </c>
      <c r="M541" s="51"/>
    </row>
    <row r="542" spans="1:16">
      <c r="A542" s="148">
        <v>12818</v>
      </c>
      <c r="B542" s="85" t="s">
        <v>1791</v>
      </c>
      <c r="D542" s="86" t="s">
        <v>2299</v>
      </c>
      <c r="F542" s="86"/>
      <c r="G542" t="s">
        <v>2300</v>
      </c>
      <c r="H542" t="s">
        <v>2164</v>
      </c>
      <c r="J542" t="str">
        <f t="shared" si="9"/>
        <v>=RC10</v>
      </c>
      <c r="M542" s="51"/>
    </row>
    <row r="543" spans="1:16">
      <c r="A543" s="148">
        <v>12517</v>
      </c>
      <c r="B543" s="85" t="s">
        <v>1792</v>
      </c>
      <c r="C543" s="1">
        <f>Zaafaran!J29</f>
        <v>0</v>
      </c>
      <c r="D543" s="86" t="s">
        <v>2299</v>
      </c>
      <c r="F543" s="86"/>
      <c r="G543" t="s">
        <v>2300</v>
      </c>
      <c r="H543" t="s">
        <v>2164</v>
      </c>
      <c r="J543" t="str">
        <f t="shared" si="9"/>
        <v>=RC10</v>
      </c>
      <c r="M543" s="51"/>
    </row>
    <row r="544" spans="1:16">
      <c r="A544" s="148">
        <v>12816</v>
      </c>
      <c r="B544" s="85" t="s">
        <v>326</v>
      </c>
      <c r="C544" s="1">
        <f>Zaafaran!$J$33</f>
        <v>0</v>
      </c>
      <c r="D544" s="86" t="s">
        <v>2299</v>
      </c>
      <c r="E544">
        <v>26</v>
      </c>
      <c r="F544" s="86" t="s">
        <v>2169</v>
      </c>
      <c r="G544" t="s">
        <v>2300</v>
      </c>
      <c r="H544" t="s">
        <v>2164</v>
      </c>
      <c r="J544" t="str">
        <f t="shared" si="9"/>
        <v>=Zaafaran!R26C10</v>
      </c>
      <c r="M544" s="51"/>
      <c r="P544" s="51"/>
    </row>
    <row r="545" spans="1:16">
      <c r="A545" s="148">
        <v>12819</v>
      </c>
      <c r="B545" s="85" t="s">
        <v>1793</v>
      </c>
      <c r="C545" s="1">
        <f>Zaafaran!$J$32</f>
        <v>0</v>
      </c>
      <c r="D545" s="86" t="s">
        <v>2299</v>
      </c>
      <c r="E545">
        <v>25</v>
      </c>
      <c r="F545" s="86" t="s">
        <v>2169</v>
      </c>
      <c r="G545" t="s">
        <v>2300</v>
      </c>
      <c r="H545" t="s">
        <v>2164</v>
      </c>
      <c r="J545" t="str">
        <f t="shared" si="9"/>
        <v>=Zaafaran!R25C10</v>
      </c>
      <c r="M545" s="51"/>
      <c r="P545" s="51"/>
    </row>
    <row r="546" spans="1:16">
      <c r="A546" s="148">
        <v>12817</v>
      </c>
      <c r="B546" s="85" t="s">
        <v>1794</v>
      </c>
      <c r="C546" s="1">
        <f>Zaafaran!$J$30</f>
        <v>0</v>
      </c>
      <c r="D546" s="86" t="s">
        <v>2299</v>
      </c>
      <c r="E546">
        <v>23</v>
      </c>
      <c r="F546" s="86" t="s">
        <v>2169</v>
      </c>
      <c r="G546" t="s">
        <v>2300</v>
      </c>
      <c r="H546" t="s">
        <v>2164</v>
      </c>
      <c r="J546" t="str">
        <f t="shared" si="9"/>
        <v>=Zaafaran!R23C10</v>
      </c>
      <c r="M546" s="51"/>
      <c r="P546" s="51"/>
    </row>
    <row r="547" spans="1:16">
      <c r="A547" s="148">
        <v>12519</v>
      </c>
      <c r="B547" s="85" t="s">
        <v>1795</v>
      </c>
      <c r="C547" s="1">
        <f>Zaafaran!$J$31</f>
        <v>0</v>
      </c>
      <c r="D547" s="86" t="s">
        <v>2299</v>
      </c>
      <c r="E547">
        <v>24</v>
      </c>
      <c r="F547" s="86" t="s">
        <v>2169</v>
      </c>
      <c r="G547" t="s">
        <v>2300</v>
      </c>
      <c r="H547" t="s">
        <v>2164</v>
      </c>
      <c r="J547" t="str">
        <f t="shared" si="9"/>
        <v>=Zaafaran!R24C10</v>
      </c>
      <c r="M547" s="51"/>
      <c r="P547" s="51"/>
    </row>
    <row r="548" spans="1:16">
      <c r="A548" s="148">
        <v>12518</v>
      </c>
      <c r="B548" s="85" t="s">
        <v>327</v>
      </c>
      <c r="C548" s="1">
        <f>Zaafaran!$J$34</f>
        <v>0</v>
      </c>
      <c r="D548" s="86" t="s">
        <v>2299</v>
      </c>
      <c r="E548">
        <v>27</v>
      </c>
      <c r="F548" s="86" t="s">
        <v>2169</v>
      </c>
      <c r="G548" t="s">
        <v>2300</v>
      </c>
      <c r="H548" t="s">
        <v>2164</v>
      </c>
      <c r="J548" t="str">
        <f t="shared" si="9"/>
        <v>=Zaafaran!R27C10</v>
      </c>
      <c r="M548" s="51"/>
      <c r="P548" s="51"/>
    </row>
    <row r="549" spans="1:16">
      <c r="A549" s="148">
        <v>13932</v>
      </c>
      <c r="B549" s="85" t="s">
        <v>1796</v>
      </c>
      <c r="D549" s="86" t="s">
        <v>2299</v>
      </c>
      <c r="F549" s="86"/>
      <c r="G549" t="s">
        <v>2300</v>
      </c>
      <c r="H549" t="s">
        <v>2164</v>
      </c>
      <c r="J549" t="str">
        <f t="shared" si="9"/>
        <v>=RC10</v>
      </c>
      <c r="M549" s="51"/>
    </row>
    <row r="550" spans="1:16">
      <c r="A550" s="148">
        <v>13931</v>
      </c>
      <c r="B550" s="85" t="s">
        <v>1797</v>
      </c>
      <c r="D550" s="86" t="s">
        <v>2299</v>
      </c>
      <c r="F550" s="86"/>
      <c r="G550" t="s">
        <v>2300</v>
      </c>
      <c r="H550" t="s">
        <v>2164</v>
      </c>
      <c r="J550" t="str">
        <f t="shared" si="9"/>
        <v>=RC10</v>
      </c>
      <c r="M550" s="51"/>
    </row>
    <row r="551" spans="1:16">
      <c r="A551" s="148">
        <v>13920</v>
      </c>
      <c r="B551" s="85" t="s">
        <v>328</v>
      </c>
      <c r="C551" s="1">
        <f>Zaafaran!$J$36</f>
        <v>0</v>
      </c>
      <c r="D551" s="86" t="s">
        <v>2299</v>
      </c>
      <c r="E551">
        <v>28</v>
      </c>
      <c r="F551" s="86" t="s">
        <v>2169</v>
      </c>
      <c r="G551" t="s">
        <v>2300</v>
      </c>
      <c r="H551" t="s">
        <v>2164</v>
      </c>
      <c r="J551" t="str">
        <f t="shared" si="9"/>
        <v>=Zaafaran!R28C10</v>
      </c>
      <c r="M551" s="51"/>
      <c r="P551" s="51"/>
    </row>
    <row r="552" spans="1:16">
      <c r="A552" s="148">
        <v>13919</v>
      </c>
      <c r="B552" s="85" t="s">
        <v>1798</v>
      </c>
      <c r="D552" s="86" t="s">
        <v>2299</v>
      </c>
      <c r="F552" s="86"/>
      <c r="G552" t="s">
        <v>2300</v>
      </c>
      <c r="H552" t="s">
        <v>2164</v>
      </c>
      <c r="J552" t="str">
        <f t="shared" si="9"/>
        <v>=RC10</v>
      </c>
      <c r="M552" s="51"/>
    </row>
    <row r="553" spans="1:16">
      <c r="A553" s="148">
        <v>13945</v>
      </c>
      <c r="B553" s="85" t="s">
        <v>329</v>
      </c>
      <c r="C553" s="1">
        <f>Zaafaran!$J$41</f>
        <v>0</v>
      </c>
      <c r="D553" s="86" t="s">
        <v>2299</v>
      </c>
      <c r="E553">
        <v>32</v>
      </c>
      <c r="F553" s="86" t="s">
        <v>2169</v>
      </c>
      <c r="G553" t="s">
        <v>2300</v>
      </c>
      <c r="H553" t="s">
        <v>2164</v>
      </c>
      <c r="J553" t="str">
        <f t="shared" si="9"/>
        <v>=Zaafaran!R32C10</v>
      </c>
      <c r="M553" s="51"/>
      <c r="P553" s="51"/>
    </row>
    <row r="554" spans="1:16">
      <c r="A554" s="148">
        <v>12503</v>
      </c>
      <c r="B554" s="85" t="s">
        <v>1799</v>
      </c>
      <c r="C554" s="1">
        <f>Zaafaran!$J$37</f>
        <v>0</v>
      </c>
      <c r="D554" s="86" t="s">
        <v>2299</v>
      </c>
      <c r="E554">
        <v>29</v>
      </c>
      <c r="F554" s="86" t="s">
        <v>2169</v>
      </c>
      <c r="G554" t="s">
        <v>2300</v>
      </c>
      <c r="H554" t="s">
        <v>2164</v>
      </c>
      <c r="J554" t="str">
        <f t="shared" si="9"/>
        <v>=Zaafaran!R29C10</v>
      </c>
      <c r="M554" s="51"/>
      <c r="P554" s="51"/>
    </row>
    <row r="555" spans="1:16">
      <c r="A555" s="148">
        <v>13946</v>
      </c>
      <c r="B555" s="85" t="s">
        <v>1800</v>
      </c>
      <c r="C555" s="1">
        <f>Zaafaran!J38</f>
        <v>0</v>
      </c>
      <c r="D555" s="86" t="s">
        <v>2299</v>
      </c>
      <c r="F555" s="86"/>
      <c r="G555" t="s">
        <v>2300</v>
      </c>
      <c r="H555" t="s">
        <v>2164</v>
      </c>
      <c r="J555" t="str">
        <f t="shared" si="9"/>
        <v>=RC10</v>
      </c>
      <c r="M555" s="51"/>
    </row>
    <row r="556" spans="1:16">
      <c r="A556" s="148">
        <v>12508</v>
      </c>
      <c r="B556" s="85" t="s">
        <v>1801</v>
      </c>
      <c r="C556" s="1">
        <f>Zaafaran!$J$40</f>
        <v>0</v>
      </c>
      <c r="D556" s="86" t="s">
        <v>2299</v>
      </c>
      <c r="E556">
        <v>31</v>
      </c>
      <c r="F556" s="86" t="s">
        <v>2169</v>
      </c>
      <c r="G556" t="s">
        <v>2300</v>
      </c>
      <c r="H556" t="s">
        <v>2164</v>
      </c>
      <c r="J556" t="str">
        <f t="shared" si="9"/>
        <v>=Zaafaran!R31C10</v>
      </c>
      <c r="M556" s="51"/>
      <c r="P556" s="51"/>
    </row>
    <row r="557" spans="1:16">
      <c r="A557" s="148">
        <v>14038</v>
      </c>
      <c r="B557" s="85" t="s">
        <v>330</v>
      </c>
      <c r="C557" s="1">
        <f>Zaafaran!$J$42</f>
        <v>0</v>
      </c>
      <c r="D557" s="86" t="s">
        <v>2299</v>
      </c>
      <c r="E557">
        <v>33</v>
      </c>
      <c r="F557" s="86" t="s">
        <v>2169</v>
      </c>
      <c r="G557" t="s">
        <v>2300</v>
      </c>
      <c r="H557" t="s">
        <v>2164</v>
      </c>
      <c r="J557" t="str">
        <f t="shared" si="9"/>
        <v>=Zaafaran!R33C10</v>
      </c>
      <c r="M557" s="51"/>
      <c r="P557" s="51"/>
    </row>
    <row r="558" spans="1:16">
      <c r="A558" s="148">
        <v>12505</v>
      </c>
      <c r="B558" s="85" t="s">
        <v>1802</v>
      </c>
      <c r="D558" s="86" t="s">
        <v>2299</v>
      </c>
      <c r="F558" s="86"/>
      <c r="G558" t="s">
        <v>2300</v>
      </c>
      <c r="H558" t="s">
        <v>2164</v>
      </c>
      <c r="J558" t="str">
        <f t="shared" si="9"/>
        <v>=RC10</v>
      </c>
      <c r="M558" s="51"/>
    </row>
    <row r="559" spans="1:16">
      <c r="A559" s="148">
        <v>12506</v>
      </c>
      <c r="B559" s="85" t="s">
        <v>331</v>
      </c>
      <c r="C559" s="1">
        <f>Zaafaran!$J$43</f>
        <v>0</v>
      </c>
      <c r="D559" s="86" t="s">
        <v>2299</v>
      </c>
      <c r="E559">
        <v>34</v>
      </c>
      <c r="F559" s="86" t="s">
        <v>2169</v>
      </c>
      <c r="G559" t="s">
        <v>2300</v>
      </c>
      <c r="H559" t="s">
        <v>2164</v>
      </c>
      <c r="J559" t="str">
        <f t="shared" si="9"/>
        <v>=Zaafaran!R34C10</v>
      </c>
      <c r="M559" s="51"/>
      <c r="P559" s="51"/>
    </row>
    <row r="560" spans="1:16">
      <c r="A560" s="148">
        <v>14037</v>
      </c>
      <c r="B560" s="85" t="s">
        <v>1803</v>
      </c>
      <c r="D560" s="86" t="s">
        <v>2299</v>
      </c>
      <c r="F560" s="86"/>
      <c r="G560" t="s">
        <v>2300</v>
      </c>
      <c r="H560" t="s">
        <v>2164</v>
      </c>
      <c r="J560" t="str">
        <f t="shared" si="9"/>
        <v>=RC10</v>
      </c>
      <c r="M560" s="51"/>
    </row>
    <row r="561" spans="1:16">
      <c r="A561" s="148">
        <v>12504</v>
      </c>
      <c r="B561" s="85" t="s">
        <v>1804</v>
      </c>
      <c r="C561" s="1">
        <f>Zaafaran!$J$39</f>
        <v>0</v>
      </c>
      <c r="D561" s="86" t="s">
        <v>2299</v>
      </c>
      <c r="E561">
        <v>30</v>
      </c>
      <c r="F561" s="86" t="s">
        <v>2169</v>
      </c>
      <c r="G561" t="s">
        <v>2300</v>
      </c>
      <c r="H561" t="s">
        <v>2164</v>
      </c>
      <c r="J561" t="str">
        <f t="shared" si="9"/>
        <v>=Zaafaran!R30C10</v>
      </c>
      <c r="M561" s="51"/>
      <c r="P561" s="51"/>
    </row>
    <row r="562" spans="1:16">
      <c r="A562" s="148">
        <v>12507</v>
      </c>
      <c r="B562" s="85" t="s">
        <v>1805</v>
      </c>
      <c r="D562" s="86" t="s">
        <v>2299</v>
      </c>
      <c r="F562" s="86"/>
      <c r="G562" t="s">
        <v>2300</v>
      </c>
      <c r="H562" t="s">
        <v>2164</v>
      </c>
      <c r="J562" t="str">
        <f t="shared" si="9"/>
        <v>=RC10</v>
      </c>
      <c r="M562" s="51"/>
    </row>
    <row r="563" spans="1:16">
      <c r="A563" s="148">
        <v>12774</v>
      </c>
      <c r="B563" s="85" t="s">
        <v>1806</v>
      </c>
      <c r="D563" s="86" t="s">
        <v>2299</v>
      </c>
      <c r="F563" s="86"/>
      <c r="G563" t="s">
        <v>2300</v>
      </c>
      <c r="H563" t="s">
        <v>2164</v>
      </c>
      <c r="J563" t="str">
        <f t="shared" si="9"/>
        <v>=RC10</v>
      </c>
      <c r="M563" s="51"/>
    </row>
    <row r="564" spans="1:16">
      <c r="A564" s="147">
        <v>12374</v>
      </c>
      <c r="B564" s="84" t="s">
        <v>332</v>
      </c>
      <c r="D564" s="86" t="s">
        <v>2299</v>
      </c>
      <c r="F564" s="86"/>
      <c r="G564" t="s">
        <v>2300</v>
      </c>
      <c r="H564" t="s">
        <v>2164</v>
      </c>
      <c r="J564" t="str">
        <f t="shared" si="9"/>
        <v>=RC10</v>
      </c>
      <c r="M564" s="51"/>
    </row>
    <row r="565" spans="1:16">
      <c r="A565" s="148">
        <v>11283</v>
      </c>
      <c r="B565" s="85" t="s">
        <v>1807</v>
      </c>
      <c r="C565" s="1">
        <f>Zaafaran!J58</f>
        <v>0</v>
      </c>
      <c r="D565" s="86" t="s">
        <v>2299</v>
      </c>
      <c r="F565" s="86"/>
      <c r="G565" t="s">
        <v>2300</v>
      </c>
      <c r="H565" t="s">
        <v>2164</v>
      </c>
      <c r="J565" t="str">
        <f t="shared" si="9"/>
        <v>=RC10</v>
      </c>
      <c r="M565" s="51"/>
    </row>
    <row r="566" spans="1:16">
      <c r="A566" s="148">
        <v>11288</v>
      </c>
      <c r="B566" s="85" t="s">
        <v>333</v>
      </c>
      <c r="C566" s="1">
        <f>Zaafaran!J47</f>
        <v>0</v>
      </c>
      <c r="D566" s="86" t="s">
        <v>2299</v>
      </c>
      <c r="E566">
        <v>38</v>
      </c>
      <c r="F566" s="86" t="s">
        <v>2169</v>
      </c>
      <c r="G566" t="s">
        <v>2300</v>
      </c>
      <c r="H566" t="s">
        <v>2164</v>
      </c>
      <c r="J566" t="str">
        <f t="shared" si="9"/>
        <v>=Zaafaran!R38C10</v>
      </c>
      <c r="M566" s="51"/>
      <c r="P566" s="51"/>
    </row>
    <row r="567" spans="1:16">
      <c r="A567" s="148">
        <v>12291</v>
      </c>
      <c r="B567" s="85" t="s">
        <v>334</v>
      </c>
      <c r="C567" s="1">
        <f>Zaafaran!J48</f>
        <v>0</v>
      </c>
      <c r="D567" s="86" t="s">
        <v>2299</v>
      </c>
      <c r="E567">
        <v>39</v>
      </c>
      <c r="F567" s="86" t="s">
        <v>2169</v>
      </c>
      <c r="G567" t="s">
        <v>2300</v>
      </c>
      <c r="H567" t="s">
        <v>2164</v>
      </c>
      <c r="J567" t="str">
        <f t="shared" si="9"/>
        <v>=Zaafaran!R39C10</v>
      </c>
      <c r="M567" s="51"/>
      <c r="P567" s="51"/>
    </row>
    <row r="568" spans="1:16">
      <c r="A568" s="148">
        <v>12292</v>
      </c>
      <c r="B568" s="85" t="s">
        <v>1808</v>
      </c>
      <c r="C568" s="1">
        <f>Zaafaran!J45</f>
        <v>0</v>
      </c>
      <c r="D568" s="86" t="s">
        <v>2299</v>
      </c>
      <c r="E568">
        <v>36</v>
      </c>
      <c r="F568" s="86" t="s">
        <v>2169</v>
      </c>
      <c r="G568" t="s">
        <v>2300</v>
      </c>
      <c r="H568" t="s">
        <v>2164</v>
      </c>
      <c r="J568" t="str">
        <f t="shared" si="9"/>
        <v>=Zaafaran!R36C10</v>
      </c>
      <c r="M568" s="51"/>
      <c r="P568" s="51"/>
    </row>
    <row r="569" spans="1:16">
      <c r="A569" s="148">
        <v>12293</v>
      </c>
      <c r="B569" s="85" t="s">
        <v>1809</v>
      </c>
      <c r="C569" s="1">
        <f>Zaafaran!J59</f>
        <v>0</v>
      </c>
      <c r="D569" s="86" t="s">
        <v>2299</v>
      </c>
      <c r="F569" s="86"/>
      <c r="G569" t="s">
        <v>2300</v>
      </c>
      <c r="H569" t="s">
        <v>2164</v>
      </c>
      <c r="J569" t="str">
        <f t="shared" si="9"/>
        <v>=RC10</v>
      </c>
      <c r="M569" s="51"/>
    </row>
    <row r="570" spans="1:16">
      <c r="A570" s="148">
        <v>12225</v>
      </c>
      <c r="B570" s="85" t="s">
        <v>335</v>
      </c>
      <c r="C570" s="1">
        <f>Zaafaran!J49</f>
        <v>0</v>
      </c>
      <c r="D570" s="86" t="s">
        <v>2299</v>
      </c>
      <c r="E570">
        <v>40</v>
      </c>
      <c r="F570" s="86" t="s">
        <v>2169</v>
      </c>
      <c r="G570" t="s">
        <v>2300</v>
      </c>
      <c r="H570" t="s">
        <v>2164</v>
      </c>
      <c r="J570" t="str">
        <f t="shared" si="9"/>
        <v>=Zaafaran!R40C10</v>
      </c>
      <c r="M570" s="51"/>
      <c r="P570" s="51"/>
    </row>
    <row r="571" spans="1:16">
      <c r="A571" s="148">
        <v>11282</v>
      </c>
      <c r="B571" s="85" t="s">
        <v>1810</v>
      </c>
      <c r="C571" s="1">
        <f>Zaafaran!J56</f>
        <v>0</v>
      </c>
      <c r="D571" s="86" t="s">
        <v>2299</v>
      </c>
      <c r="F571" s="86"/>
      <c r="G571" t="s">
        <v>2300</v>
      </c>
      <c r="H571" t="s">
        <v>2164</v>
      </c>
      <c r="J571" t="str">
        <f t="shared" si="9"/>
        <v>=RC10</v>
      </c>
      <c r="M571" s="51"/>
    </row>
    <row r="572" spans="1:16">
      <c r="A572" s="148">
        <v>11287</v>
      </c>
      <c r="B572" s="85" t="s">
        <v>1811</v>
      </c>
      <c r="D572" s="86" t="s">
        <v>2299</v>
      </c>
      <c r="F572" s="86"/>
      <c r="G572" t="s">
        <v>2300</v>
      </c>
      <c r="H572" t="s">
        <v>2164</v>
      </c>
      <c r="J572" t="str">
        <f t="shared" si="9"/>
        <v>=RC10</v>
      </c>
      <c r="M572" s="51"/>
    </row>
    <row r="573" spans="1:16">
      <c r="A573" s="148">
        <v>11280</v>
      </c>
      <c r="B573" s="85" t="s">
        <v>1812</v>
      </c>
      <c r="D573" s="86" t="s">
        <v>2299</v>
      </c>
      <c r="F573" s="86"/>
      <c r="G573" t="s">
        <v>2300</v>
      </c>
      <c r="H573" t="s">
        <v>2164</v>
      </c>
      <c r="J573" t="str">
        <f t="shared" si="9"/>
        <v>=RC10</v>
      </c>
      <c r="M573" s="51"/>
    </row>
    <row r="574" spans="1:16">
      <c r="A574" s="148">
        <v>11286</v>
      </c>
      <c r="B574" s="85" t="s">
        <v>336</v>
      </c>
      <c r="C574" s="1">
        <f>Zaafaran!J50</f>
        <v>0</v>
      </c>
      <c r="D574" s="86" t="s">
        <v>2299</v>
      </c>
      <c r="E574">
        <v>41</v>
      </c>
      <c r="F574" s="86" t="s">
        <v>2169</v>
      </c>
      <c r="G574" t="s">
        <v>2300</v>
      </c>
      <c r="H574" t="s">
        <v>2164</v>
      </c>
      <c r="J574" t="str">
        <f t="shared" si="9"/>
        <v>=Zaafaran!R41C10</v>
      </c>
      <c r="M574" s="51"/>
      <c r="P574" s="51"/>
    </row>
    <row r="575" spans="1:16">
      <c r="A575" s="148">
        <v>11279</v>
      </c>
      <c r="B575" s="85" t="s">
        <v>337</v>
      </c>
      <c r="C575" s="1">
        <f>Zaafaran!J51</f>
        <v>0</v>
      </c>
      <c r="D575" s="86" t="s">
        <v>2299</v>
      </c>
      <c r="E575">
        <v>42</v>
      </c>
      <c r="F575" s="86" t="s">
        <v>2169</v>
      </c>
      <c r="G575" t="s">
        <v>2300</v>
      </c>
      <c r="H575" t="s">
        <v>2164</v>
      </c>
      <c r="J575" t="str">
        <f t="shared" si="9"/>
        <v>=Zaafaran!R42C10</v>
      </c>
      <c r="M575" s="51"/>
      <c r="P575" s="51"/>
    </row>
    <row r="576" spans="1:16">
      <c r="A576" s="148">
        <v>12289</v>
      </c>
      <c r="B576" s="85" t="s">
        <v>338</v>
      </c>
      <c r="C576" s="1">
        <f>Zaafaran!J52</f>
        <v>0</v>
      </c>
      <c r="D576" s="86" t="s">
        <v>2299</v>
      </c>
      <c r="E576">
        <v>43</v>
      </c>
      <c r="F576" s="86" t="s">
        <v>2169</v>
      </c>
      <c r="G576" t="s">
        <v>2300</v>
      </c>
      <c r="H576" t="s">
        <v>2164</v>
      </c>
      <c r="J576" t="str">
        <f t="shared" si="9"/>
        <v>=Zaafaran!R43C10</v>
      </c>
      <c r="M576" s="51"/>
      <c r="P576" s="51"/>
    </row>
    <row r="577" spans="1:16">
      <c r="A577" s="148">
        <v>12227</v>
      </c>
      <c r="B577" s="85" t="s">
        <v>1813</v>
      </c>
      <c r="C577" s="1">
        <f>Zaafaran!$J$46</f>
        <v>0</v>
      </c>
      <c r="D577" s="86" t="s">
        <v>2299</v>
      </c>
      <c r="E577">
        <v>37</v>
      </c>
      <c r="F577" s="86" t="s">
        <v>2169</v>
      </c>
      <c r="G577" t="s">
        <v>2300</v>
      </c>
      <c r="H577" t="s">
        <v>2164</v>
      </c>
      <c r="J577" t="str">
        <f t="shared" si="9"/>
        <v>=Zaafaran!R37C10</v>
      </c>
      <c r="M577" s="51"/>
      <c r="P577" s="51"/>
    </row>
    <row r="578" spans="1:16">
      <c r="A578" s="148">
        <v>11285</v>
      </c>
      <c r="B578" s="85" t="s">
        <v>1814</v>
      </c>
      <c r="D578" s="86" t="s">
        <v>2299</v>
      </c>
      <c r="F578" s="86"/>
      <c r="G578" t="s">
        <v>2300</v>
      </c>
      <c r="H578" t="s">
        <v>2164</v>
      </c>
      <c r="J578" t="str">
        <f t="shared" si="9"/>
        <v>=RC10</v>
      </c>
      <c r="M578" s="51"/>
    </row>
    <row r="579" spans="1:16">
      <c r="A579" s="148">
        <v>12290</v>
      </c>
      <c r="B579" s="85" t="s">
        <v>339</v>
      </c>
      <c r="C579" s="1">
        <f>Zaafaran!J53</f>
        <v>0</v>
      </c>
      <c r="D579" s="86" t="s">
        <v>2299</v>
      </c>
      <c r="E579">
        <v>44</v>
      </c>
      <c r="F579" s="86" t="s">
        <v>2169</v>
      </c>
      <c r="G579" t="s">
        <v>2300</v>
      </c>
      <c r="H579" t="s">
        <v>2164</v>
      </c>
      <c r="J579" t="str">
        <f t="shared" si="9"/>
        <v>=Zaafaran!R44C10</v>
      </c>
      <c r="M579" s="51"/>
      <c r="P579" s="51"/>
    </row>
    <row r="580" spans="1:16">
      <c r="A580" s="148">
        <v>11284</v>
      </c>
      <c r="B580" s="85" t="s">
        <v>340</v>
      </c>
      <c r="C580" s="1">
        <f>Zaafaran!J54</f>
        <v>0</v>
      </c>
      <c r="D580" s="86" t="s">
        <v>2299</v>
      </c>
      <c r="E580">
        <v>45</v>
      </c>
      <c r="F580" s="86" t="s">
        <v>2169</v>
      </c>
      <c r="G580" t="s">
        <v>2300</v>
      </c>
      <c r="H580" t="s">
        <v>2164</v>
      </c>
      <c r="J580" t="str">
        <f t="shared" si="9"/>
        <v>=Zaafaran!R45C10</v>
      </c>
      <c r="M580" s="51"/>
      <c r="P580" s="51"/>
    </row>
    <row r="581" spans="1:16">
      <c r="A581" s="148">
        <v>11281</v>
      </c>
      <c r="B581" s="85" t="s">
        <v>341</v>
      </c>
      <c r="C581" s="1">
        <f>Zaafaran!J55</f>
        <v>0</v>
      </c>
      <c r="D581" s="86" t="s">
        <v>2299</v>
      </c>
      <c r="E581">
        <v>46</v>
      </c>
      <c r="F581" s="86" t="s">
        <v>2169</v>
      </c>
      <c r="G581" t="s">
        <v>2300</v>
      </c>
      <c r="H581" t="s">
        <v>2164</v>
      </c>
      <c r="J581" t="str">
        <f t="shared" si="9"/>
        <v>=Zaafaran!R46C10</v>
      </c>
      <c r="M581" s="51"/>
      <c r="P581" s="51"/>
    </row>
    <row r="582" spans="1:16">
      <c r="A582" s="147">
        <v>12665</v>
      </c>
      <c r="B582" s="84" t="s">
        <v>1815</v>
      </c>
      <c r="D582" s="86" t="s">
        <v>2299</v>
      </c>
      <c r="F582" s="86"/>
      <c r="G582" t="s">
        <v>2300</v>
      </c>
      <c r="H582" t="s">
        <v>2164</v>
      </c>
      <c r="J582" t="str">
        <f t="shared" ref="J582:J645" si="10">CONCATENATE(H582,F582,D582,E582,G582)</f>
        <v>=RC10</v>
      </c>
      <c r="M582" s="51"/>
    </row>
    <row r="583" spans="1:16">
      <c r="A583" s="148">
        <v>11303</v>
      </c>
      <c r="B583" s="85" t="s">
        <v>1816</v>
      </c>
      <c r="D583" s="86" t="s">
        <v>2299</v>
      </c>
      <c r="F583" s="86"/>
      <c r="G583" t="s">
        <v>2300</v>
      </c>
      <c r="H583" t="s">
        <v>2164</v>
      </c>
      <c r="J583" t="str">
        <f t="shared" si="10"/>
        <v>=RC10</v>
      </c>
      <c r="M583" s="51"/>
    </row>
    <row r="584" spans="1:16">
      <c r="A584" s="148">
        <v>11302</v>
      </c>
      <c r="B584" s="85" t="s">
        <v>1817</v>
      </c>
      <c r="D584" s="86" t="s">
        <v>2299</v>
      </c>
      <c r="F584" s="86"/>
      <c r="G584" t="s">
        <v>2300</v>
      </c>
      <c r="H584" t="s">
        <v>2164</v>
      </c>
      <c r="J584" t="str">
        <f t="shared" si="10"/>
        <v>=RC10</v>
      </c>
      <c r="M584" s="51"/>
    </row>
    <row r="585" spans="1:16">
      <c r="A585" s="148">
        <v>11304</v>
      </c>
      <c r="B585" s="85" t="s">
        <v>1818</v>
      </c>
      <c r="D585" s="86" t="s">
        <v>2299</v>
      </c>
      <c r="F585" s="86"/>
      <c r="G585" t="s">
        <v>2300</v>
      </c>
      <c r="H585" t="s">
        <v>2164</v>
      </c>
      <c r="J585" t="str">
        <f t="shared" si="10"/>
        <v>=RC10</v>
      </c>
      <c r="M585" s="51"/>
    </row>
    <row r="586" spans="1:16">
      <c r="A586" s="148">
        <v>11305</v>
      </c>
      <c r="B586" s="85" t="s">
        <v>1819</v>
      </c>
      <c r="D586" s="86" t="s">
        <v>2299</v>
      </c>
      <c r="F586" s="86"/>
      <c r="G586" t="s">
        <v>2300</v>
      </c>
      <c r="H586" t="s">
        <v>2164</v>
      </c>
      <c r="J586" t="str">
        <f t="shared" si="10"/>
        <v>=RC10</v>
      </c>
      <c r="M586" s="51"/>
    </row>
    <row r="587" spans="1:16">
      <c r="A587" s="147">
        <v>12501</v>
      </c>
      <c r="B587" s="84" t="s">
        <v>1820</v>
      </c>
      <c r="D587" s="86" t="s">
        <v>2299</v>
      </c>
      <c r="F587" s="86"/>
      <c r="G587" t="s">
        <v>2300</v>
      </c>
      <c r="H587" t="s">
        <v>2164</v>
      </c>
      <c r="J587" t="str">
        <f t="shared" si="10"/>
        <v>=RC10</v>
      </c>
      <c r="M587" s="51"/>
    </row>
    <row r="588" spans="1:16">
      <c r="A588" s="148">
        <v>13907</v>
      </c>
      <c r="B588" s="85" t="s">
        <v>1821</v>
      </c>
      <c r="D588" s="86" t="s">
        <v>2299</v>
      </c>
      <c r="F588" s="86"/>
      <c r="G588" t="s">
        <v>2300</v>
      </c>
      <c r="H588" t="s">
        <v>2164</v>
      </c>
      <c r="J588" t="str">
        <f t="shared" si="10"/>
        <v>=RC10</v>
      </c>
      <c r="M588" s="51"/>
    </row>
    <row r="589" spans="1:16">
      <c r="A589" s="148">
        <v>13908</v>
      </c>
      <c r="B589" s="85" t="s">
        <v>1822</v>
      </c>
      <c r="D589" s="86" t="s">
        <v>2299</v>
      </c>
      <c r="F589" s="86"/>
      <c r="G589" t="s">
        <v>2300</v>
      </c>
      <c r="H589" t="s">
        <v>2164</v>
      </c>
      <c r="J589" t="str">
        <f t="shared" si="10"/>
        <v>=RC10</v>
      </c>
      <c r="M589" s="51"/>
    </row>
    <row r="590" spans="1:16">
      <c r="A590" s="148">
        <v>12495</v>
      </c>
      <c r="B590" s="85" t="s">
        <v>1823</v>
      </c>
      <c r="D590" s="86" t="s">
        <v>2299</v>
      </c>
      <c r="F590" s="86"/>
      <c r="G590" t="s">
        <v>2300</v>
      </c>
      <c r="H590" t="s">
        <v>2164</v>
      </c>
      <c r="J590" t="str">
        <f t="shared" si="10"/>
        <v>=RC10</v>
      </c>
      <c r="M590" s="51"/>
    </row>
    <row r="591" spans="1:16">
      <c r="A591" s="148">
        <v>12494</v>
      </c>
      <c r="B591" s="85" t="s">
        <v>1824</v>
      </c>
      <c r="D591" s="86" t="s">
        <v>2299</v>
      </c>
      <c r="F591" s="86"/>
      <c r="G591" t="s">
        <v>2300</v>
      </c>
      <c r="H591" t="s">
        <v>2164</v>
      </c>
      <c r="J591" t="str">
        <f t="shared" si="10"/>
        <v>=RC10</v>
      </c>
      <c r="M591" s="51"/>
    </row>
    <row r="592" spans="1:16">
      <c r="A592" s="148">
        <v>11292</v>
      </c>
      <c r="B592" s="85" t="s">
        <v>1825</v>
      </c>
      <c r="D592" s="86" t="s">
        <v>2299</v>
      </c>
      <c r="F592" s="86"/>
      <c r="G592" t="s">
        <v>2300</v>
      </c>
      <c r="H592" t="s">
        <v>2164</v>
      </c>
      <c r="J592" t="str">
        <f t="shared" si="10"/>
        <v>=RC10</v>
      </c>
      <c r="M592" s="51"/>
    </row>
    <row r="593" spans="1:16">
      <c r="A593" s="148">
        <v>11291</v>
      </c>
      <c r="B593" s="85" t="s">
        <v>1826</v>
      </c>
      <c r="D593" s="86" t="s">
        <v>2299</v>
      </c>
      <c r="F593" s="86"/>
      <c r="G593" t="s">
        <v>2300</v>
      </c>
      <c r="H593" t="s">
        <v>2164</v>
      </c>
      <c r="J593" t="str">
        <f t="shared" si="10"/>
        <v>=RC10</v>
      </c>
      <c r="M593" s="51"/>
    </row>
    <row r="594" spans="1:16">
      <c r="A594" s="148">
        <v>12497</v>
      </c>
      <c r="B594" s="85" t="s">
        <v>1827</v>
      </c>
      <c r="D594" s="86" t="s">
        <v>2299</v>
      </c>
      <c r="F594" s="86"/>
      <c r="G594" t="s">
        <v>2300</v>
      </c>
      <c r="H594" t="s">
        <v>2164</v>
      </c>
      <c r="J594" t="str">
        <f t="shared" si="10"/>
        <v>=RC10</v>
      </c>
      <c r="M594" s="51"/>
    </row>
    <row r="595" spans="1:16">
      <c r="A595" s="147">
        <v>12481</v>
      </c>
      <c r="B595" s="84" t="s">
        <v>342</v>
      </c>
      <c r="D595" s="86" t="s">
        <v>2299</v>
      </c>
      <c r="F595" s="86"/>
      <c r="G595" t="s">
        <v>2300</v>
      </c>
      <c r="H595" t="s">
        <v>2164</v>
      </c>
      <c r="J595" t="str">
        <f t="shared" si="10"/>
        <v>=RC10</v>
      </c>
      <c r="M595" s="51"/>
    </row>
    <row r="596" spans="1:16">
      <c r="A596" s="148">
        <v>12484</v>
      </c>
      <c r="B596" s="85" t="s">
        <v>1828</v>
      </c>
      <c r="D596" s="86" t="s">
        <v>2299</v>
      </c>
      <c r="F596" s="86"/>
      <c r="G596" t="s">
        <v>2300</v>
      </c>
      <c r="H596" t="s">
        <v>2164</v>
      </c>
      <c r="J596" t="str">
        <f t="shared" si="10"/>
        <v>=RC10</v>
      </c>
      <c r="M596" s="51"/>
    </row>
    <row r="597" spans="1:16">
      <c r="A597" s="148">
        <v>14386</v>
      </c>
      <c r="B597" s="85" t="s">
        <v>2277</v>
      </c>
      <c r="C597" s="1">
        <f>Zaafaran!$J$63</f>
        <v>0</v>
      </c>
      <c r="D597" s="86" t="s">
        <v>2299</v>
      </c>
      <c r="E597">
        <v>48</v>
      </c>
      <c r="F597" s="86" t="s">
        <v>2169</v>
      </c>
      <c r="G597" t="s">
        <v>2300</v>
      </c>
      <c r="H597" t="s">
        <v>2164</v>
      </c>
      <c r="J597" t="str">
        <f t="shared" si="10"/>
        <v>=Zaafaran!R48C10</v>
      </c>
      <c r="M597" s="51"/>
      <c r="P597" s="51"/>
    </row>
    <row r="598" spans="1:16">
      <c r="A598" s="148">
        <v>12485</v>
      </c>
      <c r="B598" s="85" t="s">
        <v>343</v>
      </c>
      <c r="C598" s="1">
        <f>Zaafaran!$J$65</f>
        <v>0</v>
      </c>
      <c r="D598" s="86" t="s">
        <v>2299</v>
      </c>
      <c r="E598">
        <v>50</v>
      </c>
      <c r="F598" s="86" t="s">
        <v>2169</v>
      </c>
      <c r="G598" t="s">
        <v>2300</v>
      </c>
      <c r="H598" t="s">
        <v>2164</v>
      </c>
      <c r="J598" t="str">
        <f t="shared" si="10"/>
        <v>=Zaafaran!R50C10</v>
      </c>
      <c r="M598" s="51"/>
      <c r="P598" s="51"/>
    </row>
    <row r="599" spans="1:16">
      <c r="A599" s="148">
        <v>12482</v>
      </c>
      <c r="B599" s="85" t="s">
        <v>1829</v>
      </c>
      <c r="C599" s="1">
        <f>Zaafaran!$J$68</f>
        <v>0</v>
      </c>
      <c r="D599" s="86" t="s">
        <v>2299</v>
      </c>
      <c r="E599">
        <v>53</v>
      </c>
      <c r="F599" s="86" t="s">
        <v>2169</v>
      </c>
      <c r="G599" t="s">
        <v>2300</v>
      </c>
      <c r="H599" t="s">
        <v>2164</v>
      </c>
      <c r="J599" t="str">
        <f t="shared" si="10"/>
        <v>=Zaafaran!R53C10</v>
      </c>
      <c r="M599" s="51"/>
      <c r="P599" s="51"/>
    </row>
    <row r="600" spans="1:16">
      <c r="A600" s="148">
        <v>14387</v>
      </c>
      <c r="B600" s="85" t="s">
        <v>2278</v>
      </c>
      <c r="C600" s="1">
        <f>Zaafaran!$J$64</f>
        <v>0</v>
      </c>
      <c r="D600" s="86" t="s">
        <v>2299</v>
      </c>
      <c r="E600">
        <v>49</v>
      </c>
      <c r="F600" s="86" t="s">
        <v>2169</v>
      </c>
      <c r="G600" t="s">
        <v>2300</v>
      </c>
      <c r="H600" t="s">
        <v>2164</v>
      </c>
      <c r="J600" t="str">
        <f t="shared" si="10"/>
        <v>=Zaafaran!R49C10</v>
      </c>
      <c r="M600" s="51"/>
      <c r="P600" s="51"/>
    </row>
    <row r="601" spans="1:16">
      <c r="A601" s="148">
        <v>13944</v>
      </c>
      <c r="B601" s="85" t="s">
        <v>344</v>
      </c>
      <c r="C601" s="1">
        <f>Zaafaran!$J$66</f>
        <v>0</v>
      </c>
      <c r="D601" s="86" t="s">
        <v>2299</v>
      </c>
      <c r="E601">
        <v>51</v>
      </c>
      <c r="F601" s="86" t="s">
        <v>2169</v>
      </c>
      <c r="G601" t="s">
        <v>2300</v>
      </c>
      <c r="H601" t="s">
        <v>2164</v>
      </c>
      <c r="J601" t="str">
        <f t="shared" si="10"/>
        <v>=Zaafaran!R51C10</v>
      </c>
      <c r="M601" s="51"/>
      <c r="P601" s="51"/>
    </row>
    <row r="602" spans="1:16">
      <c r="A602" s="148">
        <v>12486</v>
      </c>
      <c r="B602" s="85" t="s">
        <v>345</v>
      </c>
      <c r="C602" s="1">
        <f>Zaafaran!$J$67</f>
        <v>0</v>
      </c>
      <c r="D602" s="86" t="s">
        <v>2299</v>
      </c>
      <c r="E602">
        <v>52</v>
      </c>
      <c r="F602" s="86" t="s">
        <v>2169</v>
      </c>
      <c r="G602" t="s">
        <v>2300</v>
      </c>
      <c r="H602" t="s">
        <v>2164</v>
      </c>
      <c r="J602" t="str">
        <f t="shared" si="10"/>
        <v>=Zaafaran!R52C10</v>
      </c>
      <c r="M602" s="51"/>
      <c r="P602" s="51"/>
    </row>
    <row r="603" spans="1:16">
      <c r="A603" s="148">
        <v>12483</v>
      </c>
      <c r="B603" s="85" t="s">
        <v>1830</v>
      </c>
      <c r="D603" s="86" t="s">
        <v>2299</v>
      </c>
      <c r="F603" s="86"/>
      <c r="G603" t="s">
        <v>2300</v>
      </c>
      <c r="H603" t="s">
        <v>2164</v>
      </c>
      <c r="J603" t="str">
        <f t="shared" si="10"/>
        <v>=RC10</v>
      </c>
      <c r="M603" s="51"/>
    </row>
    <row r="604" spans="1:16">
      <c r="A604" s="147">
        <v>12201</v>
      </c>
      <c r="B604" s="84" t="s">
        <v>346</v>
      </c>
      <c r="D604" s="86" t="s">
        <v>2299</v>
      </c>
      <c r="F604" s="86"/>
      <c r="G604" t="s">
        <v>2300</v>
      </c>
      <c r="H604" t="s">
        <v>2164</v>
      </c>
      <c r="J604" t="str">
        <f t="shared" si="10"/>
        <v>=RC10</v>
      </c>
      <c r="M604" s="51"/>
    </row>
    <row r="605" spans="1:16">
      <c r="A605" s="147">
        <v>13925</v>
      </c>
      <c r="B605" s="84" t="s">
        <v>347</v>
      </c>
      <c r="D605" s="86" t="s">
        <v>2299</v>
      </c>
      <c r="F605" s="86"/>
      <c r="G605" t="s">
        <v>2300</v>
      </c>
      <c r="H605" t="s">
        <v>2164</v>
      </c>
      <c r="J605" t="str">
        <f t="shared" si="10"/>
        <v>=RC10</v>
      </c>
      <c r="M605" s="51"/>
    </row>
    <row r="606" spans="1:16">
      <c r="A606" s="148">
        <v>14023</v>
      </c>
      <c r="B606" s="85" t="s">
        <v>348</v>
      </c>
      <c r="C606" s="1" t="e">
        <f>Zaafaran!#REF!</f>
        <v>#REF!</v>
      </c>
      <c r="D606" s="86" t="s">
        <v>2299</v>
      </c>
      <c r="E606">
        <v>55</v>
      </c>
      <c r="F606" s="86" t="s">
        <v>2169</v>
      </c>
      <c r="G606" t="s">
        <v>2300</v>
      </c>
      <c r="H606" t="s">
        <v>2164</v>
      </c>
      <c r="J606" t="str">
        <f t="shared" si="10"/>
        <v>=Zaafaran!R55C10</v>
      </c>
      <c r="M606" s="51"/>
      <c r="P606" s="51"/>
    </row>
    <row r="607" spans="1:16">
      <c r="A607" s="148">
        <v>13927</v>
      </c>
      <c r="B607" s="85" t="s">
        <v>1831</v>
      </c>
      <c r="D607" s="86" t="s">
        <v>2299</v>
      </c>
      <c r="F607" s="86"/>
      <c r="G607" t="s">
        <v>2300</v>
      </c>
      <c r="H607" t="s">
        <v>2164</v>
      </c>
      <c r="J607" t="str">
        <f t="shared" si="10"/>
        <v>=RC10</v>
      </c>
      <c r="M607" s="51"/>
    </row>
    <row r="608" spans="1:16">
      <c r="A608" s="148">
        <v>13929</v>
      </c>
      <c r="B608" s="85" t="s">
        <v>349</v>
      </c>
      <c r="C608" s="1" t="e">
        <f>Zaafaran!#REF!</f>
        <v>#REF!</v>
      </c>
      <c r="D608" s="86" t="s">
        <v>2299</v>
      </c>
      <c r="E608">
        <v>56</v>
      </c>
      <c r="F608" s="86" t="s">
        <v>2169</v>
      </c>
      <c r="G608" t="s">
        <v>2300</v>
      </c>
      <c r="H608" t="s">
        <v>2164</v>
      </c>
      <c r="J608" t="str">
        <f t="shared" si="10"/>
        <v>=Zaafaran!R56C10</v>
      </c>
      <c r="M608" s="51"/>
      <c r="P608" s="51"/>
    </row>
    <row r="609" spans="1:16">
      <c r="A609" s="148">
        <v>13930</v>
      </c>
      <c r="B609" s="85" t="s">
        <v>350</v>
      </c>
      <c r="C609" s="1" t="e">
        <f>Zaafaran!#REF!</f>
        <v>#REF!</v>
      </c>
      <c r="D609" s="86" t="s">
        <v>2299</v>
      </c>
      <c r="E609">
        <v>57</v>
      </c>
      <c r="F609" s="86" t="s">
        <v>2169</v>
      </c>
      <c r="G609" t="s">
        <v>2300</v>
      </c>
      <c r="H609" t="s">
        <v>2164</v>
      </c>
      <c r="J609" t="str">
        <f t="shared" si="10"/>
        <v>=Zaafaran!R57C10</v>
      </c>
      <c r="M609" s="51"/>
      <c r="P609" s="51"/>
    </row>
    <row r="610" spans="1:16">
      <c r="A610" s="148">
        <v>13926</v>
      </c>
      <c r="B610" s="85" t="s">
        <v>1832</v>
      </c>
      <c r="D610" s="86" t="s">
        <v>2299</v>
      </c>
      <c r="F610" s="86"/>
      <c r="G610" t="s">
        <v>2300</v>
      </c>
      <c r="H610" t="s">
        <v>2164</v>
      </c>
      <c r="J610" t="str">
        <f t="shared" si="10"/>
        <v>=RC10</v>
      </c>
      <c r="M610" s="51"/>
    </row>
    <row r="611" spans="1:16">
      <c r="A611" s="148">
        <v>14022</v>
      </c>
      <c r="B611" s="85" t="s">
        <v>1833</v>
      </c>
      <c r="D611" s="86" t="s">
        <v>2299</v>
      </c>
      <c r="F611" s="86"/>
      <c r="G611" t="s">
        <v>2300</v>
      </c>
      <c r="H611" t="s">
        <v>2164</v>
      </c>
      <c r="J611" t="str">
        <f t="shared" si="10"/>
        <v>=RC10</v>
      </c>
      <c r="M611" s="51"/>
    </row>
    <row r="612" spans="1:16">
      <c r="A612" s="148">
        <v>13928</v>
      </c>
      <c r="B612" s="85" t="s">
        <v>351</v>
      </c>
      <c r="D612" s="86" t="s">
        <v>2299</v>
      </c>
      <c r="F612" s="86"/>
      <c r="G612" t="s">
        <v>2300</v>
      </c>
      <c r="H612" t="s">
        <v>2164</v>
      </c>
      <c r="J612" t="str">
        <f t="shared" si="10"/>
        <v>=RC10</v>
      </c>
      <c r="M612" s="51"/>
    </row>
    <row r="613" spans="1:16">
      <c r="A613" s="148">
        <v>12851</v>
      </c>
      <c r="B613" s="85" t="s">
        <v>1834</v>
      </c>
      <c r="D613" s="86" t="s">
        <v>2299</v>
      </c>
      <c r="F613" s="86"/>
      <c r="G613" t="s">
        <v>2300</v>
      </c>
      <c r="H613" t="s">
        <v>2164</v>
      </c>
      <c r="J613" t="str">
        <f t="shared" si="10"/>
        <v>=RC10</v>
      </c>
      <c r="M613" s="51"/>
    </row>
    <row r="614" spans="1:16">
      <c r="A614" s="148">
        <v>12946</v>
      </c>
      <c r="B614" s="85" t="s">
        <v>3839</v>
      </c>
      <c r="D614" s="86" t="s">
        <v>2299</v>
      </c>
      <c r="F614" s="86"/>
      <c r="G614" t="s">
        <v>2300</v>
      </c>
      <c r="H614" t="s">
        <v>2164</v>
      </c>
      <c r="J614" t="str">
        <f t="shared" si="10"/>
        <v>=RC10</v>
      </c>
      <c r="M614" s="51"/>
    </row>
    <row r="615" spans="1:16">
      <c r="A615" s="148">
        <v>12939</v>
      </c>
      <c r="B615" s="85" t="s">
        <v>3840</v>
      </c>
      <c r="D615" s="86" t="s">
        <v>2299</v>
      </c>
      <c r="F615" s="86"/>
      <c r="G615" t="s">
        <v>2300</v>
      </c>
      <c r="H615" t="s">
        <v>2164</v>
      </c>
      <c r="J615" t="str">
        <f t="shared" si="10"/>
        <v>=RC10</v>
      </c>
      <c r="M615" s="51"/>
    </row>
    <row r="616" spans="1:16">
      <c r="A616" s="148">
        <v>12942</v>
      </c>
      <c r="B616" s="85" t="s">
        <v>3838</v>
      </c>
      <c r="D616" s="86" t="s">
        <v>2299</v>
      </c>
      <c r="F616" s="86"/>
      <c r="G616" t="s">
        <v>2300</v>
      </c>
      <c r="H616" t="s">
        <v>2164</v>
      </c>
      <c r="J616" t="str">
        <f t="shared" si="10"/>
        <v>=RC10</v>
      </c>
      <c r="M616" s="51"/>
    </row>
    <row r="617" spans="1:16">
      <c r="A617" s="148">
        <v>13897</v>
      </c>
      <c r="B617" s="85" t="s">
        <v>1835</v>
      </c>
      <c r="D617" s="86" t="s">
        <v>2299</v>
      </c>
      <c r="F617" s="86"/>
      <c r="G617" t="s">
        <v>2300</v>
      </c>
      <c r="H617" t="s">
        <v>2164</v>
      </c>
      <c r="J617" t="str">
        <f t="shared" si="10"/>
        <v>=RC10</v>
      </c>
      <c r="M617" s="51"/>
    </row>
    <row r="618" spans="1:16">
      <c r="A618" s="148">
        <v>14021</v>
      </c>
      <c r="B618" s="85" t="s">
        <v>1836</v>
      </c>
      <c r="C618" s="1">
        <f>Zaafaran!J70</f>
        <v>0</v>
      </c>
      <c r="D618" s="86" t="s">
        <v>2299</v>
      </c>
      <c r="F618" s="86"/>
      <c r="G618" t="s">
        <v>2300</v>
      </c>
      <c r="H618" t="s">
        <v>2164</v>
      </c>
      <c r="J618" t="str">
        <f t="shared" si="10"/>
        <v>=RC10</v>
      </c>
      <c r="M618" s="51"/>
    </row>
    <row r="619" spans="1:16">
      <c r="A619" s="148">
        <v>13923</v>
      </c>
      <c r="B619" s="85" t="s">
        <v>1837</v>
      </c>
      <c r="D619" s="86" t="s">
        <v>2299</v>
      </c>
      <c r="F619" s="86"/>
      <c r="G619" t="s">
        <v>2300</v>
      </c>
      <c r="H619" t="s">
        <v>2164</v>
      </c>
      <c r="J619" t="str">
        <f t="shared" si="10"/>
        <v>=RC10</v>
      </c>
      <c r="M619" s="51"/>
    </row>
    <row r="620" spans="1:16">
      <c r="A620" s="148">
        <v>12474</v>
      </c>
      <c r="B620" s="85" t="s">
        <v>856</v>
      </c>
      <c r="C620" s="1">
        <f>Zaafaran!J76</f>
        <v>0</v>
      </c>
      <c r="D620" s="86" t="s">
        <v>2299</v>
      </c>
      <c r="E620">
        <v>58</v>
      </c>
      <c r="F620" s="86" t="s">
        <v>2169</v>
      </c>
      <c r="G620" t="s">
        <v>2300</v>
      </c>
      <c r="H620" t="s">
        <v>2164</v>
      </c>
      <c r="J620" t="str">
        <f t="shared" si="10"/>
        <v>=Zaafaran!R58C10</v>
      </c>
      <c r="M620" s="51"/>
      <c r="P620" s="51"/>
    </row>
    <row r="621" spans="1:16">
      <c r="A621" s="148">
        <v>12995</v>
      </c>
      <c r="B621" s="85" t="s">
        <v>3837</v>
      </c>
      <c r="D621" s="86" t="s">
        <v>2299</v>
      </c>
      <c r="F621" s="86"/>
      <c r="G621" t="s">
        <v>2300</v>
      </c>
      <c r="H621" t="s">
        <v>2164</v>
      </c>
      <c r="J621" t="str">
        <f t="shared" si="10"/>
        <v>=RC10</v>
      </c>
      <c r="M621" s="51"/>
    </row>
    <row r="622" spans="1:16">
      <c r="A622" s="148">
        <v>14067</v>
      </c>
      <c r="B622" s="85" t="s">
        <v>857</v>
      </c>
      <c r="C622" s="1">
        <f>Zaafaran!J77</f>
        <v>0</v>
      </c>
      <c r="D622" s="86" t="s">
        <v>2299</v>
      </c>
      <c r="E622">
        <v>59</v>
      </c>
      <c r="F622" s="86" t="s">
        <v>2169</v>
      </c>
      <c r="G622" t="s">
        <v>2300</v>
      </c>
      <c r="H622" t="s">
        <v>2164</v>
      </c>
      <c r="J622" t="str">
        <f t="shared" si="10"/>
        <v>=Zaafaran!R59C10</v>
      </c>
      <c r="M622" s="51"/>
      <c r="P622" s="51"/>
    </row>
    <row r="623" spans="1:16">
      <c r="A623" s="148">
        <v>12476</v>
      </c>
      <c r="B623" s="85" t="s">
        <v>1838</v>
      </c>
      <c r="D623" s="86" t="s">
        <v>2299</v>
      </c>
      <c r="F623" s="86"/>
      <c r="G623" t="s">
        <v>2300</v>
      </c>
      <c r="H623" t="s">
        <v>2164</v>
      </c>
      <c r="J623" t="str">
        <f t="shared" si="10"/>
        <v>=RC10</v>
      </c>
      <c r="M623" s="51"/>
    </row>
    <row r="624" spans="1:16">
      <c r="A624" s="148">
        <v>12941</v>
      </c>
      <c r="B624" s="85" t="s">
        <v>3827</v>
      </c>
      <c r="C624" s="1">
        <f>Zaafaran!J83</f>
        <v>0</v>
      </c>
      <c r="D624" s="86" t="s">
        <v>2299</v>
      </c>
      <c r="F624" s="86"/>
      <c r="G624" t="s">
        <v>2300</v>
      </c>
      <c r="H624" t="s">
        <v>2164</v>
      </c>
      <c r="J624" t="str">
        <f t="shared" si="10"/>
        <v>=RC10</v>
      </c>
      <c r="M624" s="51"/>
    </row>
    <row r="625" spans="1:16">
      <c r="A625" s="148">
        <v>12938</v>
      </c>
      <c r="B625" s="85" t="s">
        <v>3836</v>
      </c>
      <c r="D625" s="86" t="s">
        <v>2299</v>
      </c>
      <c r="F625" s="86"/>
      <c r="G625" t="s">
        <v>2300</v>
      </c>
      <c r="H625" t="s">
        <v>2164</v>
      </c>
      <c r="J625" t="str">
        <f t="shared" si="10"/>
        <v>=RC10</v>
      </c>
      <c r="M625" s="51"/>
    </row>
    <row r="626" spans="1:16">
      <c r="A626" s="148">
        <v>12940</v>
      </c>
      <c r="B626" s="85" t="s">
        <v>3835</v>
      </c>
      <c r="D626" s="86" t="s">
        <v>2299</v>
      </c>
      <c r="F626" s="86"/>
      <c r="G626" t="s">
        <v>2300</v>
      </c>
      <c r="H626" t="s">
        <v>2164</v>
      </c>
      <c r="J626" t="str">
        <f t="shared" si="10"/>
        <v>=RC10</v>
      </c>
      <c r="M626" s="51"/>
    </row>
    <row r="627" spans="1:16">
      <c r="A627" s="148">
        <v>12295</v>
      </c>
      <c r="B627" s="85" t="s">
        <v>1839</v>
      </c>
      <c r="D627" s="86" t="s">
        <v>2299</v>
      </c>
      <c r="F627" s="86"/>
      <c r="G627" t="s">
        <v>2300</v>
      </c>
      <c r="H627" t="s">
        <v>2164</v>
      </c>
      <c r="J627" t="str">
        <f t="shared" si="10"/>
        <v>=RC10</v>
      </c>
      <c r="M627" s="51"/>
    </row>
    <row r="628" spans="1:16">
      <c r="A628" s="148">
        <v>13922</v>
      </c>
      <c r="B628" s="85" t="s">
        <v>1840</v>
      </c>
      <c r="C628" s="1">
        <f>Zaafaran!J72</f>
        <v>0</v>
      </c>
      <c r="D628" s="86" t="s">
        <v>2299</v>
      </c>
      <c r="F628" s="86"/>
      <c r="G628" t="s">
        <v>2300</v>
      </c>
      <c r="H628" t="s">
        <v>2164</v>
      </c>
      <c r="J628" t="str">
        <f t="shared" si="10"/>
        <v>=RC10</v>
      </c>
      <c r="M628" s="51"/>
    </row>
    <row r="629" spans="1:16">
      <c r="A629" s="148">
        <v>13896</v>
      </c>
      <c r="B629" s="85" t="s">
        <v>1841</v>
      </c>
      <c r="C629" s="1">
        <f>Zaafaran!J73</f>
        <v>0</v>
      </c>
      <c r="D629" s="86" t="s">
        <v>2299</v>
      </c>
      <c r="F629" s="86"/>
      <c r="G629" t="s">
        <v>2300</v>
      </c>
      <c r="H629" t="s">
        <v>2164</v>
      </c>
      <c r="J629" t="str">
        <f t="shared" si="10"/>
        <v>=RC10</v>
      </c>
      <c r="M629" s="51"/>
    </row>
    <row r="630" spans="1:16">
      <c r="A630" s="148">
        <v>12478</v>
      </c>
      <c r="B630" s="85" t="s">
        <v>1842</v>
      </c>
      <c r="C630" s="1">
        <f>Zaafaran!J84</f>
        <v>0</v>
      </c>
      <c r="D630" s="86" t="s">
        <v>2299</v>
      </c>
      <c r="F630" s="86"/>
      <c r="G630" t="s">
        <v>2300</v>
      </c>
      <c r="H630" t="s">
        <v>2164</v>
      </c>
      <c r="J630" t="str">
        <f t="shared" si="10"/>
        <v>=RC10</v>
      </c>
      <c r="M630" s="51"/>
    </row>
    <row r="631" spans="1:16">
      <c r="A631" s="148">
        <v>12294</v>
      </c>
      <c r="B631" s="85" t="s">
        <v>858</v>
      </c>
      <c r="C631" s="1">
        <f>Zaafaran!J78</f>
        <v>0</v>
      </c>
      <c r="D631" s="86" t="s">
        <v>2299</v>
      </c>
      <c r="E631">
        <v>60</v>
      </c>
      <c r="F631" s="86" t="s">
        <v>2169</v>
      </c>
      <c r="G631" t="s">
        <v>2300</v>
      </c>
      <c r="H631" t="s">
        <v>2164</v>
      </c>
      <c r="J631" t="str">
        <f t="shared" si="10"/>
        <v>=Zaafaran!R60C10</v>
      </c>
      <c r="M631" s="51"/>
      <c r="P631" s="51"/>
    </row>
    <row r="632" spans="1:16">
      <c r="A632" s="148">
        <v>12479</v>
      </c>
      <c r="B632" s="85" t="s">
        <v>859</v>
      </c>
      <c r="D632" s="86" t="s">
        <v>2299</v>
      </c>
      <c r="E632">
        <v>61</v>
      </c>
      <c r="F632" s="86" t="s">
        <v>2169</v>
      </c>
      <c r="G632" t="s">
        <v>2300</v>
      </c>
      <c r="H632" t="s">
        <v>2164</v>
      </c>
      <c r="J632" t="str">
        <f t="shared" si="10"/>
        <v>=Zaafaran!R61C10</v>
      </c>
      <c r="M632" s="51"/>
      <c r="P632" s="51"/>
    </row>
    <row r="633" spans="1:16">
      <c r="A633" s="148">
        <v>12937</v>
      </c>
      <c r="B633" s="85" t="s">
        <v>3829</v>
      </c>
      <c r="C633" s="1">
        <f>Zaafaran!J79</f>
        <v>0</v>
      </c>
      <c r="D633" s="86" t="s">
        <v>2299</v>
      </c>
      <c r="F633" s="86"/>
      <c r="G633" t="s">
        <v>2300</v>
      </c>
      <c r="H633" t="s">
        <v>2164</v>
      </c>
      <c r="J633" t="str">
        <f t="shared" si="10"/>
        <v>=RC10</v>
      </c>
      <c r="M633" s="51"/>
    </row>
    <row r="634" spans="1:16">
      <c r="A634" s="148">
        <v>12639</v>
      </c>
      <c r="B634" s="85" t="s">
        <v>1843</v>
      </c>
      <c r="C634" s="1">
        <f>Zaafaran!J74</f>
        <v>0</v>
      </c>
      <c r="D634" s="86" t="s">
        <v>2299</v>
      </c>
      <c r="F634" s="86"/>
      <c r="G634" t="s">
        <v>2300</v>
      </c>
      <c r="H634" t="s">
        <v>2164</v>
      </c>
      <c r="J634" t="str">
        <f t="shared" si="10"/>
        <v>=RC10</v>
      </c>
      <c r="M634" s="51"/>
    </row>
    <row r="635" spans="1:16">
      <c r="A635" s="148">
        <v>12944</v>
      </c>
      <c r="B635" s="85" t="s">
        <v>3830</v>
      </c>
      <c r="C635" s="1">
        <f>Zaafaran!J75</f>
        <v>0</v>
      </c>
      <c r="D635" s="86" t="s">
        <v>2299</v>
      </c>
      <c r="F635" s="86"/>
      <c r="G635" t="s">
        <v>2300</v>
      </c>
      <c r="H635" t="s">
        <v>2164</v>
      </c>
      <c r="J635" t="str">
        <f t="shared" si="10"/>
        <v>=RC10</v>
      </c>
      <c r="M635" s="51"/>
    </row>
    <row r="636" spans="1:16">
      <c r="A636" s="148">
        <v>12936</v>
      </c>
      <c r="B636" s="85" t="s">
        <v>3831</v>
      </c>
      <c r="C636" s="1">
        <f>Zaafaran!J80</f>
        <v>0</v>
      </c>
      <c r="D636" s="86" t="s">
        <v>2299</v>
      </c>
      <c r="E636">
        <v>62</v>
      </c>
      <c r="F636" s="86" t="s">
        <v>2169</v>
      </c>
      <c r="G636" t="s">
        <v>2300</v>
      </c>
      <c r="H636" t="s">
        <v>2164</v>
      </c>
      <c r="J636" t="str">
        <f t="shared" si="10"/>
        <v>=Zaafaran!R62C10</v>
      </c>
      <c r="M636" s="51"/>
      <c r="P636" s="51"/>
    </row>
    <row r="637" spans="1:16">
      <c r="A637" s="148">
        <v>12475</v>
      </c>
      <c r="B637" s="85" t="s">
        <v>860</v>
      </c>
      <c r="C637" s="1">
        <f>Zaafaran!J81</f>
        <v>0</v>
      </c>
      <c r="D637" s="86" t="s">
        <v>2299</v>
      </c>
      <c r="E637">
        <v>63</v>
      </c>
      <c r="F637" s="86" t="s">
        <v>2169</v>
      </c>
      <c r="G637" t="s">
        <v>2300</v>
      </c>
      <c r="H637" t="s">
        <v>2164</v>
      </c>
      <c r="J637" t="str">
        <f t="shared" si="10"/>
        <v>=Zaafaran!R63C10</v>
      </c>
      <c r="M637" s="51"/>
      <c r="P637" s="51"/>
    </row>
    <row r="638" spans="1:16">
      <c r="A638" s="148">
        <v>12996</v>
      </c>
      <c r="B638" s="85" t="s">
        <v>3832</v>
      </c>
      <c r="D638" s="86" t="s">
        <v>2299</v>
      </c>
      <c r="F638" s="86"/>
      <c r="G638" t="s">
        <v>2300</v>
      </c>
      <c r="H638" t="s">
        <v>2164</v>
      </c>
      <c r="J638" t="str">
        <f t="shared" si="10"/>
        <v>=RC10</v>
      </c>
      <c r="M638" s="51"/>
    </row>
    <row r="639" spans="1:16">
      <c r="A639" s="148">
        <v>13865</v>
      </c>
      <c r="B639" s="85" t="s">
        <v>1844</v>
      </c>
      <c r="D639" s="86" t="s">
        <v>2299</v>
      </c>
      <c r="F639" s="86"/>
      <c r="G639" t="s">
        <v>2300</v>
      </c>
      <c r="H639" t="s">
        <v>2164</v>
      </c>
      <c r="J639" t="str">
        <f t="shared" si="10"/>
        <v>=RC10</v>
      </c>
      <c r="M639" s="51"/>
    </row>
    <row r="640" spans="1:16">
      <c r="A640" s="148">
        <v>12943</v>
      </c>
      <c r="B640" s="85" t="s">
        <v>3833</v>
      </c>
      <c r="D640" s="86" t="s">
        <v>2299</v>
      </c>
      <c r="F640" s="86"/>
      <c r="G640" t="s">
        <v>2300</v>
      </c>
      <c r="H640" t="s">
        <v>2164</v>
      </c>
      <c r="J640" t="str">
        <f t="shared" si="10"/>
        <v>=RC10</v>
      </c>
      <c r="M640" s="51"/>
    </row>
    <row r="641" spans="1:16">
      <c r="A641" s="148">
        <v>12947</v>
      </c>
      <c r="B641" s="85" t="s">
        <v>3834</v>
      </c>
      <c r="D641" s="86" t="s">
        <v>2299</v>
      </c>
      <c r="F641" s="86"/>
      <c r="G641" t="s">
        <v>2300</v>
      </c>
      <c r="H641" t="s">
        <v>2164</v>
      </c>
      <c r="J641" t="str">
        <f t="shared" si="10"/>
        <v>=RC10</v>
      </c>
      <c r="M641" s="51"/>
    </row>
    <row r="642" spans="1:16">
      <c r="A642" s="148">
        <v>12480</v>
      </c>
      <c r="B642" s="85" t="s">
        <v>861</v>
      </c>
      <c r="C642" s="1">
        <f>Zaafaran!J82</f>
        <v>0</v>
      </c>
      <c r="D642" s="86" t="s">
        <v>2299</v>
      </c>
      <c r="E642">
        <v>64</v>
      </c>
      <c r="F642" s="86" t="s">
        <v>2169</v>
      </c>
      <c r="G642" t="s">
        <v>2300</v>
      </c>
      <c r="H642" t="s">
        <v>2164</v>
      </c>
      <c r="J642" t="str">
        <f t="shared" si="10"/>
        <v>=Zaafaran!R64C10</v>
      </c>
      <c r="M642" s="51"/>
      <c r="P642" s="51"/>
    </row>
    <row r="643" spans="1:16">
      <c r="A643" s="147">
        <v>12202</v>
      </c>
      <c r="B643" s="84" t="s">
        <v>352</v>
      </c>
      <c r="D643" s="86" t="s">
        <v>2299</v>
      </c>
      <c r="F643" s="86"/>
      <c r="G643" t="s">
        <v>2300</v>
      </c>
      <c r="H643" t="s">
        <v>2164</v>
      </c>
      <c r="J643" t="str">
        <f t="shared" si="10"/>
        <v>=RC10</v>
      </c>
      <c r="M643" s="51"/>
    </row>
    <row r="644" spans="1:16">
      <c r="A644" s="148">
        <v>12203</v>
      </c>
      <c r="B644" s="85" t="s">
        <v>353</v>
      </c>
      <c r="C644" s="1">
        <f>Zaafaran!J109</f>
        <v>0</v>
      </c>
      <c r="D644" s="86" t="s">
        <v>2299</v>
      </c>
      <c r="E644">
        <v>66</v>
      </c>
      <c r="F644" s="86" t="s">
        <v>2169</v>
      </c>
      <c r="G644" t="s">
        <v>2300</v>
      </c>
      <c r="H644" t="s">
        <v>2164</v>
      </c>
      <c r="J644" t="str">
        <f t="shared" si="10"/>
        <v>=Zaafaran!R66C10</v>
      </c>
      <c r="M644" s="51"/>
      <c r="P644" s="51"/>
    </row>
    <row r="645" spans="1:16">
      <c r="A645" s="148">
        <v>12369</v>
      </c>
      <c r="B645" s="85" t="s">
        <v>1845</v>
      </c>
      <c r="D645" s="86" t="s">
        <v>2299</v>
      </c>
      <c r="F645" s="86"/>
      <c r="G645" t="s">
        <v>2300</v>
      </c>
      <c r="H645" t="s">
        <v>2164</v>
      </c>
      <c r="J645" t="str">
        <f t="shared" si="10"/>
        <v>=RC10</v>
      </c>
      <c r="M645" s="51"/>
    </row>
    <row r="646" spans="1:16">
      <c r="A646" s="148">
        <v>12309</v>
      </c>
      <c r="B646" s="85" t="s">
        <v>1846</v>
      </c>
      <c r="C646" s="1">
        <f>Zaafaran!J103</f>
        <v>0</v>
      </c>
      <c r="D646" s="86" t="s">
        <v>2299</v>
      </c>
      <c r="F646" s="86"/>
      <c r="G646" t="s">
        <v>2300</v>
      </c>
      <c r="H646" t="s">
        <v>2164</v>
      </c>
      <c r="J646" t="str">
        <f t="shared" ref="J646:J709" si="11">CONCATENATE(H646,F646,D646,E646,G646)</f>
        <v>=RC10</v>
      </c>
      <c r="M646" s="51"/>
      <c r="P646" s="51"/>
    </row>
    <row r="647" spans="1:16">
      <c r="A647" s="148">
        <v>12487</v>
      </c>
      <c r="B647" s="85" t="s">
        <v>1847</v>
      </c>
      <c r="C647" s="1">
        <f>Zaafaran!J104</f>
        <v>0</v>
      </c>
      <c r="D647" s="86" t="s">
        <v>2299</v>
      </c>
      <c r="F647" s="86"/>
      <c r="G647" t="s">
        <v>2300</v>
      </c>
      <c r="H647" t="s">
        <v>2164</v>
      </c>
      <c r="J647" t="str">
        <f t="shared" si="11"/>
        <v>=RC10</v>
      </c>
      <c r="M647" s="51"/>
      <c r="P647" s="51"/>
    </row>
    <row r="648" spans="1:16">
      <c r="A648" s="148">
        <v>12204</v>
      </c>
      <c r="B648" s="85" t="s">
        <v>1848</v>
      </c>
      <c r="C648" s="1">
        <f>Zaafaran!J105</f>
        <v>0</v>
      </c>
      <c r="D648" s="86" t="s">
        <v>2299</v>
      </c>
      <c r="F648" s="86"/>
      <c r="G648" t="s">
        <v>2300</v>
      </c>
      <c r="H648" t="s">
        <v>2164</v>
      </c>
      <c r="J648" t="str">
        <f t="shared" si="11"/>
        <v>=RC10</v>
      </c>
      <c r="M648" s="51"/>
      <c r="P648" s="51"/>
    </row>
    <row r="649" spans="1:16">
      <c r="A649" s="148">
        <v>12209</v>
      </c>
      <c r="B649" s="85" t="s">
        <v>1849</v>
      </c>
      <c r="C649" s="1">
        <f>Zaafaran!J97</f>
        <v>0</v>
      </c>
      <c r="D649" s="86" t="s">
        <v>2299</v>
      </c>
      <c r="F649" s="86"/>
      <c r="G649" t="s">
        <v>2300</v>
      </c>
      <c r="H649" t="s">
        <v>2164</v>
      </c>
      <c r="J649" t="str">
        <f t="shared" si="11"/>
        <v>=RC10</v>
      </c>
      <c r="M649" s="51"/>
    </row>
    <row r="650" spans="1:16">
      <c r="A650" s="148">
        <v>13208</v>
      </c>
      <c r="B650" s="85" t="s">
        <v>1850</v>
      </c>
      <c r="C650" s="1">
        <f>Zaafaran!J106</f>
        <v>0</v>
      </c>
      <c r="D650" s="86" t="s">
        <v>2299</v>
      </c>
      <c r="F650" s="86"/>
      <c r="G650" t="s">
        <v>2300</v>
      </c>
      <c r="H650" t="s">
        <v>2164</v>
      </c>
      <c r="J650" t="str">
        <f t="shared" si="11"/>
        <v>=RC10</v>
      </c>
      <c r="M650" s="51"/>
      <c r="P650" s="51"/>
    </row>
    <row r="651" spans="1:16">
      <c r="A651" s="148">
        <v>12313</v>
      </c>
      <c r="B651" s="85" t="s">
        <v>1851</v>
      </c>
      <c r="C651" s="1">
        <f>Zaafaran!J98</f>
        <v>0</v>
      </c>
      <c r="D651" s="86" t="s">
        <v>2299</v>
      </c>
      <c r="F651" s="86"/>
      <c r="G651" t="s">
        <v>2300</v>
      </c>
      <c r="H651" t="s">
        <v>2164</v>
      </c>
      <c r="J651" t="str">
        <f t="shared" si="11"/>
        <v>=RC10</v>
      </c>
      <c r="M651" s="51"/>
    </row>
    <row r="652" spans="1:16">
      <c r="A652" s="148">
        <v>12488</v>
      </c>
      <c r="B652" s="85" t="s">
        <v>1852</v>
      </c>
      <c r="C652" s="1">
        <f>Zaafaran!J110</f>
        <v>0</v>
      </c>
      <c r="D652" s="86" t="s">
        <v>2299</v>
      </c>
      <c r="F652" s="86"/>
      <c r="G652" t="s">
        <v>2300</v>
      </c>
      <c r="H652" t="s">
        <v>2164</v>
      </c>
      <c r="J652" t="str">
        <f t="shared" si="11"/>
        <v>=RC10</v>
      </c>
      <c r="M652" s="51"/>
      <c r="P652" s="51"/>
    </row>
    <row r="653" spans="1:16">
      <c r="A653" s="148">
        <v>12311</v>
      </c>
      <c r="B653" s="85" t="s">
        <v>1853</v>
      </c>
      <c r="D653" s="86" t="s">
        <v>2299</v>
      </c>
      <c r="F653" s="86"/>
      <c r="G653" t="s">
        <v>2300</v>
      </c>
      <c r="H653" t="s">
        <v>2164</v>
      </c>
      <c r="J653" t="str">
        <f t="shared" si="11"/>
        <v>=RC10</v>
      </c>
      <c r="M653" s="51"/>
    </row>
    <row r="654" spans="1:16">
      <c r="A654" s="148">
        <v>12308</v>
      </c>
      <c r="B654" s="85" t="s">
        <v>1854</v>
      </c>
      <c r="D654" s="86" t="s">
        <v>2299</v>
      </c>
      <c r="F654" s="86"/>
      <c r="G654" t="s">
        <v>2300</v>
      </c>
      <c r="H654" t="s">
        <v>2164</v>
      </c>
      <c r="J654" t="str">
        <f t="shared" si="11"/>
        <v>=RC10</v>
      </c>
      <c r="M654" s="51"/>
    </row>
    <row r="655" spans="1:16">
      <c r="A655" s="148">
        <v>12740</v>
      </c>
      <c r="B655" s="85" t="s">
        <v>1855</v>
      </c>
      <c r="C655" s="1">
        <f>Zaafaran!J112</f>
        <v>0</v>
      </c>
      <c r="D655" s="86" t="s">
        <v>2299</v>
      </c>
      <c r="F655" s="86"/>
      <c r="G655" t="s">
        <v>2300</v>
      </c>
      <c r="H655" t="s">
        <v>2164</v>
      </c>
      <c r="J655" t="str">
        <f t="shared" si="11"/>
        <v>=RC10</v>
      </c>
      <c r="M655" s="51"/>
      <c r="P655" s="51"/>
    </row>
    <row r="656" spans="1:16">
      <c r="A656" s="148">
        <v>12214</v>
      </c>
      <c r="B656" s="85" t="s">
        <v>1856</v>
      </c>
      <c r="C656" s="1">
        <f>Zaafaran!J113</f>
        <v>0</v>
      </c>
      <c r="D656" s="86" t="s">
        <v>2299</v>
      </c>
      <c r="F656" s="86"/>
      <c r="G656" t="s">
        <v>2300</v>
      </c>
      <c r="H656" t="s">
        <v>2164</v>
      </c>
      <c r="J656" t="str">
        <f t="shared" si="11"/>
        <v>=RC10</v>
      </c>
      <c r="M656" s="51"/>
      <c r="P656" s="51"/>
    </row>
    <row r="657" spans="1:16">
      <c r="A657" s="148">
        <v>13209</v>
      </c>
      <c r="B657" s="85" t="s">
        <v>354</v>
      </c>
      <c r="C657" s="1">
        <f>Zaafaran!J111</f>
        <v>0</v>
      </c>
      <c r="D657" s="86" t="s">
        <v>2299</v>
      </c>
      <c r="E657">
        <v>67</v>
      </c>
      <c r="F657" s="86" t="s">
        <v>2169</v>
      </c>
      <c r="G657" t="s">
        <v>2300</v>
      </c>
      <c r="H657" t="s">
        <v>2164</v>
      </c>
      <c r="J657" t="str">
        <f t="shared" si="11"/>
        <v>=Zaafaran!R67C10</v>
      </c>
      <c r="M657" s="51"/>
      <c r="P657" s="51"/>
    </row>
    <row r="658" spans="1:16">
      <c r="A658" s="148">
        <v>12213</v>
      </c>
      <c r="B658" s="85" t="s">
        <v>355</v>
      </c>
      <c r="C658" s="1">
        <f>Zaafaran!$J$114</f>
        <v>0</v>
      </c>
      <c r="D658" s="86" t="s">
        <v>2299</v>
      </c>
      <c r="E658">
        <v>68</v>
      </c>
      <c r="F658" s="86" t="s">
        <v>2169</v>
      </c>
      <c r="G658" t="s">
        <v>2300</v>
      </c>
      <c r="H658" t="s">
        <v>2164</v>
      </c>
      <c r="J658" t="str">
        <f t="shared" si="11"/>
        <v>=Zaafaran!R68C10</v>
      </c>
      <c r="M658" s="51"/>
      <c r="P658" s="51"/>
    </row>
    <row r="659" spans="1:16">
      <c r="A659" s="148">
        <v>12739</v>
      </c>
      <c r="B659" s="85" t="s">
        <v>1857</v>
      </c>
      <c r="C659" s="1">
        <f>Zaafaran!J99</f>
        <v>0</v>
      </c>
      <c r="D659" s="86" t="s">
        <v>2299</v>
      </c>
      <c r="F659" s="86"/>
      <c r="G659" t="s">
        <v>2300</v>
      </c>
      <c r="H659" t="s">
        <v>2164</v>
      </c>
      <c r="J659" t="str">
        <f t="shared" si="11"/>
        <v>=RC10</v>
      </c>
      <c r="M659" s="51"/>
    </row>
    <row r="660" spans="1:16">
      <c r="A660" s="148">
        <v>12310</v>
      </c>
      <c r="B660" s="85" t="s">
        <v>1858</v>
      </c>
      <c r="C660" s="1">
        <f>Zaafaran!J107</f>
        <v>0</v>
      </c>
      <c r="D660" s="86" t="s">
        <v>2299</v>
      </c>
      <c r="F660" s="86"/>
      <c r="G660" t="s">
        <v>2300</v>
      </c>
      <c r="H660" t="s">
        <v>2164</v>
      </c>
      <c r="J660" t="str">
        <f t="shared" si="11"/>
        <v>=RC10</v>
      </c>
      <c r="M660" s="51"/>
    </row>
    <row r="661" spans="1:16">
      <c r="A661" s="148">
        <v>12312</v>
      </c>
      <c r="B661" s="85" t="s">
        <v>1859</v>
      </c>
      <c r="C661" s="1">
        <f>Zaafaran!J108</f>
        <v>0</v>
      </c>
      <c r="D661" s="86" t="s">
        <v>2299</v>
      </c>
      <c r="F661" s="86"/>
      <c r="G661" t="s">
        <v>2300</v>
      </c>
      <c r="H661" t="s">
        <v>2164</v>
      </c>
      <c r="J661" t="str">
        <f t="shared" si="11"/>
        <v>=RC10</v>
      </c>
      <c r="M661" s="51"/>
    </row>
    <row r="662" spans="1:16">
      <c r="A662" s="148">
        <v>12516</v>
      </c>
      <c r="B662" s="85" t="s">
        <v>1860</v>
      </c>
      <c r="C662" s="1">
        <f>Zaafaran!J119</f>
        <v>0</v>
      </c>
      <c r="D662" s="86" t="s">
        <v>2299</v>
      </c>
      <c r="F662" s="86"/>
      <c r="G662" t="s">
        <v>2300</v>
      </c>
      <c r="H662" t="s">
        <v>2164</v>
      </c>
      <c r="J662" t="str">
        <f t="shared" si="11"/>
        <v>=RC10</v>
      </c>
      <c r="M662" s="51"/>
    </row>
    <row r="663" spans="1:16">
      <c r="A663" s="148">
        <v>12514</v>
      </c>
      <c r="B663" s="85" t="s">
        <v>356</v>
      </c>
      <c r="C663" s="1">
        <f>Zaafaran!$J$117</f>
        <v>0</v>
      </c>
      <c r="D663" s="86" t="s">
        <v>2299</v>
      </c>
      <c r="E663">
        <v>69</v>
      </c>
      <c r="F663" s="86" t="s">
        <v>2169</v>
      </c>
      <c r="G663" t="s">
        <v>2300</v>
      </c>
      <c r="H663" t="s">
        <v>2164</v>
      </c>
      <c r="J663" t="str">
        <f t="shared" si="11"/>
        <v>=Zaafaran!R69C10</v>
      </c>
      <c r="M663" s="51"/>
      <c r="P663" s="51"/>
    </row>
    <row r="664" spans="1:16">
      <c r="A664" s="148">
        <v>12515</v>
      </c>
      <c r="B664" s="85" t="s">
        <v>357</v>
      </c>
      <c r="C664" s="1">
        <f>Zaafaran!$J$118</f>
        <v>0</v>
      </c>
      <c r="D664" s="86" t="s">
        <v>2299</v>
      </c>
      <c r="E664">
        <v>70</v>
      </c>
      <c r="F664" s="86" t="s">
        <v>2169</v>
      </c>
      <c r="G664" t="s">
        <v>2300</v>
      </c>
      <c r="H664" t="s">
        <v>2164</v>
      </c>
      <c r="J664" t="str">
        <f t="shared" si="11"/>
        <v>=Zaafaran!R70C10</v>
      </c>
      <c r="M664" s="51"/>
      <c r="P664" s="51"/>
    </row>
    <row r="665" spans="1:16">
      <c r="A665" s="148">
        <v>12512</v>
      </c>
      <c r="B665" s="85" t="s">
        <v>1861</v>
      </c>
      <c r="D665" s="86" t="s">
        <v>2299</v>
      </c>
      <c r="F665" s="86"/>
      <c r="G665" t="s">
        <v>2300</v>
      </c>
      <c r="H665" t="s">
        <v>2164</v>
      </c>
      <c r="J665" t="str">
        <f t="shared" si="11"/>
        <v>=RC10</v>
      </c>
      <c r="M665" s="51"/>
    </row>
    <row r="666" spans="1:16">
      <c r="A666" s="148">
        <v>12513</v>
      </c>
      <c r="B666" s="85" t="s">
        <v>1862</v>
      </c>
      <c r="D666" s="86" t="s">
        <v>2299</v>
      </c>
      <c r="F666" s="86"/>
      <c r="G666" t="s">
        <v>2300</v>
      </c>
      <c r="H666" t="s">
        <v>2164</v>
      </c>
      <c r="J666" t="str">
        <f t="shared" si="11"/>
        <v>=RC10</v>
      </c>
      <c r="M666" s="51"/>
    </row>
    <row r="667" spans="1:16">
      <c r="A667" s="148">
        <v>12511</v>
      </c>
      <c r="B667" s="85" t="s">
        <v>1863</v>
      </c>
      <c r="D667" s="86" t="s">
        <v>2299</v>
      </c>
      <c r="F667" s="86"/>
      <c r="G667" t="s">
        <v>2300</v>
      </c>
      <c r="H667" t="s">
        <v>2164</v>
      </c>
      <c r="J667" t="str">
        <f t="shared" si="11"/>
        <v>=RC10</v>
      </c>
      <c r="M667" s="51"/>
    </row>
    <row r="668" spans="1:16">
      <c r="A668" s="148">
        <v>12510</v>
      </c>
      <c r="B668" s="85" t="s">
        <v>1864</v>
      </c>
      <c r="C668" s="1">
        <f>Zaafaran!J120</f>
        <v>0</v>
      </c>
      <c r="D668" s="86" t="s">
        <v>2299</v>
      </c>
      <c r="F668" s="86"/>
      <c r="G668" t="s">
        <v>2300</v>
      </c>
      <c r="H668" t="s">
        <v>2164</v>
      </c>
      <c r="J668" t="str">
        <f t="shared" si="11"/>
        <v>=RC10</v>
      </c>
      <c r="M668" s="51"/>
    </row>
    <row r="669" spans="1:16">
      <c r="A669" s="148">
        <v>12509</v>
      </c>
      <c r="B669" s="85" t="s">
        <v>1865</v>
      </c>
      <c r="C669" s="1">
        <f>Zaafaran!J121</f>
        <v>0</v>
      </c>
      <c r="D669" s="86" t="s">
        <v>2299</v>
      </c>
      <c r="F669" s="86"/>
      <c r="G669" t="s">
        <v>2300</v>
      </c>
      <c r="H669" t="s">
        <v>2164</v>
      </c>
      <c r="J669" t="str">
        <f t="shared" si="11"/>
        <v>=RC10</v>
      </c>
      <c r="M669" s="51"/>
    </row>
    <row r="670" spans="1:16">
      <c r="A670" s="147">
        <v>12375</v>
      </c>
      <c r="B670" s="84" t="s">
        <v>358</v>
      </c>
      <c r="D670" s="86" t="s">
        <v>2299</v>
      </c>
      <c r="F670" s="86"/>
      <c r="G670" t="s">
        <v>2300</v>
      </c>
      <c r="H670" t="s">
        <v>2164</v>
      </c>
      <c r="J670" t="str">
        <f t="shared" si="11"/>
        <v>=RC10</v>
      </c>
      <c r="M670" s="51"/>
    </row>
    <row r="671" spans="1:16">
      <c r="A671" s="147">
        <v>13916</v>
      </c>
      <c r="B671" s="84" t="s">
        <v>359</v>
      </c>
      <c r="D671" s="86" t="s">
        <v>2299</v>
      </c>
      <c r="F671" s="86"/>
      <c r="G671" t="s">
        <v>2300</v>
      </c>
      <c r="H671" t="s">
        <v>2164</v>
      </c>
      <c r="J671" t="str">
        <f t="shared" si="11"/>
        <v>=RC10</v>
      </c>
      <c r="M671" s="51"/>
    </row>
    <row r="672" spans="1:16">
      <c r="A672" s="148">
        <v>13918</v>
      </c>
      <c r="B672" s="85" t="s">
        <v>360</v>
      </c>
      <c r="C672" s="1">
        <f>Zaafaran!$J$123</f>
        <v>0</v>
      </c>
      <c r="D672" s="86" t="s">
        <v>2299</v>
      </c>
      <c r="E672">
        <v>72</v>
      </c>
      <c r="F672" s="86" t="s">
        <v>2169</v>
      </c>
      <c r="G672" t="s">
        <v>2300</v>
      </c>
      <c r="H672" t="s">
        <v>2164</v>
      </c>
      <c r="J672" t="str">
        <f t="shared" si="11"/>
        <v>=Zaafaran!R72C10</v>
      </c>
      <c r="M672" s="51"/>
      <c r="P672" s="51"/>
    </row>
    <row r="673" spans="1:16">
      <c r="A673" s="148">
        <v>13917</v>
      </c>
      <c r="B673" s="85" t="s">
        <v>361</v>
      </c>
      <c r="C673" s="1">
        <f>Zaafaran!$J$124</f>
        <v>0</v>
      </c>
      <c r="D673" s="86" t="s">
        <v>2299</v>
      </c>
      <c r="E673">
        <v>73</v>
      </c>
      <c r="F673" s="86" t="s">
        <v>2169</v>
      </c>
      <c r="G673" t="s">
        <v>2300</v>
      </c>
      <c r="H673" t="s">
        <v>2164</v>
      </c>
      <c r="J673" t="str">
        <f t="shared" si="11"/>
        <v>=Zaafaran!R73C10</v>
      </c>
      <c r="M673" s="51"/>
      <c r="P673" s="51"/>
    </row>
    <row r="674" spans="1:16">
      <c r="A674" s="147">
        <v>12948</v>
      </c>
      <c r="B674" s="84" t="s">
        <v>362</v>
      </c>
      <c r="C674" s="1">
        <f>Zaafaran!$J$125</f>
        <v>0</v>
      </c>
      <c r="D674" s="86" t="s">
        <v>2299</v>
      </c>
      <c r="E674">
        <v>74</v>
      </c>
      <c r="F674" s="86" t="s">
        <v>2169</v>
      </c>
      <c r="G674" t="s">
        <v>2300</v>
      </c>
      <c r="H674" t="s">
        <v>2164</v>
      </c>
      <c r="J674" t="str">
        <f t="shared" si="11"/>
        <v>=Zaafaran!R74C10</v>
      </c>
      <c r="M674" s="51"/>
      <c r="P674" s="51"/>
    </row>
    <row r="675" spans="1:16">
      <c r="A675" s="148">
        <v>12717</v>
      </c>
      <c r="B675" s="85" t="s">
        <v>363</v>
      </c>
      <c r="C675" s="1">
        <f>Zaafaran!$J$126</f>
        <v>0</v>
      </c>
      <c r="D675" s="86" t="s">
        <v>2299</v>
      </c>
      <c r="E675">
        <v>75</v>
      </c>
      <c r="F675" s="86" t="s">
        <v>2169</v>
      </c>
      <c r="G675" t="s">
        <v>2300</v>
      </c>
      <c r="H675" t="s">
        <v>2164</v>
      </c>
      <c r="J675" t="str">
        <f t="shared" si="11"/>
        <v>=Zaafaran!R75C10</v>
      </c>
      <c r="M675" s="51"/>
      <c r="P675" s="51"/>
    </row>
    <row r="676" spans="1:16">
      <c r="A676" s="148">
        <v>12718</v>
      </c>
      <c r="B676" s="85" t="s">
        <v>364</v>
      </c>
      <c r="C676" s="1">
        <f>Zaafaran!$J$127</f>
        <v>0</v>
      </c>
      <c r="D676" s="86" t="s">
        <v>2299</v>
      </c>
      <c r="E676">
        <v>76</v>
      </c>
      <c r="F676" s="86" t="s">
        <v>2169</v>
      </c>
      <c r="G676" t="s">
        <v>2300</v>
      </c>
      <c r="H676" t="s">
        <v>2164</v>
      </c>
      <c r="J676" t="str">
        <f t="shared" si="11"/>
        <v>=Zaafaran!R76C10</v>
      </c>
      <c r="M676" s="51"/>
      <c r="P676" s="51"/>
    </row>
    <row r="677" spans="1:16">
      <c r="A677" s="148">
        <v>13935</v>
      </c>
      <c r="B677" s="85" t="s">
        <v>365</v>
      </c>
      <c r="C677" s="1">
        <f>Zaafaran!$J$128</f>
        <v>0</v>
      </c>
      <c r="D677" s="86" t="s">
        <v>2299</v>
      </c>
      <c r="E677">
        <v>77</v>
      </c>
      <c r="F677" s="86" t="s">
        <v>2169</v>
      </c>
      <c r="G677" t="s">
        <v>2300</v>
      </c>
      <c r="H677" t="s">
        <v>2164</v>
      </c>
      <c r="J677" t="str">
        <f t="shared" si="11"/>
        <v>=Zaafaran!R77C10</v>
      </c>
      <c r="M677" s="51"/>
      <c r="P677" s="51"/>
    </row>
    <row r="678" spans="1:16">
      <c r="A678" s="148">
        <v>13934</v>
      </c>
      <c r="B678" s="85" t="s">
        <v>366</v>
      </c>
      <c r="C678" s="1">
        <f>Zaafaran!$J$129</f>
        <v>0</v>
      </c>
      <c r="D678" s="86" t="s">
        <v>2299</v>
      </c>
      <c r="E678">
        <v>78</v>
      </c>
      <c r="F678" s="86" t="s">
        <v>2169</v>
      </c>
      <c r="G678" t="s">
        <v>2300</v>
      </c>
      <c r="H678" t="s">
        <v>2164</v>
      </c>
      <c r="J678" t="str">
        <f t="shared" si="11"/>
        <v>=Zaafaran!R78C10</v>
      </c>
      <c r="M678" s="51"/>
      <c r="P678" s="51"/>
    </row>
    <row r="679" spans="1:16">
      <c r="A679" s="148">
        <v>13909</v>
      </c>
      <c r="B679" s="85" t="s">
        <v>367</v>
      </c>
      <c r="C679" s="1">
        <f>Zaafaran!$J$130</f>
        <v>0</v>
      </c>
      <c r="D679" s="86" t="s">
        <v>2299</v>
      </c>
      <c r="E679">
        <v>79</v>
      </c>
      <c r="F679" s="86" t="s">
        <v>2169</v>
      </c>
      <c r="G679" t="s">
        <v>2300</v>
      </c>
      <c r="H679" t="s">
        <v>2164</v>
      </c>
      <c r="J679" t="str">
        <f t="shared" si="11"/>
        <v>=Zaafaran!R79C10</v>
      </c>
      <c r="M679" s="51"/>
      <c r="P679" s="51"/>
    </row>
    <row r="680" spans="1:16">
      <c r="A680" s="148">
        <v>12719</v>
      </c>
      <c r="B680" s="85" t="s">
        <v>1866</v>
      </c>
      <c r="D680" s="86" t="s">
        <v>2299</v>
      </c>
      <c r="F680" s="86"/>
      <c r="G680" t="s">
        <v>2300</v>
      </c>
      <c r="H680" t="s">
        <v>2164</v>
      </c>
      <c r="J680" t="str">
        <f t="shared" si="11"/>
        <v>=RC10</v>
      </c>
      <c r="M680" s="51"/>
    </row>
    <row r="681" spans="1:16" ht="22.5">
      <c r="A681" s="148">
        <v>12890</v>
      </c>
      <c r="B681" s="85" t="s">
        <v>1867</v>
      </c>
      <c r="D681" s="86" t="s">
        <v>2299</v>
      </c>
      <c r="F681" s="86"/>
      <c r="G681" t="s">
        <v>2300</v>
      </c>
      <c r="H681" t="s">
        <v>2164</v>
      </c>
      <c r="J681" t="str">
        <f t="shared" si="11"/>
        <v>=RC10</v>
      </c>
      <c r="M681" s="51"/>
    </row>
    <row r="682" spans="1:16">
      <c r="A682" s="148">
        <v>12889</v>
      </c>
      <c r="B682" s="85" t="s">
        <v>1868</v>
      </c>
      <c r="D682" s="86" t="s">
        <v>2299</v>
      </c>
      <c r="F682" s="86"/>
      <c r="G682" t="s">
        <v>2300</v>
      </c>
      <c r="H682" t="s">
        <v>2164</v>
      </c>
      <c r="J682" t="str">
        <f t="shared" si="11"/>
        <v>=RC10</v>
      </c>
      <c r="M682" s="51"/>
    </row>
    <row r="683" spans="1:16">
      <c r="A683" s="148">
        <v>12892</v>
      </c>
      <c r="B683" s="85" t="s">
        <v>1869</v>
      </c>
      <c r="D683" s="86" t="s">
        <v>2299</v>
      </c>
      <c r="F683" s="86"/>
      <c r="G683" t="s">
        <v>2300</v>
      </c>
      <c r="H683" t="s">
        <v>2164</v>
      </c>
      <c r="J683" t="str">
        <f t="shared" si="11"/>
        <v>=RC10</v>
      </c>
      <c r="M683" s="51"/>
    </row>
    <row r="684" spans="1:16">
      <c r="A684" s="148">
        <v>13216</v>
      </c>
      <c r="B684" s="85" t="s">
        <v>368</v>
      </c>
      <c r="C684" s="1">
        <f>Zaafaran!$J$131</f>
        <v>0</v>
      </c>
      <c r="D684" s="86" t="s">
        <v>2299</v>
      </c>
      <c r="E684">
        <v>80</v>
      </c>
      <c r="F684" s="86" t="s">
        <v>2169</v>
      </c>
      <c r="G684" t="s">
        <v>2300</v>
      </c>
      <c r="H684" t="s">
        <v>2164</v>
      </c>
      <c r="J684" t="str">
        <f t="shared" si="11"/>
        <v>=Zaafaran!R80C10</v>
      </c>
      <c r="M684" s="51"/>
      <c r="P684" s="51"/>
    </row>
    <row r="685" spans="1:16">
      <c r="A685" s="148">
        <v>13461</v>
      </c>
      <c r="B685" s="85" t="s">
        <v>1870</v>
      </c>
      <c r="D685" s="86" t="s">
        <v>2299</v>
      </c>
      <c r="F685" s="86"/>
      <c r="G685" t="s">
        <v>2300</v>
      </c>
      <c r="H685" t="s">
        <v>2164</v>
      </c>
      <c r="J685" t="str">
        <f t="shared" si="11"/>
        <v>=RC10</v>
      </c>
      <c r="M685" s="51"/>
    </row>
    <row r="686" spans="1:16">
      <c r="A686" s="148">
        <v>13215</v>
      </c>
      <c r="B686" s="85" t="s">
        <v>1871</v>
      </c>
      <c r="D686" s="86" t="s">
        <v>2299</v>
      </c>
      <c r="F686" s="86"/>
      <c r="G686" t="s">
        <v>2300</v>
      </c>
      <c r="H686" t="s">
        <v>2164</v>
      </c>
      <c r="J686" t="str">
        <f t="shared" si="11"/>
        <v>=RC10</v>
      </c>
      <c r="M686" s="51"/>
    </row>
    <row r="687" spans="1:16">
      <c r="A687" s="148">
        <v>13217</v>
      </c>
      <c r="B687" s="85" t="s">
        <v>1872</v>
      </c>
      <c r="D687" s="86" t="s">
        <v>2299</v>
      </c>
      <c r="F687" s="86"/>
      <c r="G687" t="s">
        <v>2300</v>
      </c>
      <c r="H687" t="s">
        <v>2164</v>
      </c>
      <c r="J687" t="str">
        <f t="shared" si="11"/>
        <v>=RC10</v>
      </c>
      <c r="M687" s="51"/>
    </row>
    <row r="688" spans="1:16">
      <c r="A688" s="148">
        <v>13218</v>
      </c>
      <c r="B688" s="85" t="s">
        <v>1873</v>
      </c>
      <c r="D688" s="86" t="s">
        <v>2299</v>
      </c>
      <c r="F688" s="86"/>
      <c r="G688" t="s">
        <v>2300</v>
      </c>
      <c r="H688" t="s">
        <v>2164</v>
      </c>
      <c r="J688" t="str">
        <f t="shared" si="11"/>
        <v>=RC10</v>
      </c>
      <c r="M688" s="51"/>
    </row>
    <row r="689" spans="1:16">
      <c r="A689" s="148">
        <v>12318</v>
      </c>
      <c r="B689" s="85" t="s">
        <v>369</v>
      </c>
      <c r="C689" s="1">
        <f>Zaafaran!$J$132</f>
        <v>0</v>
      </c>
      <c r="D689" s="86" t="s">
        <v>2299</v>
      </c>
      <c r="E689">
        <v>81</v>
      </c>
      <c r="F689" s="86" t="s">
        <v>2169</v>
      </c>
      <c r="G689" t="s">
        <v>2300</v>
      </c>
      <c r="H689" t="s">
        <v>2164</v>
      </c>
      <c r="J689" t="str">
        <f t="shared" si="11"/>
        <v>=Zaafaran!R81C10</v>
      </c>
      <c r="M689" s="51"/>
      <c r="P689" s="51"/>
    </row>
    <row r="690" spans="1:16">
      <c r="A690" s="148">
        <v>13462</v>
      </c>
      <c r="B690" s="85" t="s">
        <v>370</v>
      </c>
      <c r="C690" s="1">
        <f>Zaafaran!$J$133</f>
        <v>0</v>
      </c>
      <c r="D690" s="86" t="s">
        <v>2299</v>
      </c>
      <c r="E690">
        <v>82</v>
      </c>
      <c r="F690" s="86" t="s">
        <v>2169</v>
      </c>
      <c r="G690" t="s">
        <v>2300</v>
      </c>
      <c r="H690" t="s">
        <v>2164</v>
      </c>
      <c r="J690" t="str">
        <f t="shared" si="11"/>
        <v>=Zaafaran!R82C10</v>
      </c>
      <c r="M690" s="51"/>
      <c r="P690" s="51"/>
    </row>
    <row r="691" spans="1:16">
      <c r="A691" s="148">
        <v>12730</v>
      </c>
      <c r="B691" s="85" t="s">
        <v>1874</v>
      </c>
      <c r="C691" s="1">
        <f>Zaafaran!J136</f>
        <v>0</v>
      </c>
      <c r="D691" s="86" t="s">
        <v>2299</v>
      </c>
      <c r="F691" s="86"/>
      <c r="G691" t="s">
        <v>2300</v>
      </c>
      <c r="H691" t="s">
        <v>2164</v>
      </c>
      <c r="J691" t="str">
        <f t="shared" si="11"/>
        <v>=RC10</v>
      </c>
      <c r="M691" s="51"/>
    </row>
    <row r="692" spans="1:16">
      <c r="A692" s="148">
        <v>12732</v>
      </c>
      <c r="B692" s="85" t="s">
        <v>1875</v>
      </c>
      <c r="C692" s="1">
        <f>Zaafaran!$J$140</f>
        <v>0</v>
      </c>
      <c r="D692" s="86" t="s">
        <v>2299</v>
      </c>
      <c r="E692">
        <v>92</v>
      </c>
      <c r="F692" s="86" t="s">
        <v>2169</v>
      </c>
      <c r="G692" t="s">
        <v>2300</v>
      </c>
      <c r="H692" t="s">
        <v>2164</v>
      </c>
      <c r="J692" t="str">
        <f t="shared" si="11"/>
        <v>=Zaafaran!R92C10</v>
      </c>
      <c r="M692" s="51"/>
      <c r="P692" s="51"/>
    </row>
    <row r="693" spans="1:16">
      <c r="A693" s="148">
        <v>13933</v>
      </c>
      <c r="B693" s="85" t="s">
        <v>371</v>
      </c>
      <c r="C693" s="1">
        <f>Zaafaran!$J$141</f>
        <v>0</v>
      </c>
      <c r="D693" s="86" t="s">
        <v>2299</v>
      </c>
      <c r="E693">
        <v>93</v>
      </c>
      <c r="F693" s="86" t="s">
        <v>2169</v>
      </c>
      <c r="G693" t="s">
        <v>2300</v>
      </c>
      <c r="H693" t="s">
        <v>2164</v>
      </c>
      <c r="J693" t="str">
        <f t="shared" si="11"/>
        <v>=Zaafaran!R93C10</v>
      </c>
      <c r="M693" s="51"/>
      <c r="P693" s="51"/>
    </row>
    <row r="694" spans="1:16">
      <c r="A694" s="148">
        <v>12729</v>
      </c>
      <c r="B694" s="85" t="s">
        <v>3761</v>
      </c>
      <c r="C694" s="1">
        <f>Zaafaran!J137</f>
        <v>0</v>
      </c>
      <c r="D694" s="86" t="s">
        <v>2299</v>
      </c>
      <c r="F694" s="86"/>
      <c r="G694" t="s">
        <v>2300</v>
      </c>
      <c r="H694" t="s">
        <v>2164</v>
      </c>
      <c r="J694" t="str">
        <f t="shared" si="11"/>
        <v>=RC10</v>
      </c>
      <c r="M694" s="51"/>
    </row>
    <row r="695" spans="1:16">
      <c r="A695" s="148">
        <v>12952</v>
      </c>
      <c r="B695" s="85" t="s">
        <v>1876</v>
      </c>
      <c r="C695" s="1">
        <f>Zaafaran!$J$146</f>
        <v>0</v>
      </c>
      <c r="D695" s="86" t="s">
        <v>2299</v>
      </c>
      <c r="E695">
        <v>86</v>
      </c>
      <c r="F695" s="86" t="s">
        <v>2169</v>
      </c>
      <c r="G695" t="s">
        <v>2300</v>
      </c>
      <c r="H695" t="s">
        <v>2164</v>
      </c>
      <c r="J695" t="str">
        <f t="shared" si="11"/>
        <v>=Zaafaran!R86C10</v>
      </c>
      <c r="M695" s="51"/>
      <c r="P695" s="51"/>
    </row>
    <row r="696" spans="1:16">
      <c r="A696" s="148">
        <v>13603</v>
      </c>
      <c r="B696" s="85" t="s">
        <v>372</v>
      </c>
      <c r="C696" s="1">
        <f>Zaafaran!$J$142</f>
        <v>0</v>
      </c>
      <c r="D696" s="86" t="s">
        <v>2299</v>
      </c>
      <c r="E696">
        <v>94</v>
      </c>
      <c r="F696" s="86" t="s">
        <v>2169</v>
      </c>
      <c r="G696" t="s">
        <v>2300</v>
      </c>
      <c r="H696" t="s">
        <v>2164</v>
      </c>
      <c r="J696" t="str">
        <f t="shared" si="11"/>
        <v>=Zaafaran!R94C10</v>
      </c>
      <c r="M696" s="51"/>
      <c r="P696" s="51"/>
    </row>
    <row r="697" spans="1:16">
      <c r="A697" s="148">
        <v>14377</v>
      </c>
      <c r="B697" s="85" t="s">
        <v>2279</v>
      </c>
      <c r="C697" s="1">
        <f>Zaafaran!$J$145</f>
        <v>0</v>
      </c>
      <c r="D697" s="86" t="s">
        <v>2299</v>
      </c>
      <c r="E697">
        <v>85</v>
      </c>
      <c r="F697" s="86" t="s">
        <v>2169</v>
      </c>
      <c r="G697" t="s">
        <v>2300</v>
      </c>
      <c r="H697" t="s">
        <v>2164</v>
      </c>
      <c r="J697" t="str">
        <f t="shared" si="11"/>
        <v>=Zaafaran!R85C10</v>
      </c>
      <c r="M697" s="51"/>
      <c r="P697" s="51"/>
    </row>
    <row r="698" spans="1:16">
      <c r="A698" s="148">
        <v>14376</v>
      </c>
      <c r="B698" s="85" t="s">
        <v>2280</v>
      </c>
      <c r="C698" s="1">
        <f>Zaafaran!$J$144</f>
        <v>0</v>
      </c>
      <c r="D698" s="86" t="s">
        <v>2299</v>
      </c>
      <c r="E698">
        <v>84</v>
      </c>
      <c r="F698" s="86" t="s">
        <v>2169</v>
      </c>
      <c r="G698" t="s">
        <v>2300</v>
      </c>
      <c r="H698" t="s">
        <v>2164</v>
      </c>
      <c r="J698" t="str">
        <f t="shared" si="11"/>
        <v>=Zaafaran!R84C10</v>
      </c>
      <c r="M698" s="51"/>
      <c r="P698" s="51"/>
    </row>
    <row r="699" spans="1:16">
      <c r="A699" s="148">
        <v>12957</v>
      </c>
      <c r="B699" s="85" t="s">
        <v>862</v>
      </c>
      <c r="C699" s="1">
        <f>Zaafaran!$J$143</f>
        <v>0</v>
      </c>
      <c r="D699" s="86" t="s">
        <v>2299</v>
      </c>
      <c r="E699">
        <v>95</v>
      </c>
      <c r="F699" s="86" t="s">
        <v>2169</v>
      </c>
      <c r="G699" t="s">
        <v>2300</v>
      </c>
      <c r="H699" t="s">
        <v>2164</v>
      </c>
      <c r="J699" t="str">
        <f t="shared" si="11"/>
        <v>=Zaafaran!R95C10</v>
      </c>
      <c r="M699" s="51"/>
      <c r="P699" s="51"/>
    </row>
    <row r="700" spans="1:16">
      <c r="A700" s="148">
        <v>12723</v>
      </c>
      <c r="B700" s="85" t="s">
        <v>373</v>
      </c>
      <c r="C700" s="1">
        <f>Zaafaran!$J$147</f>
        <v>0</v>
      </c>
      <c r="D700" s="86" t="s">
        <v>2299</v>
      </c>
      <c r="E700">
        <v>96</v>
      </c>
      <c r="F700" s="86" t="s">
        <v>2169</v>
      </c>
      <c r="G700" t="s">
        <v>2300</v>
      </c>
      <c r="H700" t="s">
        <v>2164</v>
      </c>
      <c r="J700" t="str">
        <f t="shared" si="11"/>
        <v>=Zaafaran!R96C10</v>
      </c>
      <c r="M700" s="51"/>
      <c r="P700" s="51"/>
    </row>
    <row r="701" spans="1:16">
      <c r="A701" s="148">
        <v>12733</v>
      </c>
      <c r="B701" s="85" t="s">
        <v>1877</v>
      </c>
      <c r="D701" s="86" t="s">
        <v>2299</v>
      </c>
      <c r="F701" s="86"/>
      <c r="G701" t="s">
        <v>2300</v>
      </c>
      <c r="H701" t="s">
        <v>2164</v>
      </c>
      <c r="J701" t="str">
        <f t="shared" si="11"/>
        <v>=RC10</v>
      </c>
      <c r="M701" s="51"/>
    </row>
    <row r="702" spans="1:16">
      <c r="A702" s="148">
        <v>12315</v>
      </c>
      <c r="B702" s="85" t="s">
        <v>1878</v>
      </c>
      <c r="C702" s="1">
        <f>Zaafaran!$J$148</f>
        <v>0</v>
      </c>
      <c r="D702" s="86" t="s">
        <v>2299</v>
      </c>
      <c r="E702">
        <v>87</v>
      </c>
      <c r="F702" s="86" t="s">
        <v>2169</v>
      </c>
      <c r="G702" t="s">
        <v>2300</v>
      </c>
      <c r="H702" t="s">
        <v>2164</v>
      </c>
      <c r="J702" t="str">
        <f t="shared" si="11"/>
        <v>=Zaafaran!R87C10</v>
      </c>
      <c r="M702" s="51"/>
      <c r="P702" s="51"/>
    </row>
    <row r="703" spans="1:16">
      <c r="A703" s="148">
        <v>13924</v>
      </c>
      <c r="B703" s="85" t="s">
        <v>374</v>
      </c>
      <c r="C703" s="1">
        <f>Zaafaran!$J$150</f>
        <v>0</v>
      </c>
      <c r="D703" s="86" t="s">
        <v>2299</v>
      </c>
      <c r="E703">
        <v>89</v>
      </c>
      <c r="F703" s="86" t="s">
        <v>2169</v>
      </c>
      <c r="G703" t="s">
        <v>2300</v>
      </c>
      <c r="H703" t="s">
        <v>2164</v>
      </c>
      <c r="J703" t="str">
        <f t="shared" si="11"/>
        <v>=Zaafaran!R89C10</v>
      </c>
      <c r="M703" s="51"/>
      <c r="P703" s="51"/>
    </row>
    <row r="704" spans="1:16">
      <c r="A704" s="148">
        <v>12950</v>
      </c>
      <c r="B704" s="85" t="s">
        <v>1879</v>
      </c>
      <c r="C704" s="1">
        <f>Zaafaran!$J$149</f>
        <v>0</v>
      </c>
      <c r="D704" s="86" t="s">
        <v>2299</v>
      </c>
      <c r="E704">
        <v>88</v>
      </c>
      <c r="F704" s="86" t="s">
        <v>2169</v>
      </c>
      <c r="G704" t="s">
        <v>2300</v>
      </c>
      <c r="H704" t="s">
        <v>2164</v>
      </c>
      <c r="J704" t="str">
        <f t="shared" si="11"/>
        <v>=Zaafaran!R88C10</v>
      </c>
      <c r="M704" s="51"/>
      <c r="P704" s="51"/>
    </row>
    <row r="705" spans="1:16">
      <c r="A705" s="148">
        <v>13210</v>
      </c>
      <c r="B705" s="85" t="s">
        <v>1880</v>
      </c>
      <c r="C705" s="1">
        <f>Zaafaran!J138</f>
        <v>0</v>
      </c>
      <c r="D705" s="86" t="s">
        <v>2299</v>
      </c>
      <c r="F705" s="86"/>
      <c r="G705" t="s">
        <v>2300</v>
      </c>
      <c r="H705" t="s">
        <v>2164</v>
      </c>
      <c r="J705" t="str">
        <f t="shared" si="11"/>
        <v>=RC10</v>
      </c>
      <c r="M705" s="51"/>
    </row>
    <row r="706" spans="1:16">
      <c r="A706" s="148">
        <v>12721</v>
      </c>
      <c r="B706" s="85" t="s">
        <v>1881</v>
      </c>
      <c r="D706" s="86" t="s">
        <v>2299</v>
      </c>
      <c r="F706" s="86"/>
      <c r="G706" t="s">
        <v>2300</v>
      </c>
      <c r="H706" t="s">
        <v>2164</v>
      </c>
      <c r="J706" t="str">
        <f t="shared" si="11"/>
        <v>=RC10</v>
      </c>
      <c r="M706" s="51"/>
    </row>
    <row r="707" spans="1:16">
      <c r="A707" s="148">
        <v>12731</v>
      </c>
      <c r="B707" s="85" t="s">
        <v>1882</v>
      </c>
      <c r="D707" s="86" t="s">
        <v>2299</v>
      </c>
      <c r="F707" s="86"/>
      <c r="G707" t="s">
        <v>2300</v>
      </c>
      <c r="H707" t="s">
        <v>2164</v>
      </c>
      <c r="J707" t="str">
        <f t="shared" si="11"/>
        <v>=RC10</v>
      </c>
      <c r="M707" s="51"/>
    </row>
    <row r="708" spans="1:16">
      <c r="A708" s="148">
        <v>12888</v>
      </c>
      <c r="B708" s="85" t="s">
        <v>1883</v>
      </c>
      <c r="C708" s="1">
        <f>Zaafaran!J151</f>
        <v>0</v>
      </c>
      <c r="D708" s="86" t="s">
        <v>2299</v>
      </c>
      <c r="F708" s="86"/>
      <c r="G708" t="s">
        <v>2300</v>
      </c>
      <c r="H708" t="s">
        <v>2164</v>
      </c>
      <c r="J708" t="str">
        <f t="shared" si="11"/>
        <v>=RC10</v>
      </c>
      <c r="M708" s="51"/>
    </row>
    <row r="709" spans="1:16">
      <c r="A709" s="148">
        <v>12727</v>
      </c>
      <c r="B709" s="85" t="s">
        <v>1884</v>
      </c>
      <c r="C709" s="1">
        <f>Zaafaran!J152</f>
        <v>0</v>
      </c>
      <c r="D709" s="86" t="s">
        <v>2299</v>
      </c>
      <c r="F709" s="86"/>
      <c r="G709" t="s">
        <v>2300</v>
      </c>
      <c r="H709" t="s">
        <v>2164</v>
      </c>
      <c r="J709" t="str">
        <f t="shared" si="11"/>
        <v>=RC10</v>
      </c>
      <c r="M709" s="51"/>
    </row>
    <row r="710" spans="1:16">
      <c r="A710" s="148">
        <v>12951</v>
      </c>
      <c r="B710" s="85" t="s">
        <v>1885</v>
      </c>
      <c r="D710" s="86" t="s">
        <v>2299</v>
      </c>
      <c r="F710" s="86"/>
      <c r="G710" t="s">
        <v>2300</v>
      </c>
      <c r="H710" t="s">
        <v>2164</v>
      </c>
      <c r="J710" t="str">
        <f t="shared" ref="J710:J773" si="12">CONCATENATE(H710,F710,D710,E710,G710)</f>
        <v>=RC10</v>
      </c>
      <c r="M710" s="51"/>
    </row>
    <row r="711" spans="1:16">
      <c r="A711" s="148">
        <v>12737</v>
      </c>
      <c r="B711" s="85" t="s">
        <v>375</v>
      </c>
      <c r="C711" s="1">
        <f>Zaafaran!$J$154</f>
        <v>0</v>
      </c>
      <c r="D711" s="86" t="s">
        <v>2299</v>
      </c>
      <c r="E711">
        <v>98</v>
      </c>
      <c r="F711" s="86" t="s">
        <v>2169</v>
      </c>
      <c r="G711" t="s">
        <v>2300</v>
      </c>
      <c r="H711" t="s">
        <v>2164</v>
      </c>
      <c r="J711" t="str">
        <f t="shared" si="12"/>
        <v>=Zaafaran!R98C10</v>
      </c>
      <c r="M711" s="51"/>
      <c r="P711" s="51"/>
    </row>
    <row r="712" spans="1:16">
      <c r="A712" s="148">
        <v>12738</v>
      </c>
      <c r="B712" s="85" t="s">
        <v>1886</v>
      </c>
      <c r="C712" s="1">
        <f>Zaafaran!$J$153</f>
        <v>0</v>
      </c>
      <c r="D712" s="86" t="s">
        <v>2299</v>
      </c>
      <c r="E712">
        <v>97</v>
      </c>
      <c r="F712" s="86" t="s">
        <v>2169</v>
      </c>
      <c r="G712" t="s">
        <v>2300</v>
      </c>
      <c r="H712" t="s">
        <v>2164</v>
      </c>
      <c r="J712" t="str">
        <f t="shared" si="12"/>
        <v>=Zaafaran!R97C10</v>
      </c>
      <c r="M712" s="51"/>
      <c r="P712" s="51"/>
    </row>
    <row r="713" spans="1:16">
      <c r="A713" s="148">
        <v>12726</v>
      </c>
      <c r="B713" s="85" t="s">
        <v>376</v>
      </c>
      <c r="C713" s="1">
        <f>Zaafaran!$J$155</f>
        <v>0</v>
      </c>
      <c r="D713" s="86" t="s">
        <v>2299</v>
      </c>
      <c r="E713">
        <v>99</v>
      </c>
      <c r="F713" s="86" t="s">
        <v>2169</v>
      </c>
      <c r="G713" t="s">
        <v>2300</v>
      </c>
      <c r="H713" t="s">
        <v>2164</v>
      </c>
      <c r="J713" t="str">
        <f t="shared" si="12"/>
        <v>=Zaafaran!R99C10</v>
      </c>
      <c r="M713" s="51"/>
      <c r="P713" s="51"/>
    </row>
    <row r="714" spans="1:16">
      <c r="A714" s="148">
        <v>12955</v>
      </c>
      <c r="B714" s="85" t="s">
        <v>1887</v>
      </c>
      <c r="D714" s="86" t="s">
        <v>2299</v>
      </c>
      <c r="F714" s="86"/>
      <c r="G714" t="s">
        <v>2300</v>
      </c>
      <c r="H714" t="s">
        <v>2164</v>
      </c>
      <c r="J714" t="str">
        <f t="shared" si="12"/>
        <v>=RC10</v>
      </c>
      <c r="M714" s="51"/>
    </row>
    <row r="715" spans="1:16">
      <c r="A715" s="148">
        <v>12314</v>
      </c>
      <c r="B715" s="85" t="s">
        <v>377</v>
      </c>
      <c r="C715" s="1">
        <f>Zaafaran!$J$157</f>
        <v>0</v>
      </c>
      <c r="D715" s="86" t="s">
        <v>2299</v>
      </c>
      <c r="E715">
        <v>100</v>
      </c>
      <c r="F715" s="86" t="s">
        <v>2169</v>
      </c>
      <c r="G715" t="s">
        <v>2300</v>
      </c>
      <c r="H715" t="s">
        <v>2164</v>
      </c>
      <c r="J715" t="str">
        <f t="shared" si="12"/>
        <v>=Zaafaran!R100C10</v>
      </c>
      <c r="M715" s="51"/>
      <c r="P715" s="51"/>
    </row>
    <row r="716" spans="1:16">
      <c r="A716" s="148">
        <v>12317</v>
      </c>
      <c r="B716" s="85" t="s">
        <v>378</v>
      </c>
      <c r="C716" s="1">
        <f>Zaafaran!$J$158</f>
        <v>0</v>
      </c>
      <c r="D716" s="86" t="s">
        <v>2299</v>
      </c>
      <c r="E716">
        <v>101</v>
      </c>
      <c r="F716" s="86" t="s">
        <v>2169</v>
      </c>
      <c r="G716" t="s">
        <v>2300</v>
      </c>
      <c r="H716" t="s">
        <v>2164</v>
      </c>
      <c r="J716" t="str">
        <f t="shared" si="12"/>
        <v>=Zaafaran!R101C10</v>
      </c>
      <c r="M716" s="51"/>
      <c r="P716" s="51"/>
    </row>
    <row r="717" spans="1:16">
      <c r="A717" s="148">
        <v>12728</v>
      </c>
      <c r="B717" s="85" t="s">
        <v>1888</v>
      </c>
      <c r="D717" s="86" t="s">
        <v>2299</v>
      </c>
      <c r="F717" s="86"/>
      <c r="G717" t="s">
        <v>2300</v>
      </c>
      <c r="H717" t="s">
        <v>2164</v>
      </c>
      <c r="J717" t="str">
        <f t="shared" si="12"/>
        <v>=RC10</v>
      </c>
      <c r="M717" s="51"/>
    </row>
    <row r="718" spans="1:16">
      <c r="A718" s="148">
        <v>12725</v>
      </c>
      <c r="B718" s="85" t="s">
        <v>379</v>
      </c>
      <c r="C718" s="1">
        <f>Zaafaran!$J$159</f>
        <v>0</v>
      </c>
      <c r="D718" s="86" t="s">
        <v>2299</v>
      </c>
      <c r="E718">
        <v>102</v>
      </c>
      <c r="F718" s="86" t="s">
        <v>2169</v>
      </c>
      <c r="G718" t="s">
        <v>2300</v>
      </c>
      <c r="H718" t="s">
        <v>2164</v>
      </c>
      <c r="J718" t="str">
        <f t="shared" si="12"/>
        <v>=Zaafaran!R102C10</v>
      </c>
      <c r="M718" s="51"/>
      <c r="P718" s="51"/>
    </row>
    <row r="719" spans="1:16">
      <c r="A719" s="148">
        <v>12736</v>
      </c>
      <c r="B719" s="85" t="s">
        <v>1889</v>
      </c>
      <c r="C719" s="1">
        <f>Zaafaran!$J$156</f>
        <v>0</v>
      </c>
      <c r="D719" s="86" t="s">
        <v>2299</v>
      </c>
      <c r="E719">
        <v>90</v>
      </c>
      <c r="F719" s="86" t="s">
        <v>2169</v>
      </c>
      <c r="G719" t="s">
        <v>2300</v>
      </c>
      <c r="H719" t="s">
        <v>2164</v>
      </c>
      <c r="J719" t="str">
        <f t="shared" si="12"/>
        <v>=Zaafaran!R90C10</v>
      </c>
      <c r="M719" s="51"/>
      <c r="P719" s="51"/>
    </row>
    <row r="720" spans="1:16">
      <c r="A720" s="148">
        <v>12954</v>
      </c>
      <c r="B720" s="85" t="s">
        <v>380</v>
      </c>
      <c r="C720" s="1">
        <f>Zaafaran!$J$161</f>
        <v>0</v>
      </c>
      <c r="D720" s="86" t="s">
        <v>2299</v>
      </c>
      <c r="E720">
        <v>103</v>
      </c>
      <c r="F720" s="86" t="s">
        <v>2169</v>
      </c>
      <c r="G720" t="s">
        <v>2300</v>
      </c>
      <c r="H720" t="s">
        <v>2164</v>
      </c>
      <c r="J720" t="str">
        <f t="shared" si="12"/>
        <v>=Zaafaran!R103C10</v>
      </c>
      <c r="M720" s="51"/>
      <c r="P720" s="51"/>
    </row>
    <row r="721" spans="1:16">
      <c r="A721" s="148">
        <v>12316</v>
      </c>
      <c r="B721" s="85" t="s">
        <v>1890</v>
      </c>
      <c r="C721" s="1">
        <f>Zaafaran!$J$160</f>
        <v>0</v>
      </c>
      <c r="D721" s="86" t="s">
        <v>2299</v>
      </c>
      <c r="E721">
        <v>91</v>
      </c>
      <c r="F721" s="86" t="s">
        <v>2169</v>
      </c>
      <c r="G721" t="s">
        <v>2300</v>
      </c>
      <c r="H721" t="s">
        <v>2164</v>
      </c>
      <c r="J721" t="str">
        <f t="shared" si="12"/>
        <v>=Zaafaran!R91C10</v>
      </c>
      <c r="M721" s="51"/>
      <c r="P721" s="51"/>
    </row>
    <row r="722" spans="1:16">
      <c r="A722" s="148">
        <v>12735</v>
      </c>
      <c r="B722" s="85" t="s">
        <v>1891</v>
      </c>
      <c r="D722" s="86" t="s">
        <v>2299</v>
      </c>
      <c r="F722" s="86"/>
      <c r="G722" t="s">
        <v>2300</v>
      </c>
      <c r="H722" t="s">
        <v>2164</v>
      </c>
      <c r="J722" t="str">
        <f t="shared" si="12"/>
        <v>=RC10</v>
      </c>
      <c r="M722" s="51"/>
    </row>
    <row r="723" spans="1:16">
      <c r="A723" s="148">
        <v>12734</v>
      </c>
      <c r="B723" s="85" t="s">
        <v>1892</v>
      </c>
      <c r="D723" s="86" t="s">
        <v>2299</v>
      </c>
      <c r="F723" s="86"/>
      <c r="G723" t="s">
        <v>2300</v>
      </c>
      <c r="H723" t="s">
        <v>2164</v>
      </c>
      <c r="J723" t="str">
        <f t="shared" si="12"/>
        <v>=RC10</v>
      </c>
      <c r="M723" s="51"/>
    </row>
    <row r="724" spans="1:16">
      <c r="A724" s="148">
        <v>12921</v>
      </c>
      <c r="B724" s="85" t="s">
        <v>1893</v>
      </c>
      <c r="C724" s="1">
        <f>Zaafaran!$J$163</f>
        <v>0</v>
      </c>
      <c r="D724" s="86" t="s">
        <v>2299</v>
      </c>
      <c r="E724">
        <v>105</v>
      </c>
      <c r="F724" s="86" t="s">
        <v>2169</v>
      </c>
      <c r="G724" t="s">
        <v>2300</v>
      </c>
      <c r="H724" t="s">
        <v>2164</v>
      </c>
      <c r="J724" t="str">
        <f t="shared" si="12"/>
        <v>=Zaafaran!R105C10</v>
      </c>
      <c r="M724" s="51"/>
      <c r="P724" s="51"/>
    </row>
    <row r="725" spans="1:16">
      <c r="A725" s="148">
        <v>13296</v>
      </c>
      <c r="B725" s="85" t="s">
        <v>1894</v>
      </c>
      <c r="D725" s="86" t="s">
        <v>2299</v>
      </c>
      <c r="F725" s="86"/>
      <c r="G725" t="s">
        <v>2300</v>
      </c>
      <c r="H725" t="s">
        <v>2164</v>
      </c>
      <c r="J725" t="str">
        <f t="shared" si="12"/>
        <v>=RC10</v>
      </c>
      <c r="M725" s="51"/>
    </row>
    <row r="726" spans="1:16">
      <c r="A726" s="148">
        <v>12953</v>
      </c>
      <c r="B726" s="85" t="s">
        <v>381</v>
      </c>
      <c r="C726" s="1">
        <f>Zaafaran!$J$164</f>
        <v>0</v>
      </c>
      <c r="D726" s="86" t="s">
        <v>2299</v>
      </c>
      <c r="E726">
        <v>106</v>
      </c>
      <c r="F726" s="86" t="s">
        <v>2169</v>
      </c>
      <c r="G726" t="s">
        <v>2300</v>
      </c>
      <c r="H726" t="s">
        <v>2164</v>
      </c>
      <c r="J726" t="str">
        <f t="shared" si="12"/>
        <v>=Zaafaran!R106C10</v>
      </c>
      <c r="M726" s="51"/>
      <c r="P726" s="51"/>
    </row>
    <row r="727" spans="1:16">
      <c r="A727" s="148">
        <v>12815</v>
      </c>
      <c r="B727" s="85" t="s">
        <v>1895</v>
      </c>
      <c r="D727" s="86" t="s">
        <v>2299</v>
      </c>
      <c r="F727" s="86"/>
      <c r="G727" t="s">
        <v>2300</v>
      </c>
      <c r="H727" t="s">
        <v>2164</v>
      </c>
      <c r="J727" t="str">
        <f t="shared" si="12"/>
        <v>=RC10</v>
      </c>
      <c r="M727" s="51"/>
    </row>
    <row r="728" spans="1:16">
      <c r="A728" s="148">
        <v>12724</v>
      </c>
      <c r="B728" s="85" t="s">
        <v>382</v>
      </c>
      <c r="C728" s="1">
        <f>Zaafaran!$J$165</f>
        <v>0</v>
      </c>
      <c r="D728" s="86" t="s">
        <v>2299</v>
      </c>
      <c r="E728">
        <v>107</v>
      </c>
      <c r="F728" s="86" t="s">
        <v>2169</v>
      </c>
      <c r="G728" t="s">
        <v>2300</v>
      </c>
      <c r="H728" t="s">
        <v>2164</v>
      </c>
      <c r="J728" t="str">
        <f t="shared" si="12"/>
        <v>=Zaafaran!R107C10</v>
      </c>
      <c r="M728" s="51"/>
      <c r="P728" s="51"/>
    </row>
    <row r="729" spans="1:16">
      <c r="A729" s="148">
        <v>12956</v>
      </c>
      <c r="B729" s="85" t="s">
        <v>1896</v>
      </c>
      <c r="C729" s="1">
        <f>Zaafaran!J139</f>
        <v>0</v>
      </c>
      <c r="D729" s="86" t="s">
        <v>2299</v>
      </c>
      <c r="F729" s="86"/>
      <c r="G729" t="s">
        <v>2300</v>
      </c>
      <c r="H729" t="s">
        <v>2164</v>
      </c>
      <c r="J729" t="str">
        <f t="shared" si="12"/>
        <v>=RC10</v>
      </c>
      <c r="M729" s="51"/>
    </row>
    <row r="730" spans="1:16">
      <c r="A730" s="148">
        <v>12958</v>
      </c>
      <c r="B730" s="85" t="s">
        <v>1897</v>
      </c>
      <c r="D730" s="86" t="s">
        <v>2299</v>
      </c>
      <c r="F730" s="86"/>
      <c r="G730" t="s">
        <v>2300</v>
      </c>
      <c r="H730" t="s">
        <v>2164</v>
      </c>
      <c r="J730" t="str">
        <f t="shared" si="12"/>
        <v>=RC10</v>
      </c>
      <c r="M730" s="51"/>
    </row>
    <row r="731" spans="1:16">
      <c r="A731" s="148">
        <v>12722</v>
      </c>
      <c r="B731" s="85" t="s">
        <v>1898</v>
      </c>
      <c r="D731" s="86" t="s">
        <v>2299</v>
      </c>
      <c r="F731" s="86"/>
      <c r="G731" t="s">
        <v>2300</v>
      </c>
      <c r="H731" t="s">
        <v>2164</v>
      </c>
      <c r="J731" t="str">
        <f t="shared" si="12"/>
        <v>=RC10</v>
      </c>
      <c r="M731" s="51"/>
    </row>
    <row r="732" spans="1:16">
      <c r="A732" s="147">
        <v>14068</v>
      </c>
      <c r="B732" s="84" t="s">
        <v>383</v>
      </c>
      <c r="D732" s="86" t="s">
        <v>2299</v>
      </c>
      <c r="F732" s="86"/>
      <c r="G732" t="s">
        <v>2300</v>
      </c>
      <c r="H732" t="s">
        <v>2164</v>
      </c>
      <c r="J732" t="str">
        <f t="shared" si="12"/>
        <v>=RC10</v>
      </c>
      <c r="M732" s="51"/>
    </row>
    <row r="733" spans="1:16">
      <c r="A733" s="148">
        <v>14086</v>
      </c>
      <c r="B733" s="85" t="s">
        <v>1899</v>
      </c>
      <c r="C733" s="90">
        <f>Artis!$J$3</f>
        <v>0</v>
      </c>
      <c r="D733" s="86" t="s">
        <v>2299</v>
      </c>
      <c r="E733">
        <v>3</v>
      </c>
      <c r="F733" s="86" t="s">
        <v>2171</v>
      </c>
      <c r="G733" t="s">
        <v>2300</v>
      </c>
      <c r="H733" t="s">
        <v>2164</v>
      </c>
      <c r="J733" t="str">
        <f t="shared" si="12"/>
        <v>=Artis!R3C10</v>
      </c>
      <c r="M733" s="51"/>
      <c r="P733" s="51"/>
    </row>
    <row r="734" spans="1:16">
      <c r="A734" s="148">
        <v>14088</v>
      </c>
      <c r="B734" s="85" t="s">
        <v>1900</v>
      </c>
      <c r="C734" s="90">
        <f>Artis!$J$4</f>
        <v>0</v>
      </c>
      <c r="D734" s="86" t="s">
        <v>2299</v>
      </c>
      <c r="E734">
        <v>4</v>
      </c>
      <c r="F734" s="86" t="s">
        <v>2171</v>
      </c>
      <c r="G734" t="s">
        <v>2300</v>
      </c>
      <c r="H734" t="s">
        <v>2164</v>
      </c>
      <c r="J734" t="str">
        <f t="shared" si="12"/>
        <v>=Artis!R4C10</v>
      </c>
      <c r="M734" s="51"/>
      <c r="P734" s="51"/>
    </row>
    <row r="735" spans="1:16">
      <c r="A735" s="148">
        <v>14090</v>
      </c>
      <c r="B735" s="85" t="s">
        <v>1901</v>
      </c>
      <c r="C735" s="90">
        <f>Artis!$J$5</f>
        <v>0</v>
      </c>
      <c r="D735" s="86" t="s">
        <v>2299</v>
      </c>
      <c r="E735">
        <v>5</v>
      </c>
      <c r="F735" s="86" t="s">
        <v>2171</v>
      </c>
      <c r="G735" t="s">
        <v>2300</v>
      </c>
      <c r="H735" t="s">
        <v>2164</v>
      </c>
      <c r="J735" t="str">
        <f t="shared" si="12"/>
        <v>=Artis!R5C10</v>
      </c>
      <c r="M735" s="51"/>
      <c r="P735" s="51"/>
    </row>
    <row r="736" spans="1:16">
      <c r="A736" s="148">
        <v>14091</v>
      </c>
      <c r="B736" s="85" t="s">
        <v>1902</v>
      </c>
      <c r="C736" s="90">
        <f>Artis!$J$6</f>
        <v>0</v>
      </c>
      <c r="D736" s="86" t="s">
        <v>2299</v>
      </c>
      <c r="E736">
        <v>6</v>
      </c>
      <c r="F736" s="86" t="s">
        <v>2171</v>
      </c>
      <c r="G736" t="s">
        <v>2300</v>
      </c>
      <c r="H736" t="s">
        <v>2164</v>
      </c>
      <c r="J736" t="str">
        <f t="shared" si="12"/>
        <v>=Artis!R6C10</v>
      </c>
      <c r="M736" s="51"/>
      <c r="P736" s="51"/>
    </row>
    <row r="737" spans="1:16">
      <c r="A737" s="148">
        <v>14089</v>
      </c>
      <c r="B737" s="85" t="s">
        <v>384</v>
      </c>
      <c r="C737" s="90">
        <f>Artis!$J$7</f>
        <v>0</v>
      </c>
      <c r="D737" s="86" t="s">
        <v>2299</v>
      </c>
      <c r="E737">
        <v>7</v>
      </c>
      <c r="F737" s="86" t="s">
        <v>2171</v>
      </c>
      <c r="G737" t="s">
        <v>2300</v>
      </c>
      <c r="H737" t="s">
        <v>2164</v>
      </c>
      <c r="J737" t="str">
        <f t="shared" si="12"/>
        <v>=Artis!R7C10</v>
      </c>
      <c r="M737" s="51"/>
      <c r="P737" s="51"/>
    </row>
    <row r="738" spans="1:16">
      <c r="A738" s="148">
        <v>14092</v>
      </c>
      <c r="B738" s="85" t="s">
        <v>385</v>
      </c>
      <c r="C738" s="90">
        <f>Artis!$J$8</f>
        <v>0</v>
      </c>
      <c r="D738" s="86" t="s">
        <v>2299</v>
      </c>
      <c r="E738">
        <v>8</v>
      </c>
      <c r="F738" s="86" t="s">
        <v>2171</v>
      </c>
      <c r="G738" t="s">
        <v>2300</v>
      </c>
      <c r="H738" t="s">
        <v>2164</v>
      </c>
      <c r="J738" t="str">
        <f t="shared" si="12"/>
        <v>=Artis!R8C10</v>
      </c>
      <c r="M738" s="51"/>
      <c r="P738" s="51"/>
    </row>
    <row r="739" spans="1:16">
      <c r="A739" s="148">
        <v>14093</v>
      </c>
      <c r="B739" s="85" t="s">
        <v>386</v>
      </c>
      <c r="C739" s="90">
        <f>Artis!$J$9</f>
        <v>0</v>
      </c>
      <c r="D739" s="86" t="s">
        <v>2299</v>
      </c>
      <c r="E739">
        <v>9</v>
      </c>
      <c r="F739" s="86" t="s">
        <v>2171</v>
      </c>
      <c r="G739" t="s">
        <v>2300</v>
      </c>
      <c r="H739" t="s">
        <v>2164</v>
      </c>
      <c r="J739" t="str">
        <f t="shared" si="12"/>
        <v>=Artis!R9C10</v>
      </c>
      <c r="M739" s="51"/>
      <c r="P739" s="51"/>
    </row>
    <row r="740" spans="1:16">
      <c r="A740" s="148">
        <v>14087</v>
      </c>
      <c r="B740" s="85" t="s">
        <v>387</v>
      </c>
      <c r="C740" s="90">
        <f>Artis!$J$10</f>
        <v>0</v>
      </c>
      <c r="D740" s="86" t="s">
        <v>2299</v>
      </c>
      <c r="E740">
        <v>10</v>
      </c>
      <c r="F740" s="86" t="s">
        <v>2171</v>
      </c>
      <c r="G740" t="s">
        <v>2300</v>
      </c>
      <c r="H740" t="s">
        <v>2164</v>
      </c>
      <c r="J740" t="str">
        <f t="shared" si="12"/>
        <v>=Artis!R10C10</v>
      </c>
      <c r="M740" s="51"/>
      <c r="P740" s="51"/>
    </row>
    <row r="741" spans="1:16">
      <c r="A741" s="148">
        <v>14094</v>
      </c>
      <c r="B741" s="85" t="s">
        <v>388</v>
      </c>
      <c r="C741" s="90">
        <f>Artis!J11</f>
        <v>0</v>
      </c>
      <c r="D741" s="86" t="s">
        <v>2299</v>
      </c>
      <c r="E741">
        <v>11</v>
      </c>
      <c r="F741" s="86" t="s">
        <v>2171</v>
      </c>
      <c r="G741" t="s">
        <v>2300</v>
      </c>
      <c r="H741" t="s">
        <v>2164</v>
      </c>
      <c r="J741" t="str">
        <f t="shared" si="12"/>
        <v>=Artis!R11C10</v>
      </c>
      <c r="M741" s="51"/>
      <c r="P741" s="51"/>
    </row>
    <row r="742" spans="1:16">
      <c r="A742" s="148">
        <v>14079</v>
      </c>
      <c r="B742" s="85" t="s">
        <v>850</v>
      </c>
      <c r="C742" s="90">
        <f>Artis!$J$14</f>
        <v>0</v>
      </c>
      <c r="D742" s="86" t="s">
        <v>2299</v>
      </c>
      <c r="E742">
        <v>12</v>
      </c>
      <c r="F742" s="86" t="s">
        <v>2171</v>
      </c>
      <c r="G742" t="s">
        <v>2300</v>
      </c>
      <c r="H742" t="s">
        <v>2164</v>
      </c>
      <c r="J742" t="str">
        <f t="shared" si="12"/>
        <v>=Artis!R12C10</v>
      </c>
      <c r="M742" s="51"/>
      <c r="P742" s="51"/>
    </row>
    <row r="743" spans="1:16">
      <c r="A743" s="148">
        <v>14084</v>
      </c>
      <c r="B743" s="85" t="s">
        <v>1903</v>
      </c>
      <c r="C743" s="90">
        <f>Artis!$J$15</f>
        <v>0</v>
      </c>
      <c r="D743" s="86" t="s">
        <v>2299</v>
      </c>
      <c r="E743">
        <v>13</v>
      </c>
      <c r="F743" s="86" t="s">
        <v>2171</v>
      </c>
      <c r="G743" t="s">
        <v>2300</v>
      </c>
      <c r="H743" t="s">
        <v>2164</v>
      </c>
      <c r="J743" t="str">
        <f t="shared" si="12"/>
        <v>=Artis!R13C10</v>
      </c>
      <c r="M743" s="51"/>
      <c r="P743" s="51"/>
    </row>
    <row r="744" spans="1:16">
      <c r="A744" s="148">
        <v>14071</v>
      </c>
      <c r="B744" s="85" t="s">
        <v>389</v>
      </c>
      <c r="C744" s="90">
        <f>Artis!$J$16</f>
        <v>0</v>
      </c>
      <c r="D744" s="86" t="s">
        <v>2299</v>
      </c>
      <c r="E744">
        <v>14</v>
      </c>
      <c r="F744" s="86" t="s">
        <v>2171</v>
      </c>
      <c r="G744" t="s">
        <v>2300</v>
      </c>
      <c r="H744" t="s">
        <v>2164</v>
      </c>
      <c r="J744" t="str">
        <f t="shared" si="12"/>
        <v>=Artis!R14C10</v>
      </c>
      <c r="M744" s="51"/>
      <c r="P744" s="51"/>
    </row>
    <row r="745" spans="1:16">
      <c r="A745" s="148">
        <v>14075</v>
      </c>
      <c r="B745" s="85" t="s">
        <v>1904</v>
      </c>
      <c r="C745" s="90">
        <f>Artis!$J$17</f>
        <v>0</v>
      </c>
      <c r="D745" s="86" t="s">
        <v>2299</v>
      </c>
      <c r="E745">
        <v>15</v>
      </c>
      <c r="F745" s="86" t="s">
        <v>2171</v>
      </c>
      <c r="G745" t="s">
        <v>2300</v>
      </c>
      <c r="H745" t="s">
        <v>2164</v>
      </c>
      <c r="J745" t="str">
        <f t="shared" si="12"/>
        <v>=Artis!R15C10</v>
      </c>
      <c r="M745" s="51"/>
      <c r="P745" s="51"/>
    </row>
    <row r="746" spans="1:16">
      <c r="A746" s="148">
        <v>14081</v>
      </c>
      <c r="B746" s="85" t="s">
        <v>390</v>
      </c>
      <c r="C746" s="90">
        <f>Artis!$J$18</f>
        <v>0</v>
      </c>
      <c r="D746" s="86" t="s">
        <v>2299</v>
      </c>
      <c r="E746">
        <v>16</v>
      </c>
      <c r="F746" s="86" t="s">
        <v>2171</v>
      </c>
      <c r="G746" t="s">
        <v>2300</v>
      </c>
      <c r="H746" t="s">
        <v>2164</v>
      </c>
      <c r="J746" t="str">
        <f t="shared" si="12"/>
        <v>=Artis!R16C10</v>
      </c>
      <c r="M746" s="51"/>
      <c r="P746" s="51"/>
    </row>
    <row r="747" spans="1:16">
      <c r="A747" s="148">
        <v>14074</v>
      </c>
      <c r="B747" s="85" t="s">
        <v>391</v>
      </c>
      <c r="C747" s="90">
        <f>Artis!$J$19</f>
        <v>0</v>
      </c>
      <c r="D747" s="86" t="s">
        <v>2299</v>
      </c>
      <c r="E747">
        <v>17</v>
      </c>
      <c r="F747" s="86" t="s">
        <v>2171</v>
      </c>
      <c r="G747" t="s">
        <v>2300</v>
      </c>
      <c r="H747" t="s">
        <v>2164</v>
      </c>
      <c r="J747" t="str">
        <f t="shared" si="12"/>
        <v>=Artis!R17C10</v>
      </c>
      <c r="M747" s="51"/>
      <c r="P747" s="51"/>
    </row>
    <row r="748" spans="1:16">
      <c r="A748" s="148">
        <v>14085</v>
      </c>
      <c r="B748" s="85" t="s">
        <v>1905</v>
      </c>
      <c r="C748" s="90">
        <f>Artis!$J$20</f>
        <v>0</v>
      </c>
      <c r="D748" s="86" t="s">
        <v>2299</v>
      </c>
      <c r="E748">
        <v>18</v>
      </c>
      <c r="F748" s="86" t="s">
        <v>2171</v>
      </c>
      <c r="G748" t="s">
        <v>2300</v>
      </c>
      <c r="H748" t="s">
        <v>2164</v>
      </c>
      <c r="J748" t="str">
        <f t="shared" si="12"/>
        <v>=Artis!R18C10</v>
      </c>
      <c r="M748" s="51"/>
      <c r="P748" s="51"/>
    </row>
    <row r="749" spans="1:16">
      <c r="A749" s="148">
        <v>14069</v>
      </c>
      <c r="B749" s="85" t="s">
        <v>1906</v>
      </c>
      <c r="C749" s="90">
        <f>Artis!$J$21</f>
        <v>0</v>
      </c>
      <c r="D749" s="86" t="s">
        <v>2299</v>
      </c>
      <c r="E749">
        <v>19</v>
      </c>
      <c r="F749" s="86" t="s">
        <v>2171</v>
      </c>
      <c r="G749" t="s">
        <v>2300</v>
      </c>
      <c r="H749" t="s">
        <v>2164</v>
      </c>
      <c r="J749" t="str">
        <f t="shared" si="12"/>
        <v>=Artis!R19C10</v>
      </c>
      <c r="M749" s="51"/>
      <c r="P749" s="51"/>
    </row>
    <row r="750" spans="1:16">
      <c r="A750" s="148">
        <v>14073</v>
      </c>
      <c r="B750" s="85" t="s">
        <v>1907</v>
      </c>
      <c r="C750" s="90">
        <f>Artis!$J$22</f>
        <v>0</v>
      </c>
      <c r="D750" s="86" t="s">
        <v>2299</v>
      </c>
      <c r="E750">
        <v>20</v>
      </c>
      <c r="F750" s="86" t="s">
        <v>2171</v>
      </c>
      <c r="G750" t="s">
        <v>2300</v>
      </c>
      <c r="H750" t="s">
        <v>2164</v>
      </c>
      <c r="J750" t="str">
        <f t="shared" si="12"/>
        <v>=Artis!R20C10</v>
      </c>
      <c r="M750" s="51"/>
      <c r="P750" s="51"/>
    </row>
    <row r="751" spans="1:16">
      <c r="A751" s="148">
        <v>14077</v>
      </c>
      <c r="B751" s="85" t="s">
        <v>392</v>
      </c>
      <c r="C751" s="90">
        <f>Artis!$J$23</f>
        <v>0</v>
      </c>
      <c r="D751" s="86" t="s">
        <v>2299</v>
      </c>
      <c r="E751">
        <v>21</v>
      </c>
      <c r="F751" s="86" t="s">
        <v>2171</v>
      </c>
      <c r="G751" t="s">
        <v>2300</v>
      </c>
      <c r="H751" t="s">
        <v>2164</v>
      </c>
      <c r="J751" t="str">
        <f t="shared" si="12"/>
        <v>=Artis!R21C10</v>
      </c>
      <c r="M751" s="51"/>
      <c r="P751" s="51"/>
    </row>
    <row r="752" spans="1:16">
      <c r="A752" s="148">
        <v>14082</v>
      </c>
      <c r="B752" s="85" t="s">
        <v>393</v>
      </c>
      <c r="C752" s="90">
        <f>Artis!$J$24</f>
        <v>0</v>
      </c>
      <c r="D752" s="86" t="s">
        <v>2299</v>
      </c>
      <c r="E752">
        <v>22</v>
      </c>
      <c r="F752" s="86" t="s">
        <v>2171</v>
      </c>
      <c r="G752" t="s">
        <v>2300</v>
      </c>
      <c r="H752" t="s">
        <v>2164</v>
      </c>
      <c r="J752" t="str">
        <f t="shared" si="12"/>
        <v>=Artis!R22C10</v>
      </c>
      <c r="M752" s="51"/>
      <c r="P752" s="51"/>
    </row>
    <row r="753" spans="1:16">
      <c r="A753" s="148">
        <v>14078</v>
      </c>
      <c r="B753" s="85" t="s">
        <v>1908</v>
      </c>
      <c r="C753" s="90">
        <f>Artis!$J$25</f>
        <v>0</v>
      </c>
      <c r="D753" s="86" t="s">
        <v>2299</v>
      </c>
      <c r="E753">
        <v>23</v>
      </c>
      <c r="F753" s="86" t="s">
        <v>2171</v>
      </c>
      <c r="G753" t="s">
        <v>2300</v>
      </c>
      <c r="H753" t="s">
        <v>2164</v>
      </c>
      <c r="J753" t="str">
        <f t="shared" si="12"/>
        <v>=Artis!R23C10</v>
      </c>
      <c r="M753" s="51"/>
      <c r="P753" s="51"/>
    </row>
    <row r="754" spans="1:16">
      <c r="A754" s="148">
        <v>14076</v>
      </c>
      <c r="B754" s="85" t="s">
        <v>1909</v>
      </c>
      <c r="C754" s="90">
        <f>Artis!$J$26</f>
        <v>0</v>
      </c>
      <c r="D754" s="86" t="s">
        <v>2299</v>
      </c>
      <c r="E754">
        <v>24</v>
      </c>
      <c r="F754" s="86" t="s">
        <v>2171</v>
      </c>
      <c r="G754" t="s">
        <v>2300</v>
      </c>
      <c r="H754" t="s">
        <v>2164</v>
      </c>
      <c r="J754" t="str">
        <f t="shared" si="12"/>
        <v>=Artis!R24C10</v>
      </c>
      <c r="M754" s="51"/>
      <c r="P754" s="51"/>
    </row>
    <row r="755" spans="1:16">
      <c r="A755" s="148">
        <v>14072</v>
      </c>
      <c r="B755" s="85" t="s">
        <v>394</v>
      </c>
      <c r="C755" s="90">
        <f>Artis!$J$27</f>
        <v>0</v>
      </c>
      <c r="D755" s="86" t="s">
        <v>2299</v>
      </c>
      <c r="E755">
        <v>25</v>
      </c>
      <c r="F755" s="86" t="s">
        <v>2171</v>
      </c>
      <c r="G755" t="s">
        <v>2300</v>
      </c>
      <c r="H755" t="s">
        <v>2164</v>
      </c>
      <c r="J755" t="str">
        <f t="shared" si="12"/>
        <v>=Artis!R25C10</v>
      </c>
      <c r="M755" s="51"/>
      <c r="P755" s="51"/>
    </row>
    <row r="756" spans="1:16">
      <c r="A756" s="148">
        <v>14083</v>
      </c>
      <c r="B756" s="85" t="s">
        <v>395</v>
      </c>
      <c r="C756" s="90">
        <f>Artis!$J$28</f>
        <v>0</v>
      </c>
      <c r="D756" s="86" t="s">
        <v>2299</v>
      </c>
      <c r="E756">
        <v>26</v>
      </c>
      <c r="F756" s="86" t="s">
        <v>2171</v>
      </c>
      <c r="G756" t="s">
        <v>2300</v>
      </c>
      <c r="H756" t="s">
        <v>2164</v>
      </c>
      <c r="J756" t="str">
        <f t="shared" si="12"/>
        <v>=Artis!R26C10</v>
      </c>
      <c r="M756" s="51"/>
      <c r="P756" s="51"/>
    </row>
    <row r="757" spans="1:16">
      <c r="A757" s="148">
        <v>14080</v>
      </c>
      <c r="B757" s="85" t="s">
        <v>396</v>
      </c>
      <c r="C757" s="90">
        <f>Artis!$J$29</f>
        <v>0</v>
      </c>
      <c r="D757" s="86" t="s">
        <v>2299</v>
      </c>
      <c r="E757">
        <v>27</v>
      </c>
      <c r="F757" s="86" t="s">
        <v>2171</v>
      </c>
      <c r="G757" t="s">
        <v>2300</v>
      </c>
      <c r="H757" t="s">
        <v>2164</v>
      </c>
      <c r="J757" t="str">
        <f t="shared" si="12"/>
        <v>=Artis!R27C10</v>
      </c>
      <c r="M757" s="51"/>
      <c r="P757" s="51"/>
    </row>
    <row r="758" spans="1:16">
      <c r="A758" s="148">
        <v>14070</v>
      </c>
      <c r="B758" s="85" t="s">
        <v>397</v>
      </c>
      <c r="C758" s="90">
        <f>Artis!$J$34</f>
        <v>0</v>
      </c>
      <c r="D758" s="86" t="s">
        <v>2299</v>
      </c>
      <c r="E758">
        <v>28</v>
      </c>
      <c r="F758" s="86" t="s">
        <v>2171</v>
      </c>
      <c r="G758" t="s">
        <v>2300</v>
      </c>
      <c r="H758" t="s">
        <v>2164</v>
      </c>
      <c r="J758" t="str">
        <f t="shared" si="12"/>
        <v>=Artis!R28C10</v>
      </c>
      <c r="M758" s="51"/>
      <c r="P758" s="51"/>
    </row>
    <row r="759" spans="1:16">
      <c r="A759" s="147">
        <v>13255</v>
      </c>
      <c r="B759" s="84" t="s">
        <v>398</v>
      </c>
      <c r="D759" s="86" t="s">
        <v>2299</v>
      </c>
      <c r="F759" s="86"/>
      <c r="G759" t="s">
        <v>2300</v>
      </c>
      <c r="H759" t="s">
        <v>2164</v>
      </c>
      <c r="J759" t="str">
        <f t="shared" si="12"/>
        <v>=RC10</v>
      </c>
      <c r="M759" s="51"/>
    </row>
    <row r="760" spans="1:16">
      <c r="A760" s="148">
        <v>13759</v>
      </c>
      <c r="B760" s="85" t="s">
        <v>399</v>
      </c>
      <c r="C760" s="90">
        <f>Junaid!$J$3</f>
        <v>0</v>
      </c>
      <c r="D760" s="86" t="s">
        <v>2299</v>
      </c>
      <c r="E760">
        <v>3</v>
      </c>
      <c r="F760" s="86" t="s">
        <v>2168</v>
      </c>
      <c r="G760" t="s">
        <v>2300</v>
      </c>
      <c r="H760" t="s">
        <v>2164</v>
      </c>
      <c r="J760" t="str">
        <f t="shared" si="12"/>
        <v>=Junaid!R3C10</v>
      </c>
      <c r="M760" s="51"/>
      <c r="P760" s="51"/>
    </row>
    <row r="761" spans="1:16">
      <c r="A761" s="148">
        <v>13257</v>
      </c>
      <c r="B761" s="85" t="s">
        <v>400</v>
      </c>
      <c r="C761" s="90">
        <f>Junaid!$J$4</f>
        <v>0</v>
      </c>
      <c r="D761" s="86" t="s">
        <v>2299</v>
      </c>
      <c r="E761">
        <v>4</v>
      </c>
      <c r="F761" s="86" t="s">
        <v>2168</v>
      </c>
      <c r="G761" t="s">
        <v>2300</v>
      </c>
      <c r="H761" t="s">
        <v>2164</v>
      </c>
      <c r="J761" t="str">
        <f t="shared" si="12"/>
        <v>=Junaid!R4C10</v>
      </c>
      <c r="M761" s="51"/>
      <c r="P761" s="51"/>
    </row>
    <row r="762" spans="1:16">
      <c r="A762" s="148">
        <v>13769</v>
      </c>
      <c r="B762" s="85" t="s">
        <v>401</v>
      </c>
      <c r="C762" s="90">
        <f>Junaid!$J$5</f>
        <v>0</v>
      </c>
      <c r="D762" s="86" t="s">
        <v>2299</v>
      </c>
      <c r="E762">
        <v>5</v>
      </c>
      <c r="F762" s="86" t="s">
        <v>2168</v>
      </c>
      <c r="G762" t="s">
        <v>2300</v>
      </c>
      <c r="H762" t="s">
        <v>2164</v>
      </c>
      <c r="J762" t="str">
        <f t="shared" si="12"/>
        <v>=Junaid!R5C10</v>
      </c>
      <c r="M762" s="51"/>
      <c r="P762" s="51"/>
    </row>
    <row r="763" spans="1:16">
      <c r="A763" s="148">
        <v>13761</v>
      </c>
      <c r="B763" s="85" t="s">
        <v>402</v>
      </c>
      <c r="C763" s="90">
        <f>Junaid!$J$6</f>
        <v>0</v>
      </c>
      <c r="D763" s="86" t="s">
        <v>2299</v>
      </c>
      <c r="E763">
        <v>6</v>
      </c>
      <c r="F763" s="86" t="s">
        <v>2168</v>
      </c>
      <c r="G763" t="s">
        <v>2300</v>
      </c>
      <c r="H763" t="s">
        <v>2164</v>
      </c>
      <c r="J763" t="str">
        <f t="shared" si="12"/>
        <v>=Junaid!R6C10</v>
      </c>
      <c r="M763" s="51"/>
      <c r="P763" s="51"/>
    </row>
    <row r="764" spans="1:16">
      <c r="A764" s="148">
        <v>13764</v>
      </c>
      <c r="B764" s="85" t="s">
        <v>1910</v>
      </c>
      <c r="D764" s="86" t="s">
        <v>2299</v>
      </c>
      <c r="F764" s="86"/>
      <c r="G764" t="s">
        <v>2300</v>
      </c>
      <c r="H764" t="s">
        <v>2164</v>
      </c>
      <c r="J764" t="str">
        <f t="shared" si="12"/>
        <v>=RC10</v>
      </c>
      <c r="M764" s="51"/>
    </row>
    <row r="765" spans="1:16">
      <c r="A765" s="148">
        <v>13776</v>
      </c>
      <c r="B765" s="85" t="s">
        <v>1911</v>
      </c>
      <c r="D765" s="86" t="s">
        <v>2299</v>
      </c>
      <c r="F765" s="86"/>
      <c r="G765" t="s">
        <v>2300</v>
      </c>
      <c r="H765" t="s">
        <v>2164</v>
      </c>
      <c r="J765" t="str">
        <f t="shared" si="12"/>
        <v>=RC10</v>
      </c>
      <c r="M765" s="51"/>
    </row>
    <row r="766" spans="1:16">
      <c r="A766" s="148">
        <v>13256</v>
      </c>
      <c r="B766" s="85" t="s">
        <v>1912</v>
      </c>
      <c r="D766" s="86" t="s">
        <v>2299</v>
      </c>
      <c r="F766" s="86"/>
      <c r="G766" t="s">
        <v>2300</v>
      </c>
      <c r="H766" t="s">
        <v>2164</v>
      </c>
      <c r="J766" t="str">
        <f t="shared" si="12"/>
        <v>=RC10</v>
      </c>
      <c r="M766" s="51"/>
    </row>
    <row r="767" spans="1:16">
      <c r="A767" s="148">
        <v>13763</v>
      </c>
      <c r="B767" s="85" t="s">
        <v>403</v>
      </c>
      <c r="C767" s="90">
        <f>Junaid!$J$7</f>
        <v>0</v>
      </c>
      <c r="D767" s="86" t="s">
        <v>2299</v>
      </c>
      <c r="E767">
        <v>7</v>
      </c>
      <c r="F767" s="86" t="s">
        <v>2168</v>
      </c>
      <c r="G767" t="s">
        <v>2300</v>
      </c>
      <c r="H767" t="s">
        <v>2164</v>
      </c>
      <c r="J767" t="str">
        <f t="shared" si="12"/>
        <v>=Junaid!R7C10</v>
      </c>
      <c r="M767" s="51"/>
      <c r="P767" s="51"/>
    </row>
    <row r="768" spans="1:16">
      <c r="A768" s="148">
        <v>13375</v>
      </c>
      <c r="B768" s="85" t="s">
        <v>1913</v>
      </c>
      <c r="D768" s="86" t="s">
        <v>2299</v>
      </c>
      <c r="F768" s="86"/>
      <c r="G768" t="s">
        <v>2300</v>
      </c>
      <c r="H768" t="s">
        <v>2164</v>
      </c>
      <c r="J768" t="str">
        <f t="shared" si="12"/>
        <v>=RC10</v>
      </c>
      <c r="M768" s="51"/>
    </row>
    <row r="769" spans="1:16">
      <c r="A769" s="148">
        <v>13766</v>
      </c>
      <c r="B769" s="85" t="s">
        <v>404</v>
      </c>
      <c r="C769" s="90">
        <f>Junaid!$J$8</f>
        <v>0</v>
      </c>
      <c r="D769" s="86" t="s">
        <v>2299</v>
      </c>
      <c r="E769">
        <v>8</v>
      </c>
      <c r="F769" s="86" t="s">
        <v>2168</v>
      </c>
      <c r="G769" t="s">
        <v>2300</v>
      </c>
      <c r="H769" t="s">
        <v>2164</v>
      </c>
      <c r="J769" t="str">
        <f t="shared" si="12"/>
        <v>=Junaid!R8C10</v>
      </c>
      <c r="M769" s="51"/>
      <c r="P769" s="51"/>
    </row>
    <row r="770" spans="1:16">
      <c r="A770" s="148">
        <v>13760</v>
      </c>
      <c r="B770" s="85" t="s">
        <v>405</v>
      </c>
      <c r="C770" s="90">
        <f>Junaid!$J$33</f>
        <v>0</v>
      </c>
      <c r="D770" s="86" t="s">
        <v>2299</v>
      </c>
      <c r="E770">
        <v>27</v>
      </c>
      <c r="F770" s="86" t="s">
        <v>2168</v>
      </c>
      <c r="G770" t="s">
        <v>2300</v>
      </c>
      <c r="H770" t="s">
        <v>2164</v>
      </c>
      <c r="J770" t="str">
        <f t="shared" si="12"/>
        <v>=Junaid!R27C10</v>
      </c>
      <c r="M770" s="51"/>
      <c r="P770" s="51"/>
    </row>
    <row r="771" spans="1:16">
      <c r="A771" s="148">
        <v>13753</v>
      </c>
      <c r="B771" s="85" t="s">
        <v>406</v>
      </c>
      <c r="C771" s="90">
        <f>Junaid!$J$9</f>
        <v>0</v>
      </c>
      <c r="D771" s="86" t="s">
        <v>2299</v>
      </c>
      <c r="E771">
        <v>9</v>
      </c>
      <c r="F771" s="86" t="s">
        <v>2168</v>
      </c>
      <c r="G771" t="s">
        <v>2300</v>
      </c>
      <c r="H771" t="s">
        <v>2164</v>
      </c>
      <c r="J771" t="str">
        <f t="shared" si="12"/>
        <v>=Junaid!R9C10</v>
      </c>
      <c r="M771" s="51"/>
      <c r="P771" s="51"/>
    </row>
    <row r="772" spans="1:16">
      <c r="A772" s="148">
        <v>13762</v>
      </c>
      <c r="B772" s="85" t="s">
        <v>407</v>
      </c>
      <c r="C772" s="90">
        <f>Junaid!$J$10</f>
        <v>0</v>
      </c>
      <c r="D772" s="86" t="s">
        <v>2299</v>
      </c>
      <c r="E772">
        <v>10</v>
      </c>
      <c r="F772" s="86" t="s">
        <v>2168</v>
      </c>
      <c r="G772" t="s">
        <v>2300</v>
      </c>
      <c r="H772" t="s">
        <v>2164</v>
      </c>
      <c r="J772" t="str">
        <f t="shared" si="12"/>
        <v>=Junaid!R10C10</v>
      </c>
      <c r="M772" s="51"/>
      <c r="P772" s="51"/>
    </row>
    <row r="773" spans="1:16">
      <c r="A773" s="148">
        <v>13259</v>
      </c>
      <c r="B773" s="85" t="s">
        <v>1914</v>
      </c>
      <c r="D773" s="86" t="s">
        <v>2299</v>
      </c>
      <c r="F773" s="86"/>
      <c r="G773" t="s">
        <v>2300</v>
      </c>
      <c r="H773" t="s">
        <v>2164</v>
      </c>
      <c r="J773" t="str">
        <f t="shared" si="12"/>
        <v>=RC10</v>
      </c>
      <c r="M773" s="51"/>
    </row>
    <row r="774" spans="1:16">
      <c r="A774" s="148">
        <v>13258</v>
      </c>
      <c r="B774" s="85" t="s">
        <v>408</v>
      </c>
      <c r="C774" s="90">
        <f>Junaid!$J$11</f>
        <v>0</v>
      </c>
      <c r="D774" s="86" t="s">
        <v>2299</v>
      </c>
      <c r="E774">
        <v>11</v>
      </c>
      <c r="F774" s="86" t="s">
        <v>2168</v>
      </c>
      <c r="G774" t="s">
        <v>2300</v>
      </c>
      <c r="H774" t="s">
        <v>2164</v>
      </c>
      <c r="J774" t="str">
        <f t="shared" ref="J774:J837" si="13">CONCATENATE(H774,F774,D774,E774,G774)</f>
        <v>=Junaid!R11C10</v>
      </c>
      <c r="M774" s="51"/>
      <c r="P774" s="51"/>
    </row>
    <row r="775" spans="1:16">
      <c r="A775" s="148">
        <v>13758</v>
      </c>
      <c r="B775" s="85" t="s">
        <v>1915</v>
      </c>
      <c r="C775" s="90">
        <f>Junaid!$J$13</f>
        <v>0</v>
      </c>
      <c r="D775" s="86" t="s">
        <v>2299</v>
      </c>
      <c r="E775">
        <v>13</v>
      </c>
      <c r="F775" s="86" t="s">
        <v>2168</v>
      </c>
      <c r="G775" t="s">
        <v>2300</v>
      </c>
      <c r="H775" t="s">
        <v>2164</v>
      </c>
      <c r="J775" t="str">
        <f t="shared" si="13"/>
        <v>=Junaid!R13C10</v>
      </c>
      <c r="M775" s="51"/>
      <c r="P775" s="51"/>
    </row>
    <row r="776" spans="1:16">
      <c r="A776" s="148">
        <v>13774</v>
      </c>
      <c r="B776" s="85" t="s">
        <v>409</v>
      </c>
      <c r="C776" s="90">
        <f>Junaid!$J$12</f>
        <v>0</v>
      </c>
      <c r="D776" s="86" t="s">
        <v>2299</v>
      </c>
      <c r="E776">
        <v>12</v>
      </c>
      <c r="F776" s="86" t="s">
        <v>2168</v>
      </c>
      <c r="G776" t="s">
        <v>2300</v>
      </c>
      <c r="H776" t="s">
        <v>2164</v>
      </c>
      <c r="J776" t="str">
        <f t="shared" si="13"/>
        <v>=Junaid!R12C10</v>
      </c>
      <c r="M776" s="51"/>
      <c r="P776" s="51"/>
    </row>
    <row r="777" spans="1:16">
      <c r="A777" s="147">
        <v>13775</v>
      </c>
      <c r="B777" s="84" t="s">
        <v>410</v>
      </c>
      <c r="D777" s="86" t="s">
        <v>2299</v>
      </c>
      <c r="F777" s="86"/>
      <c r="G777" t="s">
        <v>2300</v>
      </c>
      <c r="H777" t="s">
        <v>2164</v>
      </c>
      <c r="J777" t="str">
        <f t="shared" si="13"/>
        <v>=RC10</v>
      </c>
      <c r="M777" s="51"/>
    </row>
    <row r="778" spans="1:16">
      <c r="A778" s="148">
        <v>13768</v>
      </c>
      <c r="B778" s="85" t="s">
        <v>411</v>
      </c>
      <c r="C778" s="90">
        <f>Junaid!$J$21</f>
        <v>0</v>
      </c>
      <c r="D778" s="86" t="s">
        <v>2299</v>
      </c>
      <c r="E778">
        <v>15</v>
      </c>
      <c r="F778" s="86" t="s">
        <v>2168</v>
      </c>
      <c r="G778" t="s">
        <v>2300</v>
      </c>
      <c r="H778" t="s">
        <v>2164</v>
      </c>
      <c r="J778" t="str">
        <f t="shared" si="13"/>
        <v>=Junaid!R15C10</v>
      </c>
      <c r="M778" s="51"/>
      <c r="P778" s="51"/>
    </row>
    <row r="779" spans="1:16">
      <c r="A779" s="148">
        <v>13779</v>
      </c>
      <c r="B779" s="85" t="s">
        <v>412</v>
      </c>
      <c r="C779" s="90">
        <f>Junaid!$J$22</f>
        <v>0</v>
      </c>
      <c r="D779" s="86" t="s">
        <v>2299</v>
      </c>
      <c r="E779">
        <v>16</v>
      </c>
      <c r="F779" s="86" t="s">
        <v>2168</v>
      </c>
      <c r="G779" t="s">
        <v>2300</v>
      </c>
      <c r="H779" t="s">
        <v>2164</v>
      </c>
      <c r="J779" t="str">
        <f t="shared" si="13"/>
        <v>=Junaid!R16C10</v>
      </c>
      <c r="M779" s="51"/>
      <c r="P779" s="51"/>
    </row>
    <row r="780" spans="1:16">
      <c r="A780" s="148">
        <v>13765</v>
      </c>
      <c r="B780" s="85" t="s">
        <v>413</v>
      </c>
      <c r="C780" s="90">
        <f>Junaid!$J$23</f>
        <v>0</v>
      </c>
      <c r="D780" s="86" t="s">
        <v>2299</v>
      </c>
      <c r="E780">
        <v>17</v>
      </c>
      <c r="F780" s="86" t="s">
        <v>2168</v>
      </c>
      <c r="G780" t="s">
        <v>2300</v>
      </c>
      <c r="H780" t="s">
        <v>2164</v>
      </c>
      <c r="J780" t="str">
        <f t="shared" si="13"/>
        <v>=Junaid!R17C10</v>
      </c>
      <c r="M780" s="51"/>
      <c r="P780" s="51"/>
    </row>
    <row r="781" spans="1:16">
      <c r="A781" s="148">
        <v>13770</v>
      </c>
      <c r="B781" s="85" t="s">
        <v>414</v>
      </c>
      <c r="C781" s="90">
        <f>Junaid!$J$24</f>
        <v>0</v>
      </c>
      <c r="D781" s="86" t="s">
        <v>2299</v>
      </c>
      <c r="E781">
        <v>18</v>
      </c>
      <c r="F781" s="86" t="s">
        <v>2168</v>
      </c>
      <c r="G781" t="s">
        <v>2300</v>
      </c>
      <c r="H781" t="s">
        <v>2164</v>
      </c>
      <c r="J781" t="str">
        <f t="shared" si="13"/>
        <v>=Junaid!R18C10</v>
      </c>
      <c r="M781" s="51"/>
      <c r="P781" s="51"/>
    </row>
    <row r="782" spans="1:16">
      <c r="A782" s="148">
        <v>13754</v>
      </c>
      <c r="B782" s="85" t="s">
        <v>415</v>
      </c>
      <c r="C782" s="90">
        <f>Junaid!$J$25</f>
        <v>0</v>
      </c>
      <c r="D782" s="86" t="s">
        <v>2299</v>
      </c>
      <c r="E782">
        <v>19</v>
      </c>
      <c r="F782" s="86" t="s">
        <v>2168</v>
      </c>
      <c r="G782" t="s">
        <v>2300</v>
      </c>
      <c r="H782" t="s">
        <v>2164</v>
      </c>
      <c r="J782" t="str">
        <f t="shared" si="13"/>
        <v>=Junaid!R19C10</v>
      </c>
      <c r="M782" s="51"/>
      <c r="P782" s="51"/>
    </row>
    <row r="783" spans="1:16">
      <c r="A783" s="148">
        <v>13773</v>
      </c>
      <c r="B783" s="85" t="s">
        <v>416</v>
      </c>
      <c r="C783" s="90">
        <f>Junaid!$J$26</f>
        <v>0</v>
      </c>
      <c r="D783" s="86" t="s">
        <v>2299</v>
      </c>
      <c r="E783">
        <v>20</v>
      </c>
      <c r="F783" s="86" t="s">
        <v>2168</v>
      </c>
      <c r="G783" t="s">
        <v>2300</v>
      </c>
      <c r="H783" t="s">
        <v>2164</v>
      </c>
      <c r="J783" t="str">
        <f t="shared" si="13"/>
        <v>=Junaid!R20C10</v>
      </c>
      <c r="M783" s="51"/>
      <c r="P783" s="51"/>
    </row>
    <row r="784" spans="1:16">
      <c r="A784" s="148">
        <v>13755</v>
      </c>
      <c r="B784" s="85" t="s">
        <v>417</v>
      </c>
      <c r="C784" s="90">
        <f>Junaid!$J$27</f>
        <v>0</v>
      </c>
      <c r="D784" s="86" t="s">
        <v>2299</v>
      </c>
      <c r="E784">
        <v>21</v>
      </c>
      <c r="F784" s="86" t="s">
        <v>2168</v>
      </c>
      <c r="G784" t="s">
        <v>2300</v>
      </c>
      <c r="H784" t="s">
        <v>2164</v>
      </c>
      <c r="J784" t="str">
        <f t="shared" si="13"/>
        <v>=Junaid!R21C10</v>
      </c>
      <c r="M784" s="51"/>
      <c r="P784" s="51"/>
    </row>
    <row r="785" spans="1:16">
      <c r="A785" s="148">
        <v>13757</v>
      </c>
      <c r="B785" s="85" t="s">
        <v>418</v>
      </c>
      <c r="C785" s="90">
        <f>Junaid!$J$28</f>
        <v>0</v>
      </c>
      <c r="D785" s="86" t="s">
        <v>2299</v>
      </c>
      <c r="E785">
        <v>22</v>
      </c>
      <c r="F785" s="86" t="s">
        <v>2168</v>
      </c>
      <c r="G785" t="s">
        <v>2300</v>
      </c>
      <c r="H785" t="s">
        <v>2164</v>
      </c>
      <c r="J785" t="str">
        <f t="shared" si="13"/>
        <v>=Junaid!R22C10</v>
      </c>
      <c r="M785" s="51"/>
      <c r="P785" s="51"/>
    </row>
    <row r="786" spans="1:16">
      <c r="A786" s="148">
        <v>13756</v>
      </c>
      <c r="B786" s="85" t="s">
        <v>419</v>
      </c>
      <c r="C786" s="90">
        <f>Junaid!$J$29</f>
        <v>0</v>
      </c>
      <c r="D786" s="86" t="s">
        <v>2299</v>
      </c>
      <c r="E786">
        <v>23</v>
      </c>
      <c r="F786" s="86" t="s">
        <v>2168</v>
      </c>
      <c r="G786" t="s">
        <v>2300</v>
      </c>
      <c r="H786" t="s">
        <v>2164</v>
      </c>
      <c r="J786" t="str">
        <f t="shared" si="13"/>
        <v>=Junaid!R23C10</v>
      </c>
      <c r="M786" s="51"/>
      <c r="P786" s="51"/>
    </row>
    <row r="787" spans="1:16">
      <c r="A787" s="148">
        <v>13777</v>
      </c>
      <c r="B787" s="85" t="s">
        <v>420</v>
      </c>
      <c r="C787" s="90">
        <f>Junaid!$J$30</f>
        <v>0</v>
      </c>
      <c r="D787" s="86" t="s">
        <v>2299</v>
      </c>
      <c r="E787">
        <v>24</v>
      </c>
      <c r="F787" s="86" t="s">
        <v>2168</v>
      </c>
      <c r="G787" t="s">
        <v>2300</v>
      </c>
      <c r="H787" t="s">
        <v>2164</v>
      </c>
      <c r="J787" t="str">
        <f t="shared" si="13"/>
        <v>=Junaid!R24C10</v>
      </c>
      <c r="M787" s="51"/>
      <c r="P787" s="51"/>
    </row>
    <row r="788" spans="1:16">
      <c r="A788" s="148">
        <v>13767</v>
      </c>
      <c r="B788" s="85" t="s">
        <v>421</v>
      </c>
      <c r="C788" s="90">
        <f>Junaid!$J$31</f>
        <v>0</v>
      </c>
      <c r="D788" s="86" t="s">
        <v>2299</v>
      </c>
      <c r="E788">
        <v>25</v>
      </c>
      <c r="F788" s="86" t="s">
        <v>2168</v>
      </c>
      <c r="G788" t="s">
        <v>2300</v>
      </c>
      <c r="H788" t="s">
        <v>2164</v>
      </c>
      <c r="J788" t="str">
        <f t="shared" si="13"/>
        <v>=Junaid!R25C10</v>
      </c>
      <c r="M788" s="51"/>
      <c r="P788" s="51"/>
    </row>
    <row r="789" spans="1:16">
      <c r="A789" s="148">
        <v>13772</v>
      </c>
      <c r="B789" s="85" t="s">
        <v>422</v>
      </c>
      <c r="C789" s="90">
        <f>Junaid!$J$32</f>
        <v>0</v>
      </c>
      <c r="D789" s="86" t="s">
        <v>2299</v>
      </c>
      <c r="E789">
        <v>26</v>
      </c>
      <c r="F789" s="86" t="s">
        <v>2168</v>
      </c>
      <c r="G789" t="s">
        <v>2300</v>
      </c>
      <c r="H789" t="s">
        <v>2164</v>
      </c>
      <c r="J789" t="str">
        <f t="shared" si="13"/>
        <v>=Junaid!R26C10</v>
      </c>
      <c r="M789" s="51"/>
      <c r="P789" s="51"/>
    </row>
    <row r="790" spans="1:16">
      <c r="A790" s="148">
        <v>14279</v>
      </c>
      <c r="B790" s="85" t="s">
        <v>1916</v>
      </c>
      <c r="D790" s="86" t="s">
        <v>2299</v>
      </c>
      <c r="F790" s="86"/>
      <c r="G790" t="s">
        <v>2300</v>
      </c>
      <c r="H790" t="s">
        <v>2164</v>
      </c>
      <c r="J790" t="str">
        <f t="shared" si="13"/>
        <v>=RC10</v>
      </c>
      <c r="M790" s="51"/>
    </row>
    <row r="791" spans="1:16">
      <c r="A791" s="148">
        <v>13771</v>
      </c>
      <c r="B791" s="85" t="s">
        <v>1917</v>
      </c>
      <c r="D791" s="86" t="s">
        <v>2299</v>
      </c>
      <c r="F791" s="86"/>
      <c r="G791" t="s">
        <v>2300</v>
      </c>
      <c r="H791" t="s">
        <v>2164</v>
      </c>
      <c r="J791" t="str">
        <f t="shared" si="13"/>
        <v>=RC10</v>
      </c>
      <c r="M791" s="51"/>
    </row>
    <row r="792" spans="1:16">
      <c r="A792" s="148">
        <v>13778</v>
      </c>
      <c r="B792" s="85" t="s">
        <v>423</v>
      </c>
      <c r="C792" s="90">
        <f>Junaid!$J$34</f>
        <v>0</v>
      </c>
      <c r="D792" s="86" t="s">
        <v>2299</v>
      </c>
      <c r="E792">
        <v>28</v>
      </c>
      <c r="F792" s="86" t="s">
        <v>2168</v>
      </c>
      <c r="G792" t="s">
        <v>2300</v>
      </c>
      <c r="H792" t="s">
        <v>2164</v>
      </c>
      <c r="J792" t="str">
        <f t="shared" si="13"/>
        <v>=Junaid!R28C10</v>
      </c>
      <c r="M792" s="51"/>
      <c r="P792" s="51"/>
    </row>
    <row r="793" spans="1:16">
      <c r="A793" s="147">
        <v>14095</v>
      </c>
      <c r="B793" s="84" t="s">
        <v>424</v>
      </c>
      <c r="D793" s="86" t="s">
        <v>2299</v>
      </c>
      <c r="F793" s="86"/>
      <c r="G793" t="s">
        <v>2300</v>
      </c>
      <c r="H793" t="s">
        <v>2164</v>
      </c>
      <c r="J793" t="str">
        <f t="shared" si="13"/>
        <v>=RC10</v>
      </c>
      <c r="M793" s="51"/>
    </row>
    <row r="794" spans="1:16">
      <c r="A794" s="148">
        <v>14096</v>
      </c>
      <c r="B794" s="85" t="s">
        <v>1918</v>
      </c>
      <c r="C794" s="1">
        <f>Остальные!$J$34</f>
        <v>0</v>
      </c>
      <c r="D794" s="86" t="s">
        <v>2299</v>
      </c>
      <c r="E794">
        <v>23</v>
      </c>
      <c r="F794" s="86" t="s">
        <v>2174</v>
      </c>
      <c r="G794" t="s">
        <v>2300</v>
      </c>
      <c r="H794" t="s">
        <v>2164</v>
      </c>
      <c r="J794" t="str">
        <f t="shared" si="13"/>
        <v>=Остальные!R23C10</v>
      </c>
      <c r="M794" s="51"/>
      <c r="P794" s="51"/>
    </row>
    <row r="795" spans="1:16">
      <c r="A795" s="148">
        <v>14101</v>
      </c>
      <c r="B795" s="85" t="s">
        <v>425</v>
      </c>
      <c r="C795" s="1">
        <f>Остальные!$J$35</f>
        <v>0</v>
      </c>
      <c r="D795" s="86" t="s">
        <v>2299</v>
      </c>
      <c r="E795">
        <v>24</v>
      </c>
      <c r="F795" s="86" t="s">
        <v>2174</v>
      </c>
      <c r="G795" t="s">
        <v>2300</v>
      </c>
      <c r="H795" t="s">
        <v>2164</v>
      </c>
      <c r="J795" t="str">
        <f t="shared" si="13"/>
        <v>=Остальные!R24C10</v>
      </c>
      <c r="M795" s="51"/>
      <c r="P795" s="51"/>
    </row>
    <row r="796" spans="1:16">
      <c r="A796" s="148">
        <v>14099</v>
      </c>
      <c r="B796" s="85" t="s">
        <v>1919</v>
      </c>
      <c r="C796" s="1">
        <f>Остальные!$J$36</f>
        <v>0</v>
      </c>
      <c r="D796" s="86" t="s">
        <v>2299</v>
      </c>
      <c r="E796">
        <v>25</v>
      </c>
      <c r="F796" s="86" t="s">
        <v>2174</v>
      </c>
      <c r="G796" t="s">
        <v>2300</v>
      </c>
      <c r="H796" t="s">
        <v>2164</v>
      </c>
      <c r="J796" t="str">
        <f t="shared" si="13"/>
        <v>=Остальные!R25C10</v>
      </c>
      <c r="M796" s="51"/>
      <c r="P796" s="51"/>
    </row>
    <row r="797" spans="1:16">
      <c r="A797" s="148">
        <v>14100</v>
      </c>
      <c r="B797" s="85" t="s">
        <v>1920</v>
      </c>
      <c r="C797" s="1">
        <f>Остальные!$J$37</f>
        <v>0</v>
      </c>
      <c r="D797" s="86" t="s">
        <v>2299</v>
      </c>
      <c r="E797">
        <v>26</v>
      </c>
      <c r="F797" s="86" t="s">
        <v>2174</v>
      </c>
      <c r="G797" t="s">
        <v>2300</v>
      </c>
      <c r="H797" t="s">
        <v>2164</v>
      </c>
      <c r="J797" t="str">
        <f t="shared" si="13"/>
        <v>=Остальные!R26C10</v>
      </c>
      <c r="M797" s="51"/>
      <c r="P797" s="51"/>
    </row>
    <row r="798" spans="1:16">
      <c r="A798" s="148">
        <v>14097</v>
      </c>
      <c r="B798" s="85" t="s">
        <v>426</v>
      </c>
      <c r="C798" s="1">
        <f>Остальные!$J$38</f>
        <v>0</v>
      </c>
      <c r="D798" s="86" t="s">
        <v>2299</v>
      </c>
      <c r="E798">
        <v>27</v>
      </c>
      <c r="F798" s="86" t="s">
        <v>2174</v>
      </c>
      <c r="G798" t="s">
        <v>2300</v>
      </c>
      <c r="H798" t="s">
        <v>2164</v>
      </c>
      <c r="J798" t="str">
        <f t="shared" si="13"/>
        <v>=Остальные!R27C10</v>
      </c>
      <c r="M798" s="51"/>
      <c r="P798" s="51"/>
    </row>
    <row r="799" spans="1:16">
      <c r="A799" s="148">
        <v>14098</v>
      </c>
      <c r="B799" s="85" t="s">
        <v>427</v>
      </c>
      <c r="C799" s="1">
        <f>Остальные!$J$39</f>
        <v>0</v>
      </c>
      <c r="D799" s="86" t="s">
        <v>2299</v>
      </c>
      <c r="E799">
        <v>28</v>
      </c>
      <c r="F799" s="86" t="s">
        <v>2174</v>
      </c>
      <c r="G799" t="s">
        <v>2300</v>
      </c>
      <c r="H799" t="s">
        <v>2164</v>
      </c>
      <c r="J799" t="str">
        <f t="shared" si="13"/>
        <v>=Остальные!R28C10</v>
      </c>
      <c r="M799" s="51"/>
      <c r="P799" s="51"/>
    </row>
    <row r="800" spans="1:16">
      <c r="A800" s="148">
        <v>14102</v>
      </c>
      <c r="B800" s="85" t="s">
        <v>848</v>
      </c>
      <c r="C800" s="1">
        <f>Остальные!$J$40</f>
        <v>0</v>
      </c>
      <c r="D800" s="86" t="s">
        <v>2299</v>
      </c>
      <c r="E800">
        <v>29</v>
      </c>
      <c r="F800" s="86" t="s">
        <v>2174</v>
      </c>
      <c r="G800" t="s">
        <v>2300</v>
      </c>
      <c r="H800" t="s">
        <v>2164</v>
      </c>
      <c r="J800" t="str">
        <f t="shared" si="13"/>
        <v>=Остальные!R29C10</v>
      </c>
      <c r="M800" s="51"/>
      <c r="P800" s="51"/>
    </row>
    <row r="801" spans="1:16">
      <c r="A801" s="147">
        <v>13876</v>
      </c>
      <c r="B801" s="84" t="s">
        <v>428</v>
      </c>
      <c r="D801" s="86" t="s">
        <v>2299</v>
      </c>
      <c r="F801" s="86"/>
      <c r="G801" t="s">
        <v>2300</v>
      </c>
      <c r="H801" t="s">
        <v>2164</v>
      </c>
      <c r="J801" t="str">
        <f t="shared" si="13"/>
        <v>=RC10</v>
      </c>
      <c r="M801" s="51"/>
    </row>
    <row r="802" spans="1:16">
      <c r="A802" s="148">
        <v>13880</v>
      </c>
      <c r="B802" s="85" t="s">
        <v>1921</v>
      </c>
      <c r="C802" s="1">
        <f>Остальные!$J$51</f>
        <v>0</v>
      </c>
      <c r="D802" s="86" t="s">
        <v>2299</v>
      </c>
      <c r="E802">
        <v>40</v>
      </c>
      <c r="F802" s="86" t="s">
        <v>2174</v>
      </c>
      <c r="G802" t="s">
        <v>2300</v>
      </c>
      <c r="H802" t="s">
        <v>2164</v>
      </c>
      <c r="J802" t="str">
        <f t="shared" si="13"/>
        <v>=Остальные!R40C10</v>
      </c>
      <c r="M802" s="51"/>
      <c r="P802" s="51"/>
    </row>
    <row r="803" spans="1:16">
      <c r="A803" s="148">
        <v>13883</v>
      </c>
      <c r="B803" s="85" t="s">
        <v>429</v>
      </c>
      <c r="C803" s="1">
        <f>Остальные!$J$54</f>
        <v>0</v>
      </c>
      <c r="D803" s="86" t="s">
        <v>2299</v>
      </c>
      <c r="E803">
        <v>43</v>
      </c>
      <c r="F803" s="86" t="s">
        <v>2174</v>
      </c>
      <c r="G803" t="s">
        <v>2300</v>
      </c>
      <c r="H803" t="s">
        <v>2164</v>
      </c>
      <c r="J803" t="str">
        <f t="shared" si="13"/>
        <v>=Остальные!R43C10</v>
      </c>
      <c r="M803" s="51"/>
      <c r="P803" s="51"/>
    </row>
    <row r="804" spans="1:16">
      <c r="A804" s="148">
        <v>13878</v>
      </c>
      <c r="B804" s="85" t="s">
        <v>1922</v>
      </c>
      <c r="C804" s="1">
        <f>Остальные!$J$50</f>
        <v>0</v>
      </c>
      <c r="D804" s="86" t="s">
        <v>2299</v>
      </c>
      <c r="E804">
        <v>39</v>
      </c>
      <c r="F804" s="86" t="s">
        <v>2174</v>
      </c>
      <c r="G804" t="s">
        <v>2300</v>
      </c>
      <c r="H804" t="s">
        <v>2164</v>
      </c>
      <c r="J804" t="str">
        <f t="shared" si="13"/>
        <v>=Остальные!R39C10</v>
      </c>
      <c r="M804" s="51"/>
      <c r="P804" s="51"/>
    </row>
    <row r="805" spans="1:16">
      <c r="A805" s="148">
        <v>14366</v>
      </c>
      <c r="B805" s="85" t="s">
        <v>2291</v>
      </c>
      <c r="C805" s="1">
        <f>Остальные!$J$42</f>
        <v>0</v>
      </c>
      <c r="D805" s="86" t="s">
        <v>2299</v>
      </c>
      <c r="E805">
        <v>31</v>
      </c>
      <c r="F805" s="86" t="s">
        <v>2174</v>
      </c>
      <c r="G805" t="s">
        <v>2300</v>
      </c>
      <c r="H805" t="s">
        <v>2164</v>
      </c>
      <c r="J805" t="str">
        <f t="shared" si="13"/>
        <v>=Остальные!R31C10</v>
      </c>
      <c r="M805" s="51"/>
      <c r="P805" s="51"/>
    </row>
    <row r="806" spans="1:16">
      <c r="A806" s="148">
        <v>13881</v>
      </c>
      <c r="B806" s="85" t="s">
        <v>430</v>
      </c>
      <c r="C806" s="1">
        <f>Остальные!$J$55</f>
        <v>0</v>
      </c>
      <c r="D806" s="86" t="s">
        <v>2299</v>
      </c>
      <c r="E806">
        <v>44</v>
      </c>
      <c r="F806" s="86" t="s">
        <v>2174</v>
      </c>
      <c r="G806" t="s">
        <v>2300</v>
      </c>
      <c r="H806" t="s">
        <v>2164</v>
      </c>
      <c r="J806" t="str">
        <f t="shared" si="13"/>
        <v>=Остальные!R44C10</v>
      </c>
      <c r="M806" s="51"/>
      <c r="P806" s="51"/>
    </row>
    <row r="807" spans="1:16">
      <c r="A807" s="148">
        <v>14373</v>
      </c>
      <c r="B807" s="85" t="s">
        <v>3187</v>
      </c>
      <c r="C807" s="1">
        <f>Остальные!$J$49</f>
        <v>0</v>
      </c>
      <c r="D807" s="86" t="s">
        <v>2299</v>
      </c>
      <c r="E807">
        <v>38</v>
      </c>
      <c r="F807" s="86" t="s">
        <v>2174</v>
      </c>
      <c r="G807" t="s">
        <v>2300</v>
      </c>
      <c r="H807" t="s">
        <v>2164</v>
      </c>
      <c r="J807" t="str">
        <f t="shared" si="13"/>
        <v>=Остальные!R38C10</v>
      </c>
      <c r="M807" s="51"/>
      <c r="P807" s="51"/>
    </row>
    <row r="808" spans="1:16">
      <c r="A808" s="148">
        <v>14371</v>
      </c>
      <c r="B808" s="85" t="s">
        <v>2292</v>
      </c>
      <c r="C808" s="1">
        <f>Остальные!$J$47</f>
        <v>0</v>
      </c>
      <c r="D808" s="86" t="s">
        <v>2299</v>
      </c>
      <c r="E808">
        <v>36</v>
      </c>
      <c r="F808" s="86" t="s">
        <v>2174</v>
      </c>
      <c r="G808" t="s">
        <v>2300</v>
      </c>
      <c r="H808" t="s">
        <v>2164</v>
      </c>
      <c r="J808" t="str">
        <f t="shared" si="13"/>
        <v>=Остальные!R36C10</v>
      </c>
      <c r="M808" s="51"/>
      <c r="P808" s="51"/>
    </row>
    <row r="809" spans="1:16">
      <c r="A809" s="148">
        <v>14369</v>
      </c>
      <c r="B809" s="85" t="s">
        <v>2293</v>
      </c>
      <c r="C809" s="1">
        <f>Остальные!$J$45</f>
        <v>0</v>
      </c>
      <c r="D809" s="86" t="s">
        <v>2299</v>
      </c>
      <c r="E809">
        <v>34</v>
      </c>
      <c r="F809" s="86" t="s">
        <v>2174</v>
      </c>
      <c r="G809" t="s">
        <v>2300</v>
      </c>
      <c r="H809" t="s">
        <v>2164</v>
      </c>
      <c r="J809" t="str">
        <f t="shared" si="13"/>
        <v>=Остальные!R34C10</v>
      </c>
      <c r="M809" s="51"/>
      <c r="P809" s="51"/>
    </row>
    <row r="810" spans="1:16">
      <c r="A810" s="148">
        <v>13884</v>
      </c>
      <c r="B810" s="85" t="s">
        <v>431</v>
      </c>
      <c r="C810" s="1">
        <f>Остальные!$J$56</f>
        <v>0</v>
      </c>
      <c r="D810" s="86" t="s">
        <v>2299</v>
      </c>
      <c r="E810">
        <v>45</v>
      </c>
      <c r="F810" s="86" t="s">
        <v>2174</v>
      </c>
      <c r="G810" t="s">
        <v>2300</v>
      </c>
      <c r="H810" t="s">
        <v>2164</v>
      </c>
      <c r="J810" t="str">
        <f t="shared" si="13"/>
        <v>=Остальные!R45C10</v>
      </c>
      <c r="M810" s="51"/>
      <c r="P810" s="51"/>
    </row>
    <row r="811" spans="1:16">
      <c r="A811" s="148">
        <v>14367</v>
      </c>
      <c r="B811" s="85" t="s">
        <v>2294</v>
      </c>
      <c r="C811" s="1">
        <f>Остальные!$J$43</f>
        <v>0</v>
      </c>
      <c r="D811" s="86" t="s">
        <v>2299</v>
      </c>
      <c r="E811">
        <v>32</v>
      </c>
      <c r="F811" s="86" t="s">
        <v>2174</v>
      </c>
      <c r="G811" t="s">
        <v>2300</v>
      </c>
      <c r="H811" t="s">
        <v>2164</v>
      </c>
      <c r="J811" t="str">
        <f t="shared" si="13"/>
        <v>=Остальные!R32C10</v>
      </c>
      <c r="M811" s="51"/>
      <c r="P811" s="51"/>
    </row>
    <row r="812" spans="1:16">
      <c r="A812" s="148">
        <v>13882</v>
      </c>
      <c r="B812" s="85" t="s">
        <v>1923</v>
      </c>
      <c r="C812" s="1">
        <f>Остальные!$J$52</f>
        <v>0</v>
      </c>
      <c r="D812" s="86" t="s">
        <v>2299</v>
      </c>
      <c r="E812">
        <v>41</v>
      </c>
      <c r="F812" s="86" t="s">
        <v>2174</v>
      </c>
      <c r="G812" t="s">
        <v>2300</v>
      </c>
      <c r="H812" t="s">
        <v>2164</v>
      </c>
      <c r="J812" t="str">
        <f t="shared" si="13"/>
        <v>=Остальные!R41C10</v>
      </c>
      <c r="M812" s="51"/>
      <c r="P812" s="51"/>
    </row>
    <row r="813" spans="1:16">
      <c r="A813" s="148">
        <v>14372</v>
      </c>
      <c r="B813" s="85" t="s">
        <v>2295</v>
      </c>
      <c r="C813" s="1">
        <f>Остальные!$J$48</f>
        <v>0</v>
      </c>
      <c r="D813" s="86" t="s">
        <v>2299</v>
      </c>
      <c r="E813">
        <v>37</v>
      </c>
      <c r="F813" s="86" t="s">
        <v>2174</v>
      </c>
      <c r="G813" t="s">
        <v>2300</v>
      </c>
      <c r="H813" t="s">
        <v>2164</v>
      </c>
      <c r="J813" t="str">
        <f t="shared" si="13"/>
        <v>=Остальные!R37C10</v>
      </c>
      <c r="M813" s="51"/>
      <c r="P813" s="51"/>
    </row>
    <row r="814" spans="1:16">
      <c r="A814" s="148">
        <v>13879</v>
      </c>
      <c r="B814" s="85" t="s">
        <v>432</v>
      </c>
      <c r="C814" s="1">
        <f>Остальные!$J$57</f>
        <v>0</v>
      </c>
      <c r="D814" s="86" t="s">
        <v>2299</v>
      </c>
      <c r="E814">
        <v>46</v>
      </c>
      <c r="F814" s="86" t="s">
        <v>2174</v>
      </c>
      <c r="G814" t="s">
        <v>2300</v>
      </c>
      <c r="H814" t="s">
        <v>2164</v>
      </c>
      <c r="J814" t="str">
        <f t="shared" si="13"/>
        <v>=Остальные!R46C10</v>
      </c>
      <c r="M814" s="51"/>
      <c r="P814" s="51"/>
    </row>
    <row r="815" spans="1:16">
      <c r="A815" s="148">
        <v>14368</v>
      </c>
      <c r="B815" s="85" t="s">
        <v>2296</v>
      </c>
      <c r="C815" s="1">
        <f>Остальные!$J$44</f>
        <v>0</v>
      </c>
      <c r="D815" s="86" t="s">
        <v>2299</v>
      </c>
      <c r="E815">
        <v>33</v>
      </c>
      <c r="F815" s="86" t="s">
        <v>2174</v>
      </c>
      <c r="G815" t="s">
        <v>2300</v>
      </c>
      <c r="H815" t="s">
        <v>2164</v>
      </c>
      <c r="J815" t="str">
        <f t="shared" si="13"/>
        <v>=Остальные!R33C10</v>
      </c>
      <c r="M815" s="51"/>
      <c r="P815" s="51"/>
    </row>
    <row r="816" spans="1:16">
      <c r="A816" s="148">
        <v>14437</v>
      </c>
      <c r="B816" s="121" t="s">
        <v>2304</v>
      </c>
      <c r="C816" s="1">
        <f>Остальные!$J$46</f>
        <v>0</v>
      </c>
      <c r="D816" s="86" t="s">
        <v>2299</v>
      </c>
      <c r="E816">
        <v>35</v>
      </c>
      <c r="F816" s="86" t="s">
        <v>2174</v>
      </c>
      <c r="G816" t="s">
        <v>2300</v>
      </c>
      <c r="H816" t="s">
        <v>2164</v>
      </c>
      <c r="J816" t="str">
        <f t="shared" si="13"/>
        <v>=Остальные!R35C10</v>
      </c>
      <c r="M816" s="51"/>
      <c r="P816" s="51"/>
    </row>
    <row r="817" spans="1:16">
      <c r="A817" s="148">
        <v>14430</v>
      </c>
      <c r="B817" s="85" t="s">
        <v>2297</v>
      </c>
      <c r="D817" s="86" t="s">
        <v>2299</v>
      </c>
      <c r="F817" s="86"/>
      <c r="G817" t="s">
        <v>2300</v>
      </c>
      <c r="H817" t="s">
        <v>2164</v>
      </c>
      <c r="J817" t="str">
        <f t="shared" si="13"/>
        <v>=RC10</v>
      </c>
      <c r="M817" s="51"/>
    </row>
    <row r="818" spans="1:16">
      <c r="A818" s="148">
        <v>13877</v>
      </c>
      <c r="B818" s="85" t="s">
        <v>1924</v>
      </c>
      <c r="C818" s="1">
        <f>Остальные!$J$53</f>
        <v>0</v>
      </c>
      <c r="D818" s="86" t="s">
        <v>2299</v>
      </c>
      <c r="E818">
        <v>42</v>
      </c>
      <c r="F818" s="86" t="s">
        <v>2174</v>
      </c>
      <c r="G818" t="s">
        <v>2300</v>
      </c>
      <c r="H818" t="s">
        <v>2164</v>
      </c>
      <c r="J818" t="str">
        <f t="shared" si="13"/>
        <v>=Остальные!R42C10</v>
      </c>
      <c r="M818" s="51"/>
      <c r="P818" s="51"/>
    </row>
    <row r="819" spans="1:16">
      <c r="A819" s="147">
        <v>13472</v>
      </c>
      <c r="B819" s="84" t="s">
        <v>433</v>
      </c>
      <c r="D819" s="86" t="s">
        <v>2299</v>
      </c>
      <c r="F819" s="86"/>
      <c r="G819" t="s">
        <v>2300</v>
      </c>
      <c r="H819" t="s">
        <v>2164</v>
      </c>
      <c r="J819" t="str">
        <f t="shared" si="13"/>
        <v>=RC10</v>
      </c>
      <c r="M819" s="51"/>
    </row>
    <row r="820" spans="1:16">
      <c r="A820" s="147">
        <v>14420</v>
      </c>
      <c r="B820" s="84" t="s">
        <v>842</v>
      </c>
      <c r="D820" s="86" t="s">
        <v>2299</v>
      </c>
      <c r="F820" s="86"/>
      <c r="G820" t="s">
        <v>2300</v>
      </c>
      <c r="H820" t="s">
        <v>2164</v>
      </c>
      <c r="J820" t="str">
        <f t="shared" si="13"/>
        <v>=RC10</v>
      </c>
      <c r="M820" s="51"/>
    </row>
    <row r="821" spans="1:16">
      <c r="A821" s="148">
        <v>13481</v>
      </c>
      <c r="B821" s="183" t="s">
        <v>3394</v>
      </c>
      <c r="C821" s="1">
        <f>Lattafa!$J$43</f>
        <v>0</v>
      </c>
      <c r="D821" s="86" t="s">
        <v>2299</v>
      </c>
      <c r="E821">
        <v>4</v>
      </c>
      <c r="F821" s="86" t="s">
        <v>2166</v>
      </c>
      <c r="G821" t="s">
        <v>2300</v>
      </c>
      <c r="H821" t="s">
        <v>2164</v>
      </c>
      <c r="J821" t="str">
        <f t="shared" si="13"/>
        <v>=Lattafa!R4C10</v>
      </c>
      <c r="M821" s="51"/>
      <c r="P821" s="51"/>
    </row>
    <row r="822" spans="1:16">
      <c r="A822" s="148">
        <v>14137</v>
      </c>
      <c r="B822" s="183" t="s">
        <v>3395</v>
      </c>
      <c r="C822" s="1">
        <f>Lattafa!$J$44</f>
        <v>0</v>
      </c>
      <c r="D822" s="86" t="s">
        <v>2299</v>
      </c>
      <c r="E822">
        <v>5</v>
      </c>
      <c r="F822" s="86" t="s">
        <v>2166</v>
      </c>
      <c r="G822" t="s">
        <v>2300</v>
      </c>
      <c r="H822" t="s">
        <v>2164</v>
      </c>
      <c r="J822" t="str">
        <f t="shared" si="13"/>
        <v>=Lattafa!R5C10</v>
      </c>
      <c r="M822" s="51"/>
      <c r="P822" s="51"/>
    </row>
    <row r="823" spans="1:16">
      <c r="A823" s="148">
        <v>13482</v>
      </c>
      <c r="B823" s="183" t="s">
        <v>3396</v>
      </c>
      <c r="C823" s="1">
        <f>Lattafa!$J$45</f>
        <v>0</v>
      </c>
      <c r="D823" s="86" t="s">
        <v>2299</v>
      </c>
      <c r="E823">
        <v>6</v>
      </c>
      <c r="F823" s="86" t="s">
        <v>2166</v>
      </c>
      <c r="G823" t="s">
        <v>2300</v>
      </c>
      <c r="H823" t="s">
        <v>2164</v>
      </c>
      <c r="J823" t="str">
        <f t="shared" si="13"/>
        <v>=Lattafa!R6C10</v>
      </c>
      <c r="M823" s="51"/>
      <c r="P823" s="51"/>
    </row>
    <row r="824" spans="1:16">
      <c r="A824" s="147">
        <v>13496</v>
      </c>
      <c r="B824" s="84" t="s">
        <v>438</v>
      </c>
      <c r="D824" s="86" t="s">
        <v>2299</v>
      </c>
      <c r="F824" s="86"/>
      <c r="G824" t="s">
        <v>2300</v>
      </c>
      <c r="H824" t="s">
        <v>2164</v>
      </c>
      <c r="J824" t="str">
        <f t="shared" si="13"/>
        <v>=RC10</v>
      </c>
      <c r="M824" s="51"/>
    </row>
    <row r="825" spans="1:16">
      <c r="A825" s="148">
        <v>14157</v>
      </c>
      <c r="B825" s="183" t="s">
        <v>3397</v>
      </c>
      <c r="C825" s="1">
        <f>Lattafa!$J$47</f>
        <v>0</v>
      </c>
      <c r="D825" s="86" t="s">
        <v>2299</v>
      </c>
      <c r="E825">
        <v>8</v>
      </c>
      <c r="F825" s="86" t="s">
        <v>2166</v>
      </c>
      <c r="G825" t="s">
        <v>2300</v>
      </c>
      <c r="H825" t="s">
        <v>2164</v>
      </c>
      <c r="J825" t="str">
        <f t="shared" si="13"/>
        <v>=Lattafa!R8C10</v>
      </c>
      <c r="M825" s="51"/>
      <c r="P825" s="51"/>
    </row>
    <row r="826" spans="1:16">
      <c r="A826" s="148">
        <v>14148</v>
      </c>
      <c r="B826" s="183" t="s">
        <v>3398</v>
      </c>
      <c r="C826" s="1">
        <f>Lattafa!$J$48</f>
        <v>0</v>
      </c>
      <c r="D826" s="86" t="s">
        <v>2299</v>
      </c>
      <c r="E826">
        <v>9</v>
      </c>
      <c r="F826" s="86" t="s">
        <v>2166</v>
      </c>
      <c r="G826" t="s">
        <v>2300</v>
      </c>
      <c r="H826" t="s">
        <v>2164</v>
      </c>
      <c r="J826" t="str">
        <f t="shared" si="13"/>
        <v>=Lattafa!R9C10</v>
      </c>
      <c r="M826" s="51"/>
      <c r="P826" s="51"/>
    </row>
    <row r="827" spans="1:16">
      <c r="A827" s="148">
        <v>14149</v>
      </c>
      <c r="B827" s="85" t="s">
        <v>439</v>
      </c>
      <c r="C827" s="1">
        <f>Lattafa!$J$49</f>
        <v>0</v>
      </c>
      <c r="D827" s="86" t="s">
        <v>2299</v>
      </c>
      <c r="E827">
        <v>10</v>
      </c>
      <c r="F827" s="86" t="s">
        <v>2166</v>
      </c>
      <c r="G827" t="s">
        <v>2300</v>
      </c>
      <c r="H827" t="s">
        <v>2164</v>
      </c>
      <c r="J827" t="str">
        <f t="shared" si="13"/>
        <v>=Lattafa!R10C10</v>
      </c>
      <c r="M827" s="51"/>
      <c r="P827" s="51"/>
    </row>
    <row r="828" spans="1:16">
      <c r="A828" s="148">
        <v>13490</v>
      </c>
      <c r="B828" s="183" t="s">
        <v>3399</v>
      </c>
      <c r="C828" s="1">
        <f>Lattafa!$J$50</f>
        <v>0</v>
      </c>
      <c r="D828" s="86" t="s">
        <v>2299</v>
      </c>
      <c r="E828">
        <v>11</v>
      </c>
      <c r="F828" s="86" t="s">
        <v>2166</v>
      </c>
      <c r="G828" t="s">
        <v>2300</v>
      </c>
      <c r="H828" t="s">
        <v>2164</v>
      </c>
      <c r="J828" t="str">
        <f t="shared" si="13"/>
        <v>=Lattafa!R11C10</v>
      </c>
      <c r="M828" s="51"/>
      <c r="P828" s="51"/>
    </row>
    <row r="829" spans="1:16">
      <c r="A829" s="148">
        <v>13491</v>
      </c>
      <c r="B829" s="183" t="s">
        <v>3400</v>
      </c>
      <c r="C829" s="1">
        <f>Lattafa!$J$51</f>
        <v>0</v>
      </c>
      <c r="D829" s="86" t="s">
        <v>2299</v>
      </c>
      <c r="E829">
        <v>12</v>
      </c>
      <c r="F829" s="86" t="s">
        <v>2166</v>
      </c>
      <c r="G829" t="s">
        <v>2300</v>
      </c>
      <c r="H829" t="s">
        <v>2164</v>
      </c>
      <c r="J829" t="str">
        <f t="shared" si="13"/>
        <v>=Lattafa!R12C10</v>
      </c>
      <c r="M829" s="51"/>
      <c r="P829" s="51"/>
    </row>
    <row r="830" spans="1:16">
      <c r="A830" s="148">
        <v>14147</v>
      </c>
      <c r="B830" s="183" t="s">
        <v>3401</v>
      </c>
      <c r="C830" s="1">
        <f>Lattafa!$J$52</f>
        <v>0</v>
      </c>
      <c r="D830" s="86" t="s">
        <v>2299</v>
      </c>
      <c r="E830">
        <v>13</v>
      </c>
      <c r="F830" s="86" t="s">
        <v>2166</v>
      </c>
      <c r="G830" t="s">
        <v>2300</v>
      </c>
      <c r="H830" t="s">
        <v>2164</v>
      </c>
      <c r="J830" t="str">
        <f t="shared" si="13"/>
        <v>=Lattafa!R13C10</v>
      </c>
      <c r="M830" s="51"/>
      <c r="P830" s="51"/>
    </row>
    <row r="831" spans="1:16">
      <c r="A831" s="148">
        <v>14150</v>
      </c>
      <c r="B831" s="85" t="s">
        <v>440</v>
      </c>
      <c r="C831" s="1">
        <f>Lattafa!$J$53</f>
        <v>0</v>
      </c>
      <c r="D831" s="86" t="s">
        <v>2299</v>
      </c>
      <c r="E831">
        <v>14</v>
      </c>
      <c r="F831" s="86" t="s">
        <v>2166</v>
      </c>
      <c r="G831" t="s">
        <v>2300</v>
      </c>
      <c r="H831" t="s">
        <v>2164</v>
      </c>
      <c r="J831" t="str">
        <f t="shared" si="13"/>
        <v>=Lattafa!R14C10</v>
      </c>
      <c r="M831" s="51"/>
      <c r="P831" s="51"/>
    </row>
    <row r="832" spans="1:16">
      <c r="A832" s="148">
        <v>13493</v>
      </c>
      <c r="B832" s="183" t="s">
        <v>3402</v>
      </c>
      <c r="C832" s="1">
        <f>Lattafa!$J$54</f>
        <v>0</v>
      </c>
      <c r="D832" s="86" t="s">
        <v>2299</v>
      </c>
      <c r="E832">
        <v>15</v>
      </c>
      <c r="F832" s="86" t="s">
        <v>2166</v>
      </c>
      <c r="G832" t="s">
        <v>2300</v>
      </c>
      <c r="H832" t="s">
        <v>2164</v>
      </c>
      <c r="J832" t="str">
        <f t="shared" si="13"/>
        <v>=Lattafa!R15C10</v>
      </c>
      <c r="M832" s="51"/>
      <c r="P832" s="51"/>
    </row>
    <row r="833" spans="1:16">
      <c r="A833" s="148">
        <v>14152</v>
      </c>
      <c r="B833" s="183" t="s">
        <v>3403</v>
      </c>
      <c r="C833" s="1">
        <f>Lattafa!$J$55</f>
        <v>0</v>
      </c>
      <c r="D833" s="86" t="s">
        <v>2299</v>
      </c>
      <c r="E833">
        <v>16</v>
      </c>
      <c r="F833" s="86" t="s">
        <v>2166</v>
      </c>
      <c r="G833" t="s">
        <v>2300</v>
      </c>
      <c r="H833" t="s">
        <v>2164</v>
      </c>
      <c r="J833" t="str">
        <f t="shared" si="13"/>
        <v>=Lattafa!R16C10</v>
      </c>
      <c r="M833" s="51"/>
      <c r="P833" s="51"/>
    </row>
    <row r="834" spans="1:16">
      <c r="A834" s="148">
        <v>13485</v>
      </c>
      <c r="B834" s="85" t="s">
        <v>441</v>
      </c>
      <c r="C834" s="1">
        <f>Lattafa!$J$56</f>
        <v>0</v>
      </c>
      <c r="D834" s="86" t="s">
        <v>2299</v>
      </c>
      <c r="E834">
        <v>17</v>
      </c>
      <c r="F834" s="86" t="s">
        <v>2166</v>
      </c>
      <c r="G834" t="s">
        <v>2300</v>
      </c>
      <c r="H834" t="s">
        <v>2164</v>
      </c>
      <c r="J834" t="str">
        <f t="shared" si="13"/>
        <v>=Lattafa!R17C10</v>
      </c>
      <c r="M834" s="51"/>
      <c r="P834" s="51"/>
    </row>
    <row r="835" spans="1:16">
      <c r="A835" s="148">
        <v>13487</v>
      </c>
      <c r="B835" s="85" t="s">
        <v>442</v>
      </c>
      <c r="C835" s="1">
        <f>Lattafa!$J$57</f>
        <v>0</v>
      </c>
      <c r="D835" s="86" t="s">
        <v>2299</v>
      </c>
      <c r="E835">
        <v>18</v>
      </c>
      <c r="F835" s="86" t="s">
        <v>2166</v>
      </c>
      <c r="G835" t="s">
        <v>2300</v>
      </c>
      <c r="H835" t="s">
        <v>2164</v>
      </c>
      <c r="J835" t="str">
        <f t="shared" si="13"/>
        <v>=Lattafa!R18C10</v>
      </c>
      <c r="M835" s="51"/>
      <c r="P835" s="51"/>
    </row>
    <row r="836" spans="1:16">
      <c r="A836" s="148">
        <v>13488</v>
      </c>
      <c r="B836" s="183" t="s">
        <v>3404</v>
      </c>
      <c r="C836" s="1">
        <f>Lattafa!$J$58</f>
        <v>0</v>
      </c>
      <c r="D836" s="86" t="s">
        <v>2299</v>
      </c>
      <c r="E836">
        <v>19</v>
      </c>
      <c r="F836" s="86" t="s">
        <v>2166</v>
      </c>
      <c r="G836" t="s">
        <v>2300</v>
      </c>
      <c r="H836" t="s">
        <v>2164</v>
      </c>
      <c r="J836" t="str">
        <f t="shared" si="13"/>
        <v>=Lattafa!R19C10</v>
      </c>
      <c r="M836" s="51"/>
      <c r="P836" s="51"/>
    </row>
    <row r="837" spans="1:16">
      <c r="A837" s="148">
        <v>14155</v>
      </c>
      <c r="B837" s="85" t="s">
        <v>443</v>
      </c>
      <c r="C837" s="1">
        <f>Lattafa!$J$59</f>
        <v>0</v>
      </c>
      <c r="D837" s="86" t="s">
        <v>2299</v>
      </c>
      <c r="E837">
        <v>20</v>
      </c>
      <c r="F837" s="86" t="s">
        <v>2166</v>
      </c>
      <c r="G837" t="s">
        <v>2300</v>
      </c>
      <c r="H837" t="s">
        <v>2164</v>
      </c>
      <c r="J837" t="str">
        <f t="shared" si="13"/>
        <v>=Lattafa!R20C10</v>
      </c>
      <c r="M837" s="51"/>
      <c r="P837" s="51"/>
    </row>
    <row r="838" spans="1:16">
      <c r="A838" s="148">
        <v>14153</v>
      </c>
      <c r="B838" s="85" t="s">
        <v>444</v>
      </c>
      <c r="C838" s="1">
        <f>Lattafa!$J$60</f>
        <v>0</v>
      </c>
      <c r="D838" s="86" t="s">
        <v>2299</v>
      </c>
      <c r="E838">
        <v>21</v>
      </c>
      <c r="F838" s="86" t="s">
        <v>2166</v>
      </c>
      <c r="G838" t="s">
        <v>2300</v>
      </c>
      <c r="H838" t="s">
        <v>2164</v>
      </c>
      <c r="J838" t="str">
        <f t="shared" ref="J838:J901" si="14">CONCATENATE(H838,F838,D838,E838,G838)</f>
        <v>=Lattafa!R21C10</v>
      </c>
      <c r="M838" s="51"/>
      <c r="P838" s="51"/>
    </row>
    <row r="839" spans="1:16">
      <c r="A839" s="148">
        <v>14154</v>
      </c>
      <c r="B839" s="183" t="s">
        <v>3405</v>
      </c>
      <c r="C839" s="1">
        <f>Lattafa!$J$61</f>
        <v>0</v>
      </c>
      <c r="D839" s="86" t="s">
        <v>2299</v>
      </c>
      <c r="E839">
        <v>22</v>
      </c>
      <c r="F839" s="86" t="s">
        <v>2166</v>
      </c>
      <c r="G839" t="s">
        <v>2300</v>
      </c>
      <c r="H839" t="s">
        <v>2164</v>
      </c>
      <c r="J839" t="str">
        <f t="shared" si="14"/>
        <v>=Lattafa!R22C10</v>
      </c>
      <c r="M839" s="51"/>
      <c r="P839" s="51"/>
    </row>
    <row r="840" spans="1:16">
      <c r="A840" s="148">
        <v>14156</v>
      </c>
      <c r="B840" s="183" t="s">
        <v>3406</v>
      </c>
      <c r="C840" s="1">
        <f>Lattafa!$J$62</f>
        <v>0</v>
      </c>
      <c r="D840" s="86" t="s">
        <v>2299</v>
      </c>
      <c r="E840">
        <v>23</v>
      </c>
      <c r="F840" s="86" t="s">
        <v>2166</v>
      </c>
      <c r="G840" t="s">
        <v>2300</v>
      </c>
      <c r="H840" t="s">
        <v>2164</v>
      </c>
      <c r="J840" t="str">
        <f t="shared" si="14"/>
        <v>=Lattafa!R23C10</v>
      </c>
      <c r="M840" s="51"/>
      <c r="P840" s="51"/>
    </row>
    <row r="841" spans="1:16">
      <c r="A841" s="148">
        <v>13489</v>
      </c>
      <c r="B841" s="183" t="s">
        <v>3407</v>
      </c>
      <c r="C841" s="1">
        <f>Lattafa!$J$63</f>
        <v>0</v>
      </c>
      <c r="D841" s="86" t="s">
        <v>2299</v>
      </c>
      <c r="E841">
        <v>24</v>
      </c>
      <c r="F841" s="86" t="s">
        <v>2166</v>
      </c>
      <c r="G841" t="s">
        <v>2300</v>
      </c>
      <c r="H841" t="s">
        <v>2164</v>
      </c>
      <c r="J841" t="str">
        <f t="shared" si="14"/>
        <v>=Lattafa!R24C10</v>
      </c>
      <c r="M841" s="51"/>
      <c r="P841" s="51"/>
    </row>
    <row r="842" spans="1:16">
      <c r="A842" s="148">
        <v>13492</v>
      </c>
      <c r="B842" s="183" t="s">
        <v>3408</v>
      </c>
      <c r="C842" s="1">
        <f>Lattafa!$J$64</f>
        <v>0</v>
      </c>
      <c r="D842" s="86" t="s">
        <v>2299</v>
      </c>
      <c r="E842">
        <v>25</v>
      </c>
      <c r="F842" s="86" t="s">
        <v>2166</v>
      </c>
      <c r="G842" t="s">
        <v>2300</v>
      </c>
      <c r="H842" t="s">
        <v>2164</v>
      </c>
      <c r="J842" t="str">
        <f t="shared" si="14"/>
        <v>=Lattafa!R25C10</v>
      </c>
      <c r="M842" s="51"/>
      <c r="P842" s="51"/>
    </row>
    <row r="843" spans="1:16">
      <c r="A843" s="148">
        <v>13486</v>
      </c>
      <c r="B843" s="183" t="s">
        <v>3409</v>
      </c>
      <c r="C843" s="1">
        <f>Lattafa!$J$65</f>
        <v>0</v>
      </c>
      <c r="D843" s="86" t="s">
        <v>2299</v>
      </c>
      <c r="E843">
        <v>26</v>
      </c>
      <c r="F843" s="86" t="s">
        <v>2166</v>
      </c>
      <c r="G843" t="s">
        <v>2300</v>
      </c>
      <c r="H843" t="s">
        <v>2164</v>
      </c>
      <c r="J843" t="str">
        <f t="shared" si="14"/>
        <v>=Lattafa!R26C10</v>
      </c>
      <c r="M843" s="51"/>
      <c r="P843" s="51"/>
    </row>
    <row r="844" spans="1:16">
      <c r="A844" s="147">
        <v>14421</v>
      </c>
      <c r="B844" s="84" t="s">
        <v>433</v>
      </c>
      <c r="D844" s="86" t="s">
        <v>2299</v>
      </c>
      <c r="F844" s="86"/>
      <c r="G844" t="s">
        <v>2300</v>
      </c>
      <c r="H844" t="s">
        <v>2164</v>
      </c>
      <c r="J844" t="str">
        <f t="shared" si="14"/>
        <v>=RC10</v>
      </c>
      <c r="M844" s="51"/>
    </row>
    <row r="845" spans="1:16">
      <c r="A845" s="148">
        <v>14144</v>
      </c>
      <c r="B845" s="183" t="s">
        <v>3411</v>
      </c>
      <c r="C845" s="1">
        <f>Lattafa!$J$70</f>
        <v>0</v>
      </c>
      <c r="D845" s="86" t="s">
        <v>2299</v>
      </c>
      <c r="E845">
        <v>28</v>
      </c>
      <c r="F845" s="86" t="s">
        <v>2166</v>
      </c>
      <c r="G845" t="s">
        <v>2300</v>
      </c>
      <c r="H845" t="s">
        <v>2164</v>
      </c>
      <c r="J845" t="str">
        <f t="shared" si="14"/>
        <v>=Lattafa!R28C10</v>
      </c>
      <c r="M845" s="51"/>
      <c r="P845" s="51"/>
    </row>
    <row r="846" spans="1:16">
      <c r="A846" s="148">
        <v>14136</v>
      </c>
      <c r="B846" s="85" t="s">
        <v>434</v>
      </c>
      <c r="C846" s="1">
        <f>Lattafa!$J$71</f>
        <v>0</v>
      </c>
      <c r="D846" s="86" t="s">
        <v>2299</v>
      </c>
      <c r="E846">
        <v>29</v>
      </c>
      <c r="F846" s="86" t="s">
        <v>2166</v>
      </c>
      <c r="G846" t="s">
        <v>2300</v>
      </c>
      <c r="H846" t="s">
        <v>2164</v>
      </c>
      <c r="J846" t="str">
        <f t="shared" si="14"/>
        <v>=Lattafa!R29C10</v>
      </c>
      <c r="M846" s="51"/>
      <c r="P846" s="51"/>
    </row>
    <row r="847" spans="1:16">
      <c r="A847" s="148">
        <v>13494</v>
      </c>
      <c r="B847" s="85" t="s">
        <v>436</v>
      </c>
      <c r="C847" s="1">
        <f>Lattafa!$J$72</f>
        <v>0</v>
      </c>
      <c r="D847" s="86" t="s">
        <v>2299</v>
      </c>
      <c r="E847">
        <v>30</v>
      </c>
      <c r="F847" s="86" t="s">
        <v>2166</v>
      </c>
      <c r="G847" t="s">
        <v>2300</v>
      </c>
      <c r="H847" t="s">
        <v>2164</v>
      </c>
      <c r="J847" t="str">
        <f t="shared" si="14"/>
        <v>=Lattafa!R30C10</v>
      </c>
      <c r="M847" s="51"/>
      <c r="P847" s="51"/>
    </row>
    <row r="848" spans="1:16">
      <c r="A848" s="148">
        <v>14145</v>
      </c>
      <c r="B848" s="183" t="s">
        <v>3414</v>
      </c>
      <c r="C848" s="1">
        <f>Lattafa!$J$73</f>
        <v>0</v>
      </c>
      <c r="D848" s="86" t="s">
        <v>2299</v>
      </c>
      <c r="E848">
        <v>31</v>
      </c>
      <c r="F848" s="86" t="s">
        <v>2166</v>
      </c>
      <c r="G848" t="s">
        <v>2300</v>
      </c>
      <c r="H848" t="s">
        <v>2164</v>
      </c>
      <c r="J848" t="str">
        <f t="shared" si="14"/>
        <v>=Lattafa!R31C10</v>
      </c>
      <c r="M848" s="51"/>
      <c r="P848" s="51"/>
    </row>
    <row r="849" spans="1:16">
      <c r="A849" s="148">
        <v>14146</v>
      </c>
      <c r="B849" s="85" t="s">
        <v>437</v>
      </c>
      <c r="C849" s="1">
        <f>Lattafa!$J$74</f>
        <v>0</v>
      </c>
      <c r="D849" s="86" t="s">
        <v>2299</v>
      </c>
      <c r="E849">
        <v>32</v>
      </c>
      <c r="F849" s="86" t="s">
        <v>2166</v>
      </c>
      <c r="G849" t="s">
        <v>2300</v>
      </c>
      <c r="H849" t="s">
        <v>2164</v>
      </c>
      <c r="J849" t="str">
        <f t="shared" si="14"/>
        <v>=Lattafa!R32C10</v>
      </c>
      <c r="M849" s="51"/>
      <c r="P849" s="51"/>
    </row>
    <row r="850" spans="1:16">
      <c r="A850" s="148">
        <v>14143</v>
      </c>
      <c r="B850" s="85" t="s">
        <v>445</v>
      </c>
      <c r="C850" s="1">
        <f>Lattafa!$J$75</f>
        <v>0</v>
      </c>
      <c r="D850" s="86" t="s">
        <v>2299</v>
      </c>
      <c r="E850">
        <v>33</v>
      </c>
      <c r="F850" s="86" t="s">
        <v>2166</v>
      </c>
      <c r="G850" t="s">
        <v>2300</v>
      </c>
      <c r="H850" t="s">
        <v>2164</v>
      </c>
      <c r="J850" t="str">
        <f t="shared" si="14"/>
        <v>=Lattafa!R33C10</v>
      </c>
      <c r="M850" s="51"/>
      <c r="P850" s="51"/>
    </row>
    <row r="851" spans="1:16">
      <c r="A851" s="148">
        <v>14340</v>
      </c>
      <c r="B851" s="183" t="s">
        <v>3448</v>
      </c>
      <c r="C851" s="1">
        <f>Lattafa!$J$76</f>
        <v>0</v>
      </c>
      <c r="D851" s="86" t="s">
        <v>2299</v>
      </c>
      <c r="E851">
        <v>34</v>
      </c>
      <c r="F851" s="86" t="s">
        <v>2166</v>
      </c>
      <c r="G851" t="s">
        <v>2300</v>
      </c>
      <c r="H851" t="s">
        <v>2164</v>
      </c>
      <c r="J851" t="str">
        <f t="shared" si="14"/>
        <v>=Lattafa!R34C10</v>
      </c>
      <c r="M851" s="51"/>
      <c r="P851" s="51"/>
    </row>
    <row r="852" spans="1:16">
      <c r="A852" s="148">
        <v>13483</v>
      </c>
      <c r="B852" s="183" t="s">
        <v>3418</v>
      </c>
      <c r="C852" s="1">
        <f>Lattafa!$J$77</f>
        <v>0</v>
      </c>
      <c r="D852" s="86" t="s">
        <v>2299</v>
      </c>
      <c r="E852">
        <v>35</v>
      </c>
      <c r="F852" s="86" t="s">
        <v>2166</v>
      </c>
      <c r="G852" t="s">
        <v>2300</v>
      </c>
      <c r="H852" t="s">
        <v>2164</v>
      </c>
      <c r="J852" t="str">
        <f t="shared" si="14"/>
        <v>=Lattafa!R35C10</v>
      </c>
      <c r="M852" s="51"/>
      <c r="P852" s="51"/>
    </row>
    <row r="853" spans="1:16">
      <c r="A853" s="148">
        <v>13874</v>
      </c>
      <c r="B853" s="183" t="s">
        <v>3419</v>
      </c>
      <c r="C853" s="1">
        <f>Lattafa!$J$78</f>
        <v>0</v>
      </c>
      <c r="D853" s="86" t="s">
        <v>2299</v>
      </c>
      <c r="E853">
        <v>36</v>
      </c>
      <c r="F853" s="86" t="s">
        <v>2166</v>
      </c>
      <c r="G853" t="s">
        <v>2300</v>
      </c>
      <c r="H853" t="s">
        <v>2164</v>
      </c>
      <c r="J853" t="str">
        <f t="shared" si="14"/>
        <v>=Lattafa!R36C10</v>
      </c>
      <c r="M853" s="51"/>
      <c r="P853" s="51"/>
    </row>
    <row r="854" spans="1:16">
      <c r="A854" s="148">
        <v>13253</v>
      </c>
      <c r="B854" s="183" t="s">
        <v>3420</v>
      </c>
      <c r="C854" s="1">
        <f>Zaafaran!$J$162</f>
        <v>0</v>
      </c>
      <c r="D854" s="86" t="s">
        <v>2299</v>
      </c>
      <c r="E854">
        <v>104</v>
      </c>
      <c r="F854" s="86" t="s">
        <v>2169</v>
      </c>
      <c r="G854" t="s">
        <v>2300</v>
      </c>
      <c r="H854" t="s">
        <v>2164</v>
      </c>
      <c r="J854" t="str">
        <f t="shared" si="14"/>
        <v>=Zaafaran!R104C10</v>
      </c>
      <c r="M854" s="51"/>
      <c r="P854" s="51"/>
    </row>
    <row r="855" spans="1:16">
      <c r="A855" s="148">
        <v>14103</v>
      </c>
      <c r="B855" s="85" t="s">
        <v>1925</v>
      </c>
      <c r="D855" s="86" t="s">
        <v>2299</v>
      </c>
      <c r="F855" s="86"/>
      <c r="G855" t="s">
        <v>2300</v>
      </c>
      <c r="H855" t="s">
        <v>2164</v>
      </c>
      <c r="J855" t="str">
        <f t="shared" si="14"/>
        <v>=RC10</v>
      </c>
      <c r="M855" s="51"/>
    </row>
    <row r="856" spans="1:16">
      <c r="A856" s="148">
        <v>14141</v>
      </c>
      <c r="B856" s="85" t="s">
        <v>446</v>
      </c>
      <c r="C856" s="1">
        <f>Lattafa!$J$80</f>
        <v>0</v>
      </c>
      <c r="D856" s="86" t="s">
        <v>2299</v>
      </c>
      <c r="E856">
        <v>37</v>
      </c>
      <c r="F856" s="86" t="s">
        <v>2166</v>
      </c>
      <c r="G856" t="s">
        <v>2300</v>
      </c>
      <c r="H856" t="s">
        <v>2164</v>
      </c>
      <c r="J856" t="str">
        <f t="shared" si="14"/>
        <v>=Lattafa!R37C10</v>
      </c>
      <c r="M856" s="51"/>
      <c r="P856" s="51"/>
    </row>
    <row r="857" spans="1:16">
      <c r="A857" s="148">
        <v>14142</v>
      </c>
      <c r="B857" s="85" t="s">
        <v>447</v>
      </c>
      <c r="C857" s="1">
        <f>Lattafa!$J$81</f>
        <v>0</v>
      </c>
      <c r="D857" s="86" t="s">
        <v>2299</v>
      </c>
      <c r="E857">
        <v>38</v>
      </c>
      <c r="F857" s="86" t="s">
        <v>2166</v>
      </c>
      <c r="G857" t="s">
        <v>2300</v>
      </c>
      <c r="H857" t="s">
        <v>2164</v>
      </c>
      <c r="J857" t="str">
        <f t="shared" si="14"/>
        <v>=Lattafa!R38C10</v>
      </c>
      <c r="M857" s="51"/>
      <c r="P857" s="51"/>
    </row>
    <row r="858" spans="1:16">
      <c r="A858" s="148">
        <v>14138</v>
      </c>
      <c r="B858" s="183" t="s">
        <v>3423</v>
      </c>
      <c r="C858" s="1">
        <f>Lattafa!$J$82</f>
        <v>0</v>
      </c>
      <c r="D858" s="86" t="s">
        <v>2299</v>
      </c>
      <c r="E858">
        <v>39</v>
      </c>
      <c r="F858" s="86" t="s">
        <v>2166</v>
      </c>
      <c r="G858" t="s">
        <v>2300</v>
      </c>
      <c r="H858" t="s">
        <v>2164</v>
      </c>
      <c r="J858" t="str">
        <f t="shared" si="14"/>
        <v>=Lattafa!R39C10</v>
      </c>
      <c r="M858" s="51"/>
      <c r="P858" s="51"/>
    </row>
    <row r="859" spans="1:16">
      <c r="A859" s="148">
        <v>14104</v>
      </c>
      <c r="B859" s="183" t="s">
        <v>3425</v>
      </c>
      <c r="C859" s="1">
        <f>Lattafa!J86</f>
        <v>0</v>
      </c>
      <c r="D859" s="86" t="s">
        <v>2299</v>
      </c>
      <c r="F859" s="86"/>
      <c r="G859" t="s">
        <v>2300</v>
      </c>
      <c r="H859" t="s">
        <v>2164</v>
      </c>
      <c r="J859" t="str">
        <f t="shared" si="14"/>
        <v>=RC10</v>
      </c>
      <c r="M859" s="51"/>
    </row>
    <row r="860" spans="1:16">
      <c r="A860" s="148">
        <v>13875</v>
      </c>
      <c r="B860" s="183" t="s">
        <v>3410</v>
      </c>
      <c r="D860" s="86" t="s">
        <v>2299</v>
      </c>
      <c r="F860" s="86"/>
      <c r="G860" t="s">
        <v>2300</v>
      </c>
      <c r="H860" t="s">
        <v>2164</v>
      </c>
      <c r="J860" t="str">
        <f t="shared" si="14"/>
        <v>=RC10</v>
      </c>
      <c r="M860" s="51"/>
    </row>
    <row r="861" spans="1:16">
      <c r="A861" s="148">
        <v>12949</v>
      </c>
      <c r="B861" s="85" t="s">
        <v>1926</v>
      </c>
      <c r="D861" s="86" t="s">
        <v>2299</v>
      </c>
      <c r="F861" s="86"/>
      <c r="G861" t="s">
        <v>2300</v>
      </c>
      <c r="H861" t="s">
        <v>2164</v>
      </c>
      <c r="J861" t="str">
        <f t="shared" si="14"/>
        <v>=RC10</v>
      </c>
      <c r="M861" s="51"/>
    </row>
    <row r="862" spans="1:16">
      <c r="A862" s="148">
        <v>13870</v>
      </c>
      <c r="B862" s="85" t="s">
        <v>463</v>
      </c>
      <c r="C862" s="1">
        <f>Lattafa!$J$83</f>
        <v>0</v>
      </c>
      <c r="D862" s="86" t="s">
        <v>2299</v>
      </c>
      <c r="E862">
        <v>40</v>
      </c>
      <c r="F862" s="86" t="s">
        <v>2166</v>
      </c>
      <c r="G862" t="s">
        <v>2300</v>
      </c>
      <c r="H862" t="s">
        <v>2164</v>
      </c>
      <c r="J862" t="str">
        <f t="shared" si="14"/>
        <v>=Lattafa!R40C10</v>
      </c>
      <c r="M862" s="51"/>
      <c r="P862" s="51"/>
    </row>
    <row r="863" spans="1:16">
      <c r="A863" s="148">
        <v>13872</v>
      </c>
      <c r="B863" s="183" t="s">
        <v>3417</v>
      </c>
      <c r="D863" s="86" t="s">
        <v>2299</v>
      </c>
      <c r="F863" s="86"/>
      <c r="G863" t="s">
        <v>2300</v>
      </c>
      <c r="H863" t="s">
        <v>2164</v>
      </c>
      <c r="J863" t="str">
        <f t="shared" si="14"/>
        <v>=RC10</v>
      </c>
      <c r="M863" s="51"/>
    </row>
    <row r="864" spans="1:16">
      <c r="A864" s="148">
        <v>13871</v>
      </c>
      <c r="B864" s="85" t="s">
        <v>1927</v>
      </c>
      <c r="C864" s="1">
        <f>Lattafa!$J$85</f>
        <v>0</v>
      </c>
      <c r="D864" s="86" t="s">
        <v>2299</v>
      </c>
      <c r="E864">
        <v>42</v>
      </c>
      <c r="F864" s="86" t="s">
        <v>2166</v>
      </c>
      <c r="G864" t="s">
        <v>2300</v>
      </c>
      <c r="H864" t="s">
        <v>2164</v>
      </c>
      <c r="J864" t="str">
        <f t="shared" si="14"/>
        <v>=Lattafa!R42C10</v>
      </c>
      <c r="M864" s="51"/>
      <c r="P864" s="51"/>
    </row>
    <row r="865" spans="1:16">
      <c r="A865" s="148">
        <v>13873</v>
      </c>
      <c r="B865" s="85" t="s">
        <v>3422</v>
      </c>
      <c r="C865" s="1">
        <f>Lattafa!$J$84</f>
        <v>0</v>
      </c>
      <c r="D865" s="86" t="s">
        <v>2299</v>
      </c>
      <c r="E865">
        <v>41</v>
      </c>
      <c r="F865" s="86" t="s">
        <v>2166</v>
      </c>
      <c r="G865" t="s">
        <v>2300</v>
      </c>
      <c r="H865" t="s">
        <v>2164</v>
      </c>
      <c r="J865" t="str">
        <f t="shared" si="14"/>
        <v>=Lattafa!R41C10</v>
      </c>
      <c r="M865" s="51"/>
      <c r="P865" s="51"/>
    </row>
    <row r="866" spans="1:16">
      <c r="A866" s="147">
        <v>14177</v>
      </c>
      <c r="B866" s="84" t="s">
        <v>448</v>
      </c>
      <c r="D866" s="86" t="s">
        <v>2299</v>
      </c>
      <c r="F866" s="86"/>
      <c r="G866" t="s">
        <v>2300</v>
      </c>
      <c r="H866" t="s">
        <v>2164</v>
      </c>
      <c r="J866" t="str">
        <f t="shared" si="14"/>
        <v>=RC10</v>
      </c>
      <c r="M866" s="51"/>
    </row>
    <row r="867" spans="1:16">
      <c r="A867" s="148">
        <v>14288</v>
      </c>
      <c r="B867" s="183" t="s">
        <v>3427</v>
      </c>
      <c r="C867" s="1">
        <f>Lattafa!$J$88</f>
        <v>0</v>
      </c>
      <c r="D867" s="86" t="s">
        <v>2299</v>
      </c>
      <c r="E867">
        <v>44</v>
      </c>
      <c r="F867" s="86" t="s">
        <v>2166</v>
      </c>
      <c r="G867" t="s">
        <v>2300</v>
      </c>
      <c r="H867" t="s">
        <v>2164</v>
      </c>
      <c r="J867" t="str">
        <f t="shared" si="14"/>
        <v>=Lattafa!R44C10</v>
      </c>
      <c r="M867" s="51"/>
      <c r="P867" s="51"/>
    </row>
    <row r="868" spans="1:16">
      <c r="A868" s="148">
        <v>14287</v>
      </c>
      <c r="B868" s="183" t="s">
        <v>3428</v>
      </c>
      <c r="C868" s="1">
        <f>Lattafa!$J$89</f>
        <v>0</v>
      </c>
      <c r="D868" s="86" t="s">
        <v>2299</v>
      </c>
      <c r="E868">
        <v>45</v>
      </c>
      <c r="F868" s="86" t="s">
        <v>2166</v>
      </c>
      <c r="G868" t="s">
        <v>2300</v>
      </c>
      <c r="H868" t="s">
        <v>2164</v>
      </c>
      <c r="J868" t="str">
        <f t="shared" si="14"/>
        <v>=Lattafa!R45C10</v>
      </c>
      <c r="M868" s="51"/>
      <c r="P868" s="51"/>
    </row>
    <row r="869" spans="1:16">
      <c r="A869" s="148">
        <v>14286</v>
      </c>
      <c r="B869" s="183" t="s">
        <v>3429</v>
      </c>
      <c r="C869" s="1">
        <f>Lattafa!$J$90</f>
        <v>0</v>
      </c>
      <c r="D869" s="86" t="s">
        <v>2299</v>
      </c>
      <c r="E869">
        <v>46</v>
      </c>
      <c r="F869" s="86" t="s">
        <v>2166</v>
      </c>
      <c r="G869" t="s">
        <v>2300</v>
      </c>
      <c r="H869" t="s">
        <v>2164</v>
      </c>
      <c r="J869" t="str">
        <f t="shared" si="14"/>
        <v>=Lattafa!R46C10</v>
      </c>
      <c r="M869" s="51"/>
      <c r="P869" s="51"/>
    </row>
    <row r="870" spans="1:16">
      <c r="A870" s="148">
        <v>14178</v>
      </c>
      <c r="B870" s="183" t="s">
        <v>3430</v>
      </c>
      <c r="C870" s="1">
        <f>Lattafa!$J$91</f>
        <v>0</v>
      </c>
      <c r="D870" s="86" t="s">
        <v>2299</v>
      </c>
      <c r="E870">
        <v>47</v>
      </c>
      <c r="F870" s="86" t="s">
        <v>2166</v>
      </c>
      <c r="G870" t="s">
        <v>2300</v>
      </c>
      <c r="H870" t="s">
        <v>2164</v>
      </c>
      <c r="J870" t="str">
        <f t="shared" si="14"/>
        <v>=Lattafa!R47C10</v>
      </c>
      <c r="M870" s="51"/>
      <c r="P870" s="51"/>
    </row>
    <row r="871" spans="1:16">
      <c r="A871" s="148">
        <v>14285</v>
      </c>
      <c r="B871" s="183" t="s">
        <v>3431</v>
      </c>
      <c r="C871" s="1">
        <f>Lattafa!$J$92</f>
        <v>0</v>
      </c>
      <c r="D871" s="86" t="s">
        <v>2299</v>
      </c>
      <c r="E871">
        <v>48</v>
      </c>
      <c r="F871" s="86" t="s">
        <v>2166</v>
      </c>
      <c r="G871" t="s">
        <v>2300</v>
      </c>
      <c r="H871" t="s">
        <v>2164</v>
      </c>
      <c r="J871" t="str">
        <f t="shared" si="14"/>
        <v>=Lattafa!R48C10</v>
      </c>
      <c r="M871" s="51"/>
      <c r="P871" s="51"/>
    </row>
    <row r="872" spans="1:16">
      <c r="A872" s="148">
        <v>14295</v>
      </c>
      <c r="B872" s="183" t="s">
        <v>3432</v>
      </c>
      <c r="C872" s="1">
        <f>Lattafa!$J$93</f>
        <v>0</v>
      </c>
      <c r="D872" s="86" t="s">
        <v>2299</v>
      </c>
      <c r="E872">
        <v>49</v>
      </c>
      <c r="F872" s="86" t="s">
        <v>2166</v>
      </c>
      <c r="G872" t="s">
        <v>2300</v>
      </c>
      <c r="H872" t="s">
        <v>2164</v>
      </c>
      <c r="J872" t="str">
        <f t="shared" si="14"/>
        <v>=Lattafa!R49C10</v>
      </c>
      <c r="M872" s="51"/>
      <c r="P872" s="51"/>
    </row>
    <row r="873" spans="1:16">
      <c r="A873" s="148">
        <v>14298</v>
      </c>
      <c r="B873" s="183" t="s">
        <v>3433</v>
      </c>
      <c r="C873" s="1">
        <f>Lattafa!$J$94</f>
        <v>0</v>
      </c>
      <c r="D873" s="86" t="s">
        <v>2299</v>
      </c>
      <c r="E873">
        <v>50</v>
      </c>
      <c r="F873" s="86" t="s">
        <v>2166</v>
      </c>
      <c r="G873" t="s">
        <v>2300</v>
      </c>
      <c r="H873" t="s">
        <v>2164</v>
      </c>
      <c r="J873" t="str">
        <f t="shared" si="14"/>
        <v>=Lattafa!R50C10</v>
      </c>
      <c r="M873" s="51"/>
      <c r="P873" s="51"/>
    </row>
    <row r="874" spans="1:16">
      <c r="A874" s="148">
        <v>14299</v>
      </c>
      <c r="B874" s="183" t="s">
        <v>3434</v>
      </c>
      <c r="C874" s="1">
        <f>Lattafa!$J$95</f>
        <v>0</v>
      </c>
      <c r="D874" s="86" t="s">
        <v>2299</v>
      </c>
      <c r="E874">
        <v>51</v>
      </c>
      <c r="F874" s="86" t="s">
        <v>2166</v>
      </c>
      <c r="G874" t="s">
        <v>2300</v>
      </c>
      <c r="H874" t="s">
        <v>2164</v>
      </c>
      <c r="J874" t="str">
        <f t="shared" si="14"/>
        <v>=Lattafa!R51C10</v>
      </c>
      <c r="M874" s="51"/>
      <c r="P874" s="51"/>
    </row>
    <row r="875" spans="1:16">
      <c r="A875" s="148">
        <v>14296</v>
      </c>
      <c r="B875" s="183" t="s">
        <v>3435</v>
      </c>
      <c r="C875" s="1">
        <f>Lattafa!$J$96</f>
        <v>0</v>
      </c>
      <c r="D875" s="86" t="s">
        <v>2299</v>
      </c>
      <c r="E875">
        <v>52</v>
      </c>
      <c r="F875" s="86" t="s">
        <v>2166</v>
      </c>
      <c r="G875" t="s">
        <v>2300</v>
      </c>
      <c r="H875" t="s">
        <v>2164</v>
      </c>
      <c r="J875" t="str">
        <f t="shared" si="14"/>
        <v>=Lattafa!R52C10</v>
      </c>
      <c r="M875" s="51"/>
      <c r="P875" s="51"/>
    </row>
    <row r="876" spans="1:16">
      <c r="A876" s="148">
        <v>14297</v>
      </c>
      <c r="B876" s="183" t="s">
        <v>3436</v>
      </c>
      <c r="C876" s="1">
        <f>Lattafa!$J$97</f>
        <v>0</v>
      </c>
      <c r="D876" s="86" t="s">
        <v>2299</v>
      </c>
      <c r="E876">
        <v>53</v>
      </c>
      <c r="F876" s="86" t="s">
        <v>2166</v>
      </c>
      <c r="G876" t="s">
        <v>2300</v>
      </c>
      <c r="H876" t="s">
        <v>2164</v>
      </c>
      <c r="J876" t="str">
        <f t="shared" si="14"/>
        <v>=Lattafa!R53C10</v>
      </c>
      <c r="M876" s="51"/>
      <c r="P876" s="51"/>
    </row>
    <row r="877" spans="1:16">
      <c r="A877" s="147">
        <v>13497</v>
      </c>
      <c r="B877" s="84" t="s">
        <v>449</v>
      </c>
      <c r="D877" s="86" t="s">
        <v>2299</v>
      </c>
      <c r="F877" s="86"/>
      <c r="G877" t="s">
        <v>2300</v>
      </c>
      <c r="H877" t="s">
        <v>2164</v>
      </c>
      <c r="J877" t="str">
        <f t="shared" si="14"/>
        <v>=RC10</v>
      </c>
      <c r="M877" s="51"/>
    </row>
    <row r="878" spans="1:16">
      <c r="A878" s="148">
        <v>13484</v>
      </c>
      <c r="B878" s="183" t="s">
        <v>3437</v>
      </c>
      <c r="C878" s="1">
        <f>Lattafa!$J$99</f>
        <v>0</v>
      </c>
      <c r="D878" s="86" t="s">
        <v>2299</v>
      </c>
      <c r="E878">
        <v>55</v>
      </c>
      <c r="F878" s="86" t="s">
        <v>2166</v>
      </c>
      <c r="G878" t="s">
        <v>2300</v>
      </c>
      <c r="H878" t="s">
        <v>2164</v>
      </c>
      <c r="J878" t="str">
        <f t="shared" si="14"/>
        <v>=Lattafa!R55C10</v>
      </c>
      <c r="M878" s="51"/>
      <c r="P878" s="51"/>
    </row>
    <row r="879" spans="1:16">
      <c r="A879" s="148">
        <v>14139</v>
      </c>
      <c r="B879" s="85" t="s">
        <v>435</v>
      </c>
      <c r="C879" s="1">
        <f>Lattafa!$J$100</f>
        <v>0</v>
      </c>
      <c r="D879" s="86" t="s">
        <v>2299</v>
      </c>
      <c r="E879">
        <v>56</v>
      </c>
      <c r="F879" s="86" t="s">
        <v>2166</v>
      </c>
      <c r="G879" t="s">
        <v>2300</v>
      </c>
      <c r="H879" t="s">
        <v>2164</v>
      </c>
      <c r="J879" t="str">
        <f t="shared" si="14"/>
        <v>=Lattafa!R56C10</v>
      </c>
      <c r="M879" s="51"/>
      <c r="P879" s="51"/>
    </row>
    <row r="880" spans="1:16">
      <c r="A880" s="148">
        <v>13475</v>
      </c>
      <c r="B880" s="183" t="s">
        <v>3441</v>
      </c>
      <c r="C880" s="1">
        <f>Lattafa!$J$101</f>
        <v>0</v>
      </c>
      <c r="D880" s="86" t="s">
        <v>2299</v>
      </c>
      <c r="E880">
        <v>57</v>
      </c>
      <c r="F880" s="86" t="s">
        <v>2166</v>
      </c>
      <c r="G880" t="s">
        <v>2300</v>
      </c>
      <c r="H880" t="s">
        <v>2164</v>
      </c>
      <c r="J880" t="str">
        <f t="shared" si="14"/>
        <v>=Lattafa!R57C10</v>
      </c>
      <c r="M880" s="51"/>
      <c r="P880" s="51"/>
    </row>
    <row r="881" spans="1:16">
      <c r="A881" s="148">
        <v>13476</v>
      </c>
      <c r="B881" s="85" t="s">
        <v>3486</v>
      </c>
      <c r="C881" s="1">
        <f>Lattafa!$J$102</f>
        <v>0</v>
      </c>
      <c r="D881" s="86" t="s">
        <v>2299</v>
      </c>
      <c r="E881">
        <v>58</v>
      </c>
      <c r="F881" s="86" t="s">
        <v>2166</v>
      </c>
      <c r="G881" t="s">
        <v>2300</v>
      </c>
      <c r="H881" t="s">
        <v>2164</v>
      </c>
      <c r="J881" t="str">
        <f t="shared" si="14"/>
        <v>=Lattafa!R58C10</v>
      </c>
      <c r="M881" s="51"/>
      <c r="P881" s="51"/>
    </row>
    <row r="882" spans="1:16">
      <c r="A882" s="148">
        <v>13474</v>
      </c>
      <c r="B882" s="85" t="s">
        <v>450</v>
      </c>
      <c r="C882" s="1">
        <f>Lattafa!$J$103</f>
        <v>0</v>
      </c>
      <c r="D882" s="86" t="s">
        <v>2299</v>
      </c>
      <c r="E882">
        <v>59</v>
      </c>
      <c r="F882" s="86" t="s">
        <v>2166</v>
      </c>
      <c r="G882" t="s">
        <v>2300</v>
      </c>
      <c r="H882" t="s">
        <v>2164</v>
      </c>
      <c r="J882" t="str">
        <f t="shared" si="14"/>
        <v>=Lattafa!R59C10</v>
      </c>
      <c r="M882" s="51"/>
      <c r="P882" s="51"/>
    </row>
    <row r="883" spans="1:16">
      <c r="A883" s="148">
        <v>13473</v>
      </c>
      <c r="B883" s="183" t="s">
        <v>3442</v>
      </c>
      <c r="C883" s="1">
        <f>Lattafa!$J$104</f>
        <v>0</v>
      </c>
      <c r="D883" s="86" t="s">
        <v>2299</v>
      </c>
      <c r="E883">
        <v>60</v>
      </c>
      <c r="F883" s="86" t="s">
        <v>2166</v>
      </c>
      <c r="G883" t="s">
        <v>2300</v>
      </c>
      <c r="H883" t="s">
        <v>2164</v>
      </c>
      <c r="J883" t="str">
        <f t="shared" si="14"/>
        <v>=Lattafa!R60C10</v>
      </c>
      <c r="M883" s="51"/>
      <c r="P883" s="51"/>
    </row>
    <row r="884" spans="1:16">
      <c r="A884" s="148">
        <v>13479</v>
      </c>
      <c r="B884" s="85" t="s">
        <v>451</v>
      </c>
      <c r="C884" s="1">
        <f>Lattafa!$J$105</f>
        <v>0</v>
      </c>
      <c r="D884" s="86" t="s">
        <v>2299</v>
      </c>
      <c r="E884">
        <v>61</v>
      </c>
      <c r="F884" s="86" t="s">
        <v>2166</v>
      </c>
      <c r="G884" t="s">
        <v>2300</v>
      </c>
      <c r="H884" t="s">
        <v>2164</v>
      </c>
      <c r="J884" t="str">
        <f t="shared" si="14"/>
        <v>=Lattafa!R61C10</v>
      </c>
      <c r="M884" s="51"/>
      <c r="P884" s="51"/>
    </row>
    <row r="885" spans="1:16">
      <c r="A885" s="148">
        <v>13480</v>
      </c>
      <c r="B885" s="85" t="s">
        <v>3449</v>
      </c>
      <c r="C885" s="1">
        <f>Lattafa!$J$106</f>
        <v>0</v>
      </c>
      <c r="D885" s="86" t="s">
        <v>2299</v>
      </c>
      <c r="E885">
        <v>62</v>
      </c>
      <c r="F885" s="86" t="s">
        <v>2166</v>
      </c>
      <c r="G885" t="s">
        <v>2300</v>
      </c>
      <c r="H885" t="s">
        <v>2164</v>
      </c>
      <c r="J885" t="str">
        <f t="shared" si="14"/>
        <v>=Lattafa!R62C10</v>
      </c>
      <c r="M885" s="51"/>
      <c r="P885" s="51"/>
    </row>
    <row r="886" spans="1:16">
      <c r="A886" s="148">
        <v>13477</v>
      </c>
      <c r="B886" s="183" t="s">
        <v>3456</v>
      </c>
      <c r="C886" s="1">
        <f>Lattafa!$J$107</f>
        <v>0</v>
      </c>
      <c r="D886" s="86" t="s">
        <v>2299</v>
      </c>
      <c r="E886">
        <v>63</v>
      </c>
      <c r="F886" s="86" t="s">
        <v>2166</v>
      </c>
      <c r="G886" t="s">
        <v>2300</v>
      </c>
      <c r="H886" t="s">
        <v>2164</v>
      </c>
      <c r="J886" t="str">
        <f t="shared" si="14"/>
        <v>=Lattafa!R63C10</v>
      </c>
      <c r="M886" s="51"/>
      <c r="P886" s="51"/>
    </row>
    <row r="887" spans="1:16">
      <c r="A887" s="148">
        <v>13478</v>
      </c>
      <c r="B887" s="85" t="s">
        <v>452</v>
      </c>
      <c r="C887" s="1">
        <f>Lattafa!$J$108</f>
        <v>0</v>
      </c>
      <c r="D887" s="86" t="s">
        <v>2299</v>
      </c>
      <c r="E887">
        <v>64</v>
      </c>
      <c r="F887" s="86" t="s">
        <v>2166</v>
      </c>
      <c r="G887" t="s">
        <v>2300</v>
      </c>
      <c r="H887" t="s">
        <v>2164</v>
      </c>
      <c r="J887" t="str">
        <f t="shared" si="14"/>
        <v>=Lattafa!R64C10</v>
      </c>
      <c r="M887" s="51"/>
      <c r="P887" s="51"/>
    </row>
    <row r="888" spans="1:16">
      <c r="A888" s="147">
        <v>14158</v>
      </c>
      <c r="B888" s="84" t="s">
        <v>453</v>
      </c>
      <c r="D888" s="86" t="s">
        <v>2299</v>
      </c>
      <c r="F888" s="86"/>
      <c r="G888" t="s">
        <v>2300</v>
      </c>
      <c r="H888" t="s">
        <v>2164</v>
      </c>
      <c r="J888" t="str">
        <f t="shared" si="14"/>
        <v>=RC10</v>
      </c>
      <c r="M888" s="51"/>
    </row>
    <row r="889" spans="1:16">
      <c r="A889" s="148">
        <v>14161</v>
      </c>
      <c r="B889" s="183" t="s">
        <v>3457</v>
      </c>
      <c r="C889" s="1">
        <f>Lattafa!$J$110</f>
        <v>0</v>
      </c>
      <c r="D889" s="86" t="s">
        <v>2299</v>
      </c>
      <c r="E889">
        <v>66</v>
      </c>
      <c r="F889" s="86" t="s">
        <v>2166</v>
      </c>
      <c r="G889" t="s">
        <v>2300</v>
      </c>
      <c r="H889" t="s">
        <v>2164</v>
      </c>
      <c r="J889" t="str">
        <f t="shared" si="14"/>
        <v>=Lattafa!R66C10</v>
      </c>
      <c r="M889" s="51"/>
      <c r="P889" s="51"/>
    </row>
    <row r="890" spans="1:16">
      <c r="A890" s="148">
        <v>14167</v>
      </c>
      <c r="B890" s="183" t="s">
        <v>3458</v>
      </c>
      <c r="C890" s="1">
        <f>Lattafa!$J$111</f>
        <v>0</v>
      </c>
      <c r="D890" s="86" t="s">
        <v>2299</v>
      </c>
      <c r="E890">
        <v>67</v>
      </c>
      <c r="F890" s="86" t="s">
        <v>2166</v>
      </c>
      <c r="G890" t="s">
        <v>2300</v>
      </c>
      <c r="H890" t="s">
        <v>2164</v>
      </c>
      <c r="J890" t="str">
        <f t="shared" si="14"/>
        <v>=Lattafa!R67C10</v>
      </c>
      <c r="M890" s="51"/>
      <c r="P890" s="51"/>
    </row>
    <row r="891" spans="1:16">
      <c r="A891" s="148">
        <v>14166</v>
      </c>
      <c r="B891" s="85" t="s">
        <v>454</v>
      </c>
      <c r="C891" s="1">
        <f>Lattafa!$J$112</f>
        <v>0</v>
      </c>
      <c r="D891" s="86" t="s">
        <v>2299</v>
      </c>
      <c r="E891">
        <v>68</v>
      </c>
      <c r="F891" s="86" t="s">
        <v>2166</v>
      </c>
      <c r="G891" t="s">
        <v>2300</v>
      </c>
      <c r="H891" t="s">
        <v>2164</v>
      </c>
      <c r="J891" t="str">
        <f t="shared" si="14"/>
        <v>=Lattafa!R68C10</v>
      </c>
      <c r="M891" s="51"/>
      <c r="P891" s="51"/>
    </row>
    <row r="892" spans="1:16">
      <c r="A892" s="148">
        <v>14168</v>
      </c>
      <c r="B892" s="85" t="s">
        <v>455</v>
      </c>
      <c r="C892" s="1">
        <f>Lattafa!$J$113</f>
        <v>0</v>
      </c>
      <c r="D892" s="86" t="s">
        <v>2299</v>
      </c>
      <c r="E892">
        <v>69</v>
      </c>
      <c r="F892" s="86" t="s">
        <v>2166</v>
      </c>
      <c r="G892" t="s">
        <v>2300</v>
      </c>
      <c r="H892" t="s">
        <v>2164</v>
      </c>
      <c r="J892" t="str">
        <f t="shared" si="14"/>
        <v>=Lattafa!R69C10</v>
      </c>
      <c r="M892" s="51"/>
      <c r="P892" s="51"/>
    </row>
    <row r="893" spans="1:16">
      <c r="A893" s="148">
        <v>14163</v>
      </c>
      <c r="B893" s="183" t="s">
        <v>3459</v>
      </c>
      <c r="C893" s="1">
        <f>Lattafa!$J$114</f>
        <v>0</v>
      </c>
      <c r="D893" s="86" t="s">
        <v>2299</v>
      </c>
      <c r="E893">
        <v>70</v>
      </c>
      <c r="F893" s="86" t="s">
        <v>2166</v>
      </c>
      <c r="G893" t="s">
        <v>2300</v>
      </c>
      <c r="H893" t="s">
        <v>2164</v>
      </c>
      <c r="J893" t="str">
        <f t="shared" si="14"/>
        <v>=Lattafa!R70C10</v>
      </c>
      <c r="M893" s="51"/>
      <c r="P893" s="51"/>
    </row>
    <row r="894" spans="1:16">
      <c r="A894" s="148">
        <v>14165</v>
      </c>
      <c r="B894" s="85" t="s">
        <v>456</v>
      </c>
      <c r="C894" s="1">
        <f>Lattafa!$J$115</f>
        <v>0</v>
      </c>
      <c r="D894" s="86" t="s">
        <v>2299</v>
      </c>
      <c r="E894">
        <v>71</v>
      </c>
      <c r="F894" s="86" t="s">
        <v>2166</v>
      </c>
      <c r="G894" t="s">
        <v>2300</v>
      </c>
      <c r="H894" t="s">
        <v>2164</v>
      </c>
      <c r="J894" t="str">
        <f t="shared" si="14"/>
        <v>=Lattafa!R71C10</v>
      </c>
      <c r="M894" s="51"/>
      <c r="P894" s="51"/>
    </row>
    <row r="895" spans="1:16">
      <c r="A895" s="148">
        <v>14162</v>
      </c>
      <c r="B895" s="85" t="s">
        <v>457</v>
      </c>
      <c r="C895" s="1">
        <f>Lattafa!$J$116</f>
        <v>0</v>
      </c>
      <c r="D895" s="86" t="s">
        <v>2299</v>
      </c>
      <c r="E895">
        <v>72</v>
      </c>
      <c r="F895" s="86" t="s">
        <v>2166</v>
      </c>
      <c r="G895" t="s">
        <v>2300</v>
      </c>
      <c r="H895" t="s">
        <v>2164</v>
      </c>
      <c r="J895" t="str">
        <f t="shared" si="14"/>
        <v>=Lattafa!R72C10</v>
      </c>
      <c r="M895" s="51"/>
      <c r="P895" s="51"/>
    </row>
    <row r="896" spans="1:16">
      <c r="A896" s="148">
        <v>14164</v>
      </c>
      <c r="B896" s="183" t="s">
        <v>3460</v>
      </c>
      <c r="C896" s="1">
        <f>Lattafa!$J$117</f>
        <v>0</v>
      </c>
      <c r="D896" s="86" t="s">
        <v>2299</v>
      </c>
      <c r="E896">
        <v>73</v>
      </c>
      <c r="F896" s="86" t="s">
        <v>2166</v>
      </c>
      <c r="G896" t="s">
        <v>2300</v>
      </c>
      <c r="H896" t="s">
        <v>2164</v>
      </c>
      <c r="J896" t="str">
        <f t="shared" si="14"/>
        <v>=Lattafa!R73C10</v>
      </c>
      <c r="M896" s="51"/>
      <c r="P896" s="51"/>
    </row>
    <row r="897" spans="1:16">
      <c r="A897" s="148">
        <v>14159</v>
      </c>
      <c r="B897" s="183" t="s">
        <v>3461</v>
      </c>
      <c r="C897" s="1">
        <f>Lattafa!$J$118</f>
        <v>0</v>
      </c>
      <c r="D897" s="86" t="s">
        <v>2299</v>
      </c>
      <c r="E897">
        <v>74</v>
      </c>
      <c r="F897" s="86" t="s">
        <v>2166</v>
      </c>
      <c r="G897" t="s">
        <v>2300</v>
      </c>
      <c r="H897" t="s">
        <v>2164</v>
      </c>
      <c r="J897" t="str">
        <f t="shared" si="14"/>
        <v>=Lattafa!R74C10</v>
      </c>
      <c r="M897" s="51"/>
      <c r="P897" s="51"/>
    </row>
    <row r="898" spans="1:16">
      <c r="A898" s="148">
        <v>14160</v>
      </c>
      <c r="B898" s="85" t="s">
        <v>458</v>
      </c>
      <c r="C898" s="1">
        <f>Lattafa!$J$119</f>
        <v>0</v>
      </c>
      <c r="D898" s="86" t="s">
        <v>2299</v>
      </c>
      <c r="E898">
        <v>75</v>
      </c>
      <c r="F898" s="86" t="s">
        <v>2166</v>
      </c>
      <c r="G898" t="s">
        <v>2300</v>
      </c>
      <c r="H898" t="s">
        <v>2164</v>
      </c>
      <c r="J898" t="str">
        <f t="shared" si="14"/>
        <v>=Lattafa!R75C10</v>
      </c>
      <c r="M898" s="51"/>
      <c r="P898" s="51"/>
    </row>
    <row r="899" spans="1:16">
      <c r="A899" s="147">
        <v>14170</v>
      </c>
      <c r="B899" s="84" t="s">
        <v>459</v>
      </c>
      <c r="D899" s="86" t="s">
        <v>2299</v>
      </c>
      <c r="F899" s="86"/>
      <c r="G899" t="s">
        <v>2300</v>
      </c>
      <c r="H899" t="s">
        <v>2164</v>
      </c>
      <c r="J899" t="str">
        <f t="shared" si="14"/>
        <v>=RC10</v>
      </c>
      <c r="M899" s="51"/>
    </row>
    <row r="900" spans="1:16">
      <c r="A900" s="148">
        <v>14172</v>
      </c>
      <c r="B900" s="85" t="s">
        <v>460</v>
      </c>
      <c r="C900" s="1">
        <f>Lattafa!$J$121</f>
        <v>0</v>
      </c>
      <c r="D900" s="86" t="s">
        <v>2299</v>
      </c>
      <c r="E900">
        <v>77</v>
      </c>
      <c r="F900" s="86" t="s">
        <v>2166</v>
      </c>
      <c r="G900" t="s">
        <v>2300</v>
      </c>
      <c r="H900" t="s">
        <v>2164</v>
      </c>
      <c r="J900" t="str">
        <f t="shared" si="14"/>
        <v>=Lattafa!R77C10</v>
      </c>
      <c r="M900" s="51"/>
      <c r="P900" s="51"/>
    </row>
    <row r="901" spans="1:16">
      <c r="A901" s="148">
        <v>14173</v>
      </c>
      <c r="B901" s="183" t="s">
        <v>3462</v>
      </c>
      <c r="C901" s="1">
        <f>Lattafa!$J$122</f>
        <v>0</v>
      </c>
      <c r="D901" s="86" t="s">
        <v>2299</v>
      </c>
      <c r="E901">
        <v>78</v>
      </c>
      <c r="F901" s="86" t="s">
        <v>2166</v>
      </c>
      <c r="G901" t="s">
        <v>2300</v>
      </c>
      <c r="H901" t="s">
        <v>2164</v>
      </c>
      <c r="J901" t="str">
        <f t="shared" si="14"/>
        <v>=Lattafa!R78C10</v>
      </c>
      <c r="M901" s="51"/>
      <c r="P901" s="51"/>
    </row>
    <row r="902" spans="1:16">
      <c r="A902" s="148">
        <v>14175</v>
      </c>
      <c r="B902" s="183" t="s">
        <v>3463</v>
      </c>
      <c r="C902" s="1">
        <f>Lattafa!$J$123</f>
        <v>0</v>
      </c>
      <c r="D902" s="86" t="s">
        <v>2299</v>
      </c>
      <c r="E902">
        <v>79</v>
      </c>
      <c r="F902" s="86" t="s">
        <v>2166</v>
      </c>
      <c r="G902" t="s">
        <v>2300</v>
      </c>
      <c r="H902" t="s">
        <v>2164</v>
      </c>
      <c r="J902" t="str">
        <f t="shared" ref="J902:J965" si="15">CONCATENATE(H902,F902,D902,E902,G902)</f>
        <v>=Lattafa!R79C10</v>
      </c>
      <c r="M902" s="51"/>
      <c r="P902" s="51"/>
    </row>
    <row r="903" spans="1:16">
      <c r="A903" s="148">
        <v>14174</v>
      </c>
      <c r="B903" s="85" t="s">
        <v>461</v>
      </c>
      <c r="C903" s="1">
        <f>Lattafa!$J$124</f>
        <v>0</v>
      </c>
      <c r="D903" s="86" t="s">
        <v>2299</v>
      </c>
      <c r="E903">
        <v>80</v>
      </c>
      <c r="F903" s="86" t="s">
        <v>2166</v>
      </c>
      <c r="G903" t="s">
        <v>2300</v>
      </c>
      <c r="H903" t="s">
        <v>2164</v>
      </c>
      <c r="J903" t="str">
        <f t="shared" si="15"/>
        <v>=Lattafa!R80C10</v>
      </c>
      <c r="M903" s="51"/>
      <c r="P903" s="51"/>
    </row>
    <row r="904" spans="1:16">
      <c r="A904" s="148">
        <v>14176</v>
      </c>
      <c r="B904" s="183" t="s">
        <v>3464</v>
      </c>
      <c r="C904" s="1">
        <f>Lattafa!$J$125</f>
        <v>0</v>
      </c>
      <c r="D904" s="86" t="s">
        <v>2299</v>
      </c>
      <c r="E904">
        <v>81</v>
      </c>
      <c r="F904" s="86" t="s">
        <v>2166</v>
      </c>
      <c r="G904" t="s">
        <v>2300</v>
      </c>
      <c r="H904" t="s">
        <v>2164</v>
      </c>
      <c r="J904" t="str">
        <f t="shared" si="15"/>
        <v>=Lattafa!R81C10</v>
      </c>
      <c r="M904" s="51"/>
      <c r="P904" s="51"/>
    </row>
    <row r="905" spans="1:16">
      <c r="A905" s="148">
        <v>14171</v>
      </c>
      <c r="B905" s="85" t="s">
        <v>462</v>
      </c>
      <c r="C905" s="1">
        <f>Lattafa!$J$126</f>
        <v>0</v>
      </c>
      <c r="D905" s="86" t="s">
        <v>2299</v>
      </c>
      <c r="E905">
        <v>82</v>
      </c>
      <c r="F905" s="86" t="s">
        <v>2166</v>
      </c>
      <c r="G905" t="s">
        <v>2300</v>
      </c>
      <c r="H905" t="s">
        <v>2164</v>
      </c>
      <c r="J905" t="str">
        <f t="shared" si="15"/>
        <v>=Lattafa!R82C10</v>
      </c>
      <c r="M905" s="51"/>
      <c r="P905" s="51"/>
    </row>
    <row r="906" spans="1:16">
      <c r="A906" s="147">
        <v>14105</v>
      </c>
      <c r="B906" s="84" t="s">
        <v>464</v>
      </c>
      <c r="D906" s="86" t="s">
        <v>2299</v>
      </c>
      <c r="F906" s="86"/>
      <c r="G906" t="s">
        <v>2300</v>
      </c>
      <c r="H906" t="s">
        <v>2164</v>
      </c>
      <c r="J906" t="str">
        <f t="shared" si="15"/>
        <v>=RC10</v>
      </c>
      <c r="M906" s="51"/>
    </row>
    <row r="907" spans="1:16">
      <c r="A907" s="148">
        <v>14106</v>
      </c>
      <c r="B907" s="85" t="s">
        <v>465</v>
      </c>
      <c r="C907" s="1">
        <f>Остальные!$J$86</f>
        <v>0</v>
      </c>
      <c r="D907" s="86" t="s">
        <v>2299</v>
      </c>
      <c r="E907">
        <v>48</v>
      </c>
      <c r="F907" s="86" t="s">
        <v>2174</v>
      </c>
      <c r="G907" t="s">
        <v>2300</v>
      </c>
      <c r="H907" t="s">
        <v>2164</v>
      </c>
      <c r="J907" t="str">
        <f t="shared" si="15"/>
        <v>=Остальные!R48C10</v>
      </c>
      <c r="M907" s="51"/>
      <c r="P907" s="51"/>
    </row>
    <row r="908" spans="1:16">
      <c r="A908" s="148">
        <v>14107</v>
      </c>
      <c r="B908" s="85" t="s">
        <v>843</v>
      </c>
      <c r="C908" s="1">
        <f>Остальные!$J$87</f>
        <v>0</v>
      </c>
      <c r="D908" s="86" t="s">
        <v>2299</v>
      </c>
      <c r="E908">
        <v>49</v>
      </c>
      <c r="F908" s="86" t="s">
        <v>2174</v>
      </c>
      <c r="G908" t="s">
        <v>2300</v>
      </c>
      <c r="H908" t="s">
        <v>2164</v>
      </c>
      <c r="J908" t="str">
        <f t="shared" si="15"/>
        <v>=Остальные!R49C10</v>
      </c>
      <c r="M908" s="51"/>
      <c r="P908" s="51"/>
    </row>
    <row r="909" spans="1:16">
      <c r="A909" s="148">
        <v>14108</v>
      </c>
      <c r="B909" s="85" t="s">
        <v>1928</v>
      </c>
      <c r="C909" s="1">
        <f>Остальные!$J$88</f>
        <v>0</v>
      </c>
      <c r="D909" s="86" t="s">
        <v>2299</v>
      </c>
      <c r="E909">
        <v>50</v>
      </c>
      <c r="F909" s="86" t="s">
        <v>2174</v>
      </c>
      <c r="G909" t="s">
        <v>2300</v>
      </c>
      <c r="H909" t="s">
        <v>2164</v>
      </c>
      <c r="J909" t="str">
        <f t="shared" si="15"/>
        <v>=Остальные!R50C10</v>
      </c>
      <c r="M909" s="51"/>
      <c r="P909" s="51"/>
    </row>
    <row r="910" spans="1:16">
      <c r="A910" s="148">
        <v>14109</v>
      </c>
      <c r="B910" s="85" t="s">
        <v>1929</v>
      </c>
      <c r="C910" s="1">
        <f>Остальные!$J$89</f>
        <v>0</v>
      </c>
      <c r="D910" s="86" t="s">
        <v>2299</v>
      </c>
      <c r="E910">
        <v>51</v>
      </c>
      <c r="F910" s="86" t="s">
        <v>2174</v>
      </c>
      <c r="G910" t="s">
        <v>2300</v>
      </c>
      <c r="H910" t="s">
        <v>2164</v>
      </c>
      <c r="J910" t="str">
        <f t="shared" si="15"/>
        <v>=Остальные!R51C10</v>
      </c>
      <c r="M910" s="51"/>
      <c r="P910" s="51"/>
    </row>
    <row r="911" spans="1:16">
      <c r="A911" s="148">
        <v>14110</v>
      </c>
      <c r="B911" s="85" t="s">
        <v>1930</v>
      </c>
      <c r="C911" s="1">
        <f>Остальные!$J$90</f>
        <v>0</v>
      </c>
      <c r="D911" s="86" t="s">
        <v>2299</v>
      </c>
      <c r="E911">
        <v>52</v>
      </c>
      <c r="F911" s="86" t="s">
        <v>2174</v>
      </c>
      <c r="G911" t="s">
        <v>2300</v>
      </c>
      <c r="H911" t="s">
        <v>2164</v>
      </c>
      <c r="J911" t="str">
        <f t="shared" si="15"/>
        <v>=Остальные!R52C10</v>
      </c>
      <c r="M911" s="51"/>
      <c r="P911" s="51"/>
    </row>
    <row r="912" spans="1:16">
      <c r="A912" s="148">
        <v>14111</v>
      </c>
      <c r="B912" s="85" t="s">
        <v>844</v>
      </c>
      <c r="C912" s="1">
        <f>Остальные!$J$91</f>
        <v>0</v>
      </c>
      <c r="D912" s="86" t="s">
        <v>2299</v>
      </c>
      <c r="E912">
        <v>53</v>
      </c>
      <c r="F912" s="86" t="s">
        <v>2174</v>
      </c>
      <c r="G912" t="s">
        <v>2300</v>
      </c>
      <c r="H912" t="s">
        <v>2164</v>
      </c>
      <c r="J912" t="str">
        <f t="shared" si="15"/>
        <v>=Остальные!R53C10</v>
      </c>
      <c r="M912" s="51"/>
      <c r="P912" s="51"/>
    </row>
    <row r="913" spans="1:16">
      <c r="A913" s="148">
        <v>14112</v>
      </c>
      <c r="B913" s="85" t="s">
        <v>845</v>
      </c>
      <c r="C913" s="1">
        <f>Остальные!$J$92</f>
        <v>0</v>
      </c>
      <c r="D913" s="86" t="s">
        <v>2299</v>
      </c>
      <c r="E913">
        <v>54</v>
      </c>
      <c r="F913" s="86" t="s">
        <v>2174</v>
      </c>
      <c r="G913" t="s">
        <v>2300</v>
      </c>
      <c r="H913" t="s">
        <v>2164</v>
      </c>
      <c r="J913" t="str">
        <f t="shared" si="15"/>
        <v>=Остальные!R54C10</v>
      </c>
      <c r="M913" s="51"/>
      <c r="P913" s="51"/>
    </row>
    <row r="914" spans="1:16">
      <c r="A914" s="148">
        <v>14113</v>
      </c>
      <c r="B914" s="85" t="s">
        <v>1931</v>
      </c>
      <c r="C914" s="1">
        <f>Остальные!$J$93</f>
        <v>0</v>
      </c>
      <c r="D914" s="86" t="s">
        <v>2299</v>
      </c>
      <c r="E914">
        <v>55</v>
      </c>
      <c r="F914" s="86" t="s">
        <v>2174</v>
      </c>
      <c r="G914" t="s">
        <v>2300</v>
      </c>
      <c r="H914" t="s">
        <v>2164</v>
      </c>
      <c r="J914" t="str">
        <f t="shared" si="15"/>
        <v>=Остальные!R55C10</v>
      </c>
      <c r="M914" s="51"/>
      <c r="P914" s="51"/>
    </row>
    <row r="915" spans="1:16">
      <c r="A915" s="148">
        <v>14114</v>
      </c>
      <c r="B915" s="85" t="s">
        <v>1932</v>
      </c>
      <c r="C915" s="1">
        <f>Остальные!$J$94</f>
        <v>0</v>
      </c>
      <c r="D915" s="86" t="s">
        <v>2299</v>
      </c>
      <c r="E915">
        <v>56</v>
      </c>
      <c r="F915" s="86" t="s">
        <v>2174</v>
      </c>
      <c r="G915" t="s">
        <v>2300</v>
      </c>
      <c r="H915" t="s">
        <v>2164</v>
      </c>
      <c r="J915" t="str">
        <f t="shared" si="15"/>
        <v>=Остальные!R56C10</v>
      </c>
      <c r="M915" s="51"/>
      <c r="P915" s="51"/>
    </row>
    <row r="916" spans="1:16">
      <c r="A916" s="148">
        <v>14115</v>
      </c>
      <c r="B916" s="85" t="s">
        <v>846</v>
      </c>
      <c r="C916" s="1">
        <f>Остальные!$J$95</f>
        <v>0</v>
      </c>
      <c r="D916" s="86" t="s">
        <v>2299</v>
      </c>
      <c r="E916">
        <v>57</v>
      </c>
      <c r="F916" s="86" t="s">
        <v>2174</v>
      </c>
      <c r="G916" t="s">
        <v>2300</v>
      </c>
      <c r="H916" t="s">
        <v>2164</v>
      </c>
      <c r="J916" t="str">
        <f t="shared" si="15"/>
        <v>=Остальные!R57C10</v>
      </c>
      <c r="M916" s="51"/>
      <c r="P916" s="51"/>
    </row>
    <row r="917" spans="1:16">
      <c r="A917" s="148">
        <v>14116</v>
      </c>
      <c r="B917" s="85" t="s">
        <v>1933</v>
      </c>
      <c r="C917" s="1">
        <f>Остальные!$J$96</f>
        <v>0</v>
      </c>
      <c r="D917" s="86" t="s">
        <v>2299</v>
      </c>
      <c r="E917">
        <v>58</v>
      </c>
      <c r="F917" s="86" t="s">
        <v>2174</v>
      </c>
      <c r="G917" t="s">
        <v>2300</v>
      </c>
      <c r="H917" t="s">
        <v>2164</v>
      </c>
      <c r="J917" t="str">
        <f t="shared" si="15"/>
        <v>=Остальные!R58C10</v>
      </c>
      <c r="M917" s="51"/>
      <c r="P917" s="51"/>
    </row>
    <row r="918" spans="1:16">
      <c r="A918" s="148">
        <v>14117</v>
      </c>
      <c r="B918" s="85" t="s">
        <v>847</v>
      </c>
      <c r="C918" s="1">
        <f>Остальные!$J$97</f>
        <v>0</v>
      </c>
      <c r="D918" s="86" t="s">
        <v>2299</v>
      </c>
      <c r="E918">
        <v>59</v>
      </c>
      <c r="F918" s="86" t="s">
        <v>2174</v>
      </c>
      <c r="G918" t="s">
        <v>2300</v>
      </c>
      <c r="H918" t="s">
        <v>2164</v>
      </c>
      <c r="J918" t="str">
        <f t="shared" si="15"/>
        <v>=Остальные!R59C10</v>
      </c>
      <c r="M918" s="51"/>
      <c r="P918" s="51"/>
    </row>
    <row r="919" spans="1:16">
      <c r="A919" s="148">
        <v>14118</v>
      </c>
      <c r="B919" s="85" t="s">
        <v>1934</v>
      </c>
      <c r="C919" s="1">
        <f>Остальные!$J$98</f>
        <v>0</v>
      </c>
      <c r="D919" s="86" t="s">
        <v>2299</v>
      </c>
      <c r="E919">
        <v>60</v>
      </c>
      <c r="F919" s="86" t="s">
        <v>2174</v>
      </c>
      <c r="G919" t="s">
        <v>2300</v>
      </c>
      <c r="H919" t="s">
        <v>2164</v>
      </c>
      <c r="J919" t="str">
        <f t="shared" si="15"/>
        <v>=Остальные!R60C10</v>
      </c>
      <c r="M919" s="51"/>
      <c r="P919" s="51"/>
    </row>
    <row r="920" spans="1:16">
      <c r="A920" s="148">
        <v>14119</v>
      </c>
      <c r="B920" s="85" t="s">
        <v>1935</v>
      </c>
      <c r="C920" s="1">
        <f>Остальные!$J$99</f>
        <v>0</v>
      </c>
      <c r="D920" s="86" t="s">
        <v>2299</v>
      </c>
      <c r="E920">
        <v>61</v>
      </c>
      <c r="F920" s="86" t="s">
        <v>2174</v>
      </c>
      <c r="G920" t="s">
        <v>2300</v>
      </c>
      <c r="H920" t="s">
        <v>2164</v>
      </c>
      <c r="J920" t="str">
        <f t="shared" si="15"/>
        <v>=Остальные!R61C10</v>
      </c>
      <c r="M920" s="51"/>
      <c r="P920" s="51"/>
    </row>
    <row r="921" spans="1:16">
      <c r="A921" s="147">
        <v>11308</v>
      </c>
      <c r="B921" s="84" t="s">
        <v>466</v>
      </c>
      <c r="D921" s="86" t="s">
        <v>2299</v>
      </c>
      <c r="F921" s="86"/>
      <c r="G921" t="s">
        <v>2300</v>
      </c>
      <c r="H921" t="s">
        <v>2164</v>
      </c>
      <c r="J921" t="str">
        <f t="shared" si="15"/>
        <v>=RC10</v>
      </c>
      <c r="M921" s="51"/>
    </row>
    <row r="922" spans="1:16">
      <c r="A922" s="148">
        <v>14127</v>
      </c>
      <c r="B922" s="85" t="s">
        <v>1936</v>
      </c>
      <c r="C922" s="90">
        <f>Rasasi!$J$3</f>
        <v>0</v>
      </c>
      <c r="D922" s="86" t="s">
        <v>2299</v>
      </c>
      <c r="E922">
        <v>3</v>
      </c>
      <c r="F922" s="86" t="s">
        <v>2170</v>
      </c>
      <c r="G922" t="s">
        <v>2300</v>
      </c>
      <c r="H922" t="s">
        <v>2164</v>
      </c>
      <c r="J922" t="str">
        <f t="shared" si="15"/>
        <v>=Rasasi!R3C10</v>
      </c>
      <c r="M922" s="51"/>
      <c r="P922" s="51"/>
    </row>
    <row r="923" spans="1:16">
      <c r="A923" s="148">
        <v>11273</v>
      </c>
      <c r="B923" s="85" t="s">
        <v>863</v>
      </c>
      <c r="C923" s="90">
        <f>Rasasi!$J$4</f>
        <v>0</v>
      </c>
      <c r="D923" s="86" t="s">
        <v>2299</v>
      </c>
      <c r="E923">
        <v>4</v>
      </c>
      <c r="F923" s="86" t="s">
        <v>2170</v>
      </c>
      <c r="G923" t="s">
        <v>2300</v>
      </c>
      <c r="H923" t="s">
        <v>2164</v>
      </c>
      <c r="J923" t="str">
        <f t="shared" si="15"/>
        <v>=Rasasi!R4C10</v>
      </c>
      <c r="M923" s="51"/>
      <c r="P923" s="51"/>
    </row>
    <row r="924" spans="1:16">
      <c r="A924" s="148">
        <v>11277</v>
      </c>
      <c r="B924" s="85" t="s">
        <v>1937</v>
      </c>
      <c r="D924" s="86" t="s">
        <v>2299</v>
      </c>
      <c r="F924" s="86"/>
      <c r="G924" t="s">
        <v>2300</v>
      </c>
      <c r="H924" t="s">
        <v>2164</v>
      </c>
      <c r="J924" t="str">
        <f t="shared" si="15"/>
        <v>=RC10</v>
      </c>
      <c r="M924" s="51"/>
    </row>
    <row r="925" spans="1:16">
      <c r="A925" s="148">
        <v>11278</v>
      </c>
      <c r="B925" s="85" t="s">
        <v>1938</v>
      </c>
      <c r="D925" s="86" t="s">
        <v>2299</v>
      </c>
      <c r="F925" s="86"/>
      <c r="G925" t="s">
        <v>2300</v>
      </c>
      <c r="H925" t="s">
        <v>2164</v>
      </c>
      <c r="J925" t="str">
        <f t="shared" si="15"/>
        <v>=RC10</v>
      </c>
      <c r="M925" s="51"/>
    </row>
    <row r="926" spans="1:16">
      <c r="A926" s="148">
        <v>11275</v>
      </c>
      <c r="B926" s="85" t="s">
        <v>864</v>
      </c>
      <c r="C926" s="90">
        <f>Rasasi!$J$5</f>
        <v>0</v>
      </c>
      <c r="D926" s="86" t="s">
        <v>2299</v>
      </c>
      <c r="E926">
        <v>5</v>
      </c>
      <c r="F926" s="86" t="s">
        <v>2170</v>
      </c>
      <c r="G926" t="s">
        <v>2300</v>
      </c>
      <c r="H926" t="s">
        <v>2164</v>
      </c>
      <c r="J926" t="str">
        <f t="shared" si="15"/>
        <v>=Rasasi!R5C10</v>
      </c>
      <c r="M926" s="51"/>
      <c r="P926" s="51"/>
    </row>
    <row r="927" spans="1:16">
      <c r="A927" s="148">
        <v>12970</v>
      </c>
      <c r="B927" s="85" t="s">
        <v>467</v>
      </c>
      <c r="C927" s="90">
        <f>Rasasi!$J$6</f>
        <v>0</v>
      </c>
      <c r="D927" s="86" t="s">
        <v>2299</v>
      </c>
      <c r="E927">
        <v>6</v>
      </c>
      <c r="F927" s="86" t="s">
        <v>2170</v>
      </c>
      <c r="G927" t="s">
        <v>2300</v>
      </c>
      <c r="H927" t="s">
        <v>2164</v>
      </c>
      <c r="J927" t="str">
        <f t="shared" si="15"/>
        <v>=Rasasi!R6C10</v>
      </c>
      <c r="M927" s="51"/>
      <c r="P927" s="51"/>
    </row>
    <row r="928" spans="1:16">
      <c r="A928" s="148">
        <v>13788</v>
      </c>
      <c r="B928" s="85" t="s">
        <v>1939</v>
      </c>
      <c r="D928" s="86" t="s">
        <v>2299</v>
      </c>
      <c r="F928" s="86"/>
      <c r="G928" t="s">
        <v>2300</v>
      </c>
      <c r="H928" t="s">
        <v>2164</v>
      </c>
      <c r="J928" t="str">
        <f t="shared" si="15"/>
        <v>=RC10</v>
      </c>
      <c r="M928" s="51"/>
    </row>
    <row r="929" spans="1:16">
      <c r="A929" s="148">
        <v>14128</v>
      </c>
      <c r="B929" s="85" t="s">
        <v>865</v>
      </c>
      <c r="C929" s="90">
        <f>Rasasi!$J$7</f>
        <v>0</v>
      </c>
      <c r="D929" s="86" t="s">
        <v>2299</v>
      </c>
      <c r="E929">
        <v>7</v>
      </c>
      <c r="F929" s="86" t="s">
        <v>2170</v>
      </c>
      <c r="G929" t="s">
        <v>2300</v>
      </c>
      <c r="H929" t="s">
        <v>2164</v>
      </c>
      <c r="J929" t="str">
        <f t="shared" si="15"/>
        <v>=Rasasi!R7C10</v>
      </c>
      <c r="M929" s="51"/>
      <c r="P929" s="51"/>
    </row>
    <row r="930" spans="1:16">
      <c r="A930" s="148">
        <v>11274</v>
      </c>
      <c r="B930" s="85" t="s">
        <v>1940</v>
      </c>
      <c r="D930" s="86" t="s">
        <v>2299</v>
      </c>
      <c r="F930" s="86"/>
      <c r="G930" t="s">
        <v>2300</v>
      </c>
      <c r="H930" t="s">
        <v>2164</v>
      </c>
      <c r="J930" t="str">
        <f t="shared" si="15"/>
        <v>=RC10</v>
      </c>
      <c r="M930" s="51"/>
    </row>
    <row r="931" spans="1:16">
      <c r="A931" s="148">
        <v>14129</v>
      </c>
      <c r="B931" s="85" t="s">
        <v>866</v>
      </c>
      <c r="C931" s="90">
        <f>Rasasi!$J$8</f>
        <v>0</v>
      </c>
      <c r="D931" s="86" t="s">
        <v>2299</v>
      </c>
      <c r="E931">
        <v>8</v>
      </c>
      <c r="F931" s="86" t="s">
        <v>2170</v>
      </c>
      <c r="G931" t="s">
        <v>2300</v>
      </c>
      <c r="H931" t="s">
        <v>2164</v>
      </c>
      <c r="J931" t="str">
        <f t="shared" si="15"/>
        <v>=Rasasi!R8C10</v>
      </c>
      <c r="M931" s="51"/>
      <c r="P931" s="51"/>
    </row>
    <row r="932" spans="1:16">
      <c r="A932" s="148">
        <v>12969</v>
      </c>
      <c r="B932" s="85" t="s">
        <v>867</v>
      </c>
      <c r="C932" s="90">
        <f>Rasasi!$J$9</f>
        <v>0</v>
      </c>
      <c r="D932" s="86" t="s">
        <v>2299</v>
      </c>
      <c r="E932">
        <v>9</v>
      </c>
      <c r="F932" s="86" t="s">
        <v>2170</v>
      </c>
      <c r="G932" t="s">
        <v>2300</v>
      </c>
      <c r="H932" t="s">
        <v>2164</v>
      </c>
      <c r="J932" t="str">
        <f t="shared" si="15"/>
        <v>=Rasasi!R9C10</v>
      </c>
      <c r="M932" s="51"/>
      <c r="P932" s="51"/>
    </row>
    <row r="933" spans="1:16">
      <c r="A933" s="147">
        <v>13334</v>
      </c>
      <c r="B933" s="84" t="s">
        <v>362</v>
      </c>
      <c r="D933" s="86" t="s">
        <v>2299</v>
      </c>
      <c r="F933" s="86"/>
      <c r="G933" t="s">
        <v>2300</v>
      </c>
      <c r="H933" t="s">
        <v>2164</v>
      </c>
      <c r="J933" t="str">
        <f t="shared" si="15"/>
        <v>=RC10</v>
      </c>
      <c r="M933" s="51"/>
    </row>
    <row r="934" spans="1:16">
      <c r="A934" s="148">
        <v>14015</v>
      </c>
      <c r="B934" s="85" t="s">
        <v>1941</v>
      </c>
      <c r="C934" s="90">
        <f>Rasasi!J14</f>
        <v>0</v>
      </c>
      <c r="D934" s="86" t="s">
        <v>2299</v>
      </c>
      <c r="F934" s="86"/>
      <c r="G934" t="s">
        <v>2300</v>
      </c>
      <c r="H934" t="s">
        <v>2164</v>
      </c>
      <c r="J934" t="str">
        <f t="shared" si="15"/>
        <v>=RC10</v>
      </c>
      <c r="M934" s="51"/>
    </row>
    <row r="935" spans="1:16">
      <c r="A935" s="148">
        <v>13340</v>
      </c>
      <c r="B935" s="85" t="s">
        <v>468</v>
      </c>
      <c r="C935" s="90">
        <f>Rasasi!$J$13</f>
        <v>0</v>
      </c>
      <c r="D935" s="86" t="s">
        <v>2299</v>
      </c>
      <c r="E935">
        <v>11</v>
      </c>
      <c r="F935" s="86" t="s">
        <v>2170</v>
      </c>
      <c r="G935" t="s">
        <v>2300</v>
      </c>
      <c r="H935" t="s">
        <v>2164</v>
      </c>
      <c r="J935" t="str">
        <f t="shared" si="15"/>
        <v>=Rasasi!R11C10</v>
      </c>
      <c r="M935" s="51"/>
      <c r="P935" s="51"/>
    </row>
    <row r="936" spans="1:16">
      <c r="A936" s="148">
        <v>14016</v>
      </c>
      <c r="B936" s="85" t="s">
        <v>469</v>
      </c>
      <c r="C936" s="90">
        <f>Rasasi!$J$16</f>
        <v>0</v>
      </c>
      <c r="D936" s="86" t="s">
        <v>2299</v>
      </c>
      <c r="E936">
        <v>12</v>
      </c>
      <c r="F936" s="86" t="s">
        <v>2170</v>
      </c>
      <c r="G936" t="s">
        <v>2300</v>
      </c>
      <c r="H936" t="s">
        <v>2164</v>
      </c>
      <c r="J936" t="str">
        <f t="shared" si="15"/>
        <v>=Rasasi!R12C10</v>
      </c>
      <c r="M936" s="51"/>
      <c r="P936" s="51"/>
    </row>
    <row r="937" spans="1:16">
      <c r="A937" s="148">
        <v>13343</v>
      </c>
      <c r="B937" s="85" t="s">
        <v>1942</v>
      </c>
      <c r="C937" s="90">
        <f>Rasasi!J15</f>
        <v>0</v>
      </c>
      <c r="D937" s="86" t="s">
        <v>2299</v>
      </c>
      <c r="F937" s="86"/>
      <c r="G937" t="s">
        <v>2300</v>
      </c>
      <c r="H937" t="s">
        <v>2164</v>
      </c>
      <c r="J937" t="str">
        <f t="shared" si="15"/>
        <v>=RC10</v>
      </c>
      <c r="M937" s="51"/>
    </row>
    <row r="938" spans="1:16">
      <c r="A938" s="148">
        <v>14017</v>
      </c>
      <c r="B938" s="85" t="s">
        <v>470</v>
      </c>
      <c r="C938" s="90">
        <f>Rasasi!$J$17</f>
        <v>0</v>
      </c>
      <c r="D938" s="86" t="s">
        <v>2299</v>
      </c>
      <c r="E938">
        <v>13</v>
      </c>
      <c r="F938" s="86" t="s">
        <v>2170</v>
      </c>
      <c r="G938" t="s">
        <v>2300</v>
      </c>
      <c r="H938" t="s">
        <v>2164</v>
      </c>
      <c r="J938" t="str">
        <f t="shared" si="15"/>
        <v>=Rasasi!R13C10</v>
      </c>
      <c r="M938" s="51"/>
      <c r="P938" s="51"/>
    </row>
    <row r="939" spans="1:16">
      <c r="A939" s="148">
        <v>14018</v>
      </c>
      <c r="B939" s="85" t="s">
        <v>471</v>
      </c>
      <c r="C939" s="90">
        <f>Rasasi!$J$18</f>
        <v>0</v>
      </c>
      <c r="D939" s="86" t="s">
        <v>2299</v>
      </c>
      <c r="E939">
        <v>14</v>
      </c>
      <c r="F939" s="86" t="s">
        <v>2170</v>
      </c>
      <c r="G939" t="s">
        <v>2300</v>
      </c>
      <c r="H939" t="s">
        <v>2164</v>
      </c>
      <c r="J939" t="str">
        <f t="shared" si="15"/>
        <v>=Rasasi!R14C10</v>
      </c>
      <c r="M939" s="51"/>
      <c r="P939" s="51"/>
    </row>
    <row r="940" spans="1:16">
      <c r="A940" s="148">
        <v>13341</v>
      </c>
      <c r="B940" s="85" t="s">
        <v>1943</v>
      </c>
      <c r="C940" s="90">
        <f>Rasasi!J19</f>
        <v>0</v>
      </c>
      <c r="D940" s="86" t="s">
        <v>2299</v>
      </c>
      <c r="F940" s="86"/>
      <c r="G940" t="s">
        <v>2300</v>
      </c>
      <c r="H940" t="s">
        <v>2164</v>
      </c>
      <c r="J940" t="str">
        <f t="shared" si="15"/>
        <v>=RC10</v>
      </c>
      <c r="M940" s="51"/>
    </row>
    <row r="941" spans="1:16">
      <c r="A941" s="148">
        <v>13335</v>
      </c>
      <c r="B941" s="85" t="s">
        <v>472</v>
      </c>
      <c r="C941" s="90">
        <f>Rasasi!$J$20</f>
        <v>0</v>
      </c>
      <c r="D941" s="86" t="s">
        <v>2299</v>
      </c>
      <c r="E941">
        <v>15</v>
      </c>
      <c r="F941" s="86" t="s">
        <v>2170</v>
      </c>
      <c r="G941" t="s">
        <v>2300</v>
      </c>
      <c r="H941" t="s">
        <v>2164</v>
      </c>
      <c r="J941" t="str">
        <f t="shared" si="15"/>
        <v>=Rasasi!R15C10</v>
      </c>
      <c r="M941" s="51"/>
      <c r="P941" s="51"/>
    </row>
    <row r="942" spans="1:16">
      <c r="A942" s="148">
        <v>14024</v>
      </c>
      <c r="B942" s="85" t="s">
        <v>473</v>
      </c>
      <c r="C942" s="90">
        <f>Rasasi!$J$22</f>
        <v>0</v>
      </c>
      <c r="D942" s="86" t="s">
        <v>2299</v>
      </c>
      <c r="E942">
        <v>16</v>
      </c>
      <c r="F942" s="86" t="s">
        <v>2170</v>
      </c>
      <c r="G942" t="s">
        <v>2300</v>
      </c>
      <c r="H942" t="s">
        <v>2164</v>
      </c>
      <c r="J942" t="str">
        <f t="shared" si="15"/>
        <v>=Rasasi!R16C10</v>
      </c>
      <c r="M942" s="51"/>
      <c r="P942" s="51"/>
    </row>
    <row r="943" spans="1:16">
      <c r="A943" s="148">
        <v>13337</v>
      </c>
      <c r="B943" s="85" t="s">
        <v>868</v>
      </c>
      <c r="C943" s="90">
        <f>Rasasi!$J$23</f>
        <v>0</v>
      </c>
      <c r="D943" s="86" t="s">
        <v>2299</v>
      </c>
      <c r="E943">
        <v>17</v>
      </c>
      <c r="F943" s="86" t="s">
        <v>2170</v>
      </c>
      <c r="G943" t="s">
        <v>2300</v>
      </c>
      <c r="H943" t="s">
        <v>2164</v>
      </c>
      <c r="J943" t="str">
        <f t="shared" si="15"/>
        <v>=Rasasi!R17C10</v>
      </c>
      <c r="M943" s="51"/>
      <c r="P943" s="51"/>
    </row>
    <row r="944" spans="1:16">
      <c r="A944" s="148">
        <v>14026</v>
      </c>
      <c r="B944" s="85" t="s">
        <v>869</v>
      </c>
      <c r="C944" s="90">
        <f>Rasasi!$J$24</f>
        <v>0</v>
      </c>
      <c r="D944" s="86" t="s">
        <v>2299</v>
      </c>
      <c r="E944">
        <v>18</v>
      </c>
      <c r="F944" s="86" t="s">
        <v>2170</v>
      </c>
      <c r="G944" t="s">
        <v>2300</v>
      </c>
      <c r="H944" t="s">
        <v>2164</v>
      </c>
      <c r="J944" t="str">
        <f t="shared" si="15"/>
        <v>=Rasasi!R18C10</v>
      </c>
      <c r="M944" s="51"/>
      <c r="P944" s="51"/>
    </row>
    <row r="945" spans="1:16">
      <c r="A945" s="148">
        <v>14025</v>
      </c>
      <c r="B945" s="85" t="s">
        <v>870</v>
      </c>
      <c r="C945" s="90">
        <f>Rasasi!$J$25</f>
        <v>0</v>
      </c>
      <c r="D945" s="86" t="s">
        <v>2299</v>
      </c>
      <c r="E945">
        <v>19</v>
      </c>
      <c r="F945" s="86" t="s">
        <v>2170</v>
      </c>
      <c r="G945" t="s">
        <v>2300</v>
      </c>
      <c r="H945" t="s">
        <v>2164</v>
      </c>
      <c r="J945" t="str">
        <f t="shared" si="15"/>
        <v>=Rasasi!R19C10</v>
      </c>
      <c r="M945" s="51"/>
      <c r="P945" s="51"/>
    </row>
    <row r="946" spans="1:16">
      <c r="A946" s="148">
        <v>13937</v>
      </c>
      <c r="B946" s="85" t="s">
        <v>1944</v>
      </c>
      <c r="D946" s="86" t="s">
        <v>2299</v>
      </c>
      <c r="F946" s="86"/>
      <c r="G946" t="s">
        <v>2300</v>
      </c>
      <c r="H946" t="s">
        <v>2164</v>
      </c>
      <c r="J946" t="str">
        <f t="shared" si="15"/>
        <v>=RC10</v>
      </c>
      <c r="M946" s="51"/>
    </row>
    <row r="947" spans="1:16">
      <c r="A947" s="148">
        <v>14034</v>
      </c>
      <c r="B947" s="85" t="s">
        <v>474</v>
      </c>
      <c r="C947" s="90">
        <f>Rasasi!$J$26</f>
        <v>0</v>
      </c>
      <c r="D947" s="86" t="s">
        <v>2299</v>
      </c>
      <c r="E947">
        <v>20</v>
      </c>
      <c r="F947" s="86" t="s">
        <v>2170</v>
      </c>
      <c r="G947" t="s">
        <v>2300</v>
      </c>
      <c r="H947" t="s">
        <v>2164</v>
      </c>
      <c r="J947" t="str">
        <f t="shared" si="15"/>
        <v>=Rasasi!R20C10</v>
      </c>
      <c r="M947" s="51"/>
      <c r="P947" s="51"/>
    </row>
    <row r="948" spans="1:16">
      <c r="A948" s="148">
        <v>14035</v>
      </c>
      <c r="B948" s="85" t="s">
        <v>475</v>
      </c>
      <c r="C948" s="90">
        <f>Rasasi!$J$27</f>
        <v>0</v>
      </c>
      <c r="D948" s="86" t="s">
        <v>2299</v>
      </c>
      <c r="E948">
        <v>21</v>
      </c>
      <c r="F948" s="86" t="s">
        <v>2170</v>
      </c>
      <c r="G948" t="s">
        <v>2300</v>
      </c>
      <c r="H948" t="s">
        <v>2164</v>
      </c>
      <c r="J948" t="str">
        <f t="shared" si="15"/>
        <v>=Rasasi!R21C10</v>
      </c>
      <c r="M948" s="51"/>
      <c r="P948" s="51"/>
    </row>
    <row r="949" spans="1:16">
      <c r="A949" s="148">
        <v>14027</v>
      </c>
      <c r="B949" s="85" t="s">
        <v>476</v>
      </c>
      <c r="C949" s="90">
        <f>Rasasi!$J$28</f>
        <v>0</v>
      </c>
      <c r="D949" s="86" t="s">
        <v>2299</v>
      </c>
      <c r="E949">
        <v>22</v>
      </c>
      <c r="F949" s="86" t="s">
        <v>2170</v>
      </c>
      <c r="G949" t="s">
        <v>2300</v>
      </c>
      <c r="H949" t="s">
        <v>2164</v>
      </c>
      <c r="J949" t="str">
        <f t="shared" si="15"/>
        <v>=Rasasi!R22C10</v>
      </c>
      <c r="M949" s="51"/>
      <c r="P949" s="51"/>
    </row>
    <row r="950" spans="1:16">
      <c r="A950" s="148">
        <v>13339</v>
      </c>
      <c r="B950" s="85" t="s">
        <v>1945</v>
      </c>
      <c r="D950" s="86" t="s">
        <v>2299</v>
      </c>
      <c r="F950" s="86"/>
      <c r="G950" t="s">
        <v>2300</v>
      </c>
      <c r="H950" t="s">
        <v>2164</v>
      </c>
      <c r="J950" t="str">
        <f t="shared" si="15"/>
        <v>=RC10</v>
      </c>
      <c r="M950" s="51"/>
    </row>
    <row r="951" spans="1:16">
      <c r="A951" s="148">
        <v>13336</v>
      </c>
      <c r="B951" s="85" t="s">
        <v>477</v>
      </c>
      <c r="C951" s="90">
        <f>Rasasi!$J$29</f>
        <v>0</v>
      </c>
      <c r="D951" s="86" t="s">
        <v>2299</v>
      </c>
      <c r="E951">
        <v>23</v>
      </c>
      <c r="F951" s="86" t="s">
        <v>2170</v>
      </c>
      <c r="G951" t="s">
        <v>2300</v>
      </c>
      <c r="H951" t="s">
        <v>2164</v>
      </c>
      <c r="J951" t="str">
        <f t="shared" si="15"/>
        <v>=Rasasi!R23C10</v>
      </c>
      <c r="M951" s="51"/>
      <c r="P951" s="51"/>
    </row>
    <row r="952" spans="1:16">
      <c r="A952" s="148">
        <v>13338</v>
      </c>
      <c r="B952" s="85" t="s">
        <v>478</v>
      </c>
      <c r="C952" s="90">
        <f>Rasasi!$J$30</f>
        <v>0</v>
      </c>
      <c r="D952" s="86" t="s">
        <v>2299</v>
      </c>
      <c r="E952">
        <v>24</v>
      </c>
      <c r="F952" s="86" t="s">
        <v>2170</v>
      </c>
      <c r="G952" t="s">
        <v>2300</v>
      </c>
      <c r="H952" t="s">
        <v>2164</v>
      </c>
      <c r="J952" t="str">
        <f t="shared" si="15"/>
        <v>=Rasasi!R24C10</v>
      </c>
      <c r="M952" s="51"/>
      <c r="P952" s="51"/>
    </row>
    <row r="953" spans="1:16">
      <c r="A953" s="148">
        <v>13344</v>
      </c>
      <c r="B953" s="85" t="s">
        <v>1946</v>
      </c>
      <c r="C953" s="90">
        <f>Rasasi!$J$31</f>
        <v>0</v>
      </c>
      <c r="D953" s="86" t="s">
        <v>2299</v>
      </c>
      <c r="E953">
        <v>25</v>
      </c>
      <c r="F953" s="86" t="s">
        <v>2170</v>
      </c>
      <c r="G953" t="s">
        <v>2300</v>
      </c>
      <c r="H953" t="s">
        <v>2164</v>
      </c>
      <c r="J953" t="str">
        <f t="shared" si="15"/>
        <v>=Rasasi!R25C10</v>
      </c>
      <c r="M953" s="51"/>
      <c r="P953" s="51"/>
    </row>
    <row r="954" spans="1:16">
      <c r="A954" s="148">
        <v>14028</v>
      </c>
      <c r="B954" s="85" t="s">
        <v>479</v>
      </c>
      <c r="C954" s="90">
        <f>Rasasi!$J$32</f>
        <v>0</v>
      </c>
      <c r="D954" s="86" t="s">
        <v>2299</v>
      </c>
      <c r="E954">
        <v>26</v>
      </c>
      <c r="F954" s="86" t="s">
        <v>2170</v>
      </c>
      <c r="G954" t="s">
        <v>2300</v>
      </c>
      <c r="H954" t="s">
        <v>2164</v>
      </c>
      <c r="J954" t="str">
        <f t="shared" si="15"/>
        <v>=Rasasi!R26C10</v>
      </c>
      <c r="M954" s="51"/>
      <c r="P954" s="51"/>
    </row>
    <row r="955" spans="1:16">
      <c r="A955" s="148">
        <v>13346</v>
      </c>
      <c r="B955" s="85" t="s">
        <v>480</v>
      </c>
      <c r="C955" s="90">
        <f>Rasasi!$J$33</f>
        <v>0</v>
      </c>
      <c r="D955" s="86" t="s">
        <v>2299</v>
      </c>
      <c r="E955">
        <v>27</v>
      </c>
      <c r="F955" s="86" t="s">
        <v>2170</v>
      </c>
      <c r="G955" t="s">
        <v>2300</v>
      </c>
      <c r="H955" t="s">
        <v>2164</v>
      </c>
      <c r="J955" t="str">
        <f t="shared" si="15"/>
        <v>=Rasasi!R27C10</v>
      </c>
      <c r="M955" s="51"/>
      <c r="P955" s="51"/>
    </row>
    <row r="956" spans="1:16">
      <c r="A956" s="148">
        <v>13342</v>
      </c>
      <c r="B956" s="85" t="s">
        <v>481</v>
      </c>
      <c r="C956" s="90">
        <f>Rasasi!$J$34</f>
        <v>0</v>
      </c>
      <c r="D956" s="86" t="s">
        <v>2299</v>
      </c>
      <c r="E956">
        <v>28</v>
      </c>
      <c r="F956" s="86" t="s">
        <v>2170</v>
      </c>
      <c r="G956" t="s">
        <v>2300</v>
      </c>
      <c r="H956" t="s">
        <v>2164</v>
      </c>
      <c r="J956" t="str">
        <f t="shared" si="15"/>
        <v>=Rasasi!R28C10</v>
      </c>
      <c r="M956" s="51"/>
      <c r="P956" s="51"/>
    </row>
    <row r="957" spans="1:16">
      <c r="A957" s="148">
        <v>14029</v>
      </c>
      <c r="B957" s="85" t="s">
        <v>482</v>
      </c>
      <c r="C957" s="90">
        <f>Rasasi!$J$35</f>
        <v>0</v>
      </c>
      <c r="D957" s="86" t="s">
        <v>2299</v>
      </c>
      <c r="E957">
        <v>29</v>
      </c>
      <c r="F957" s="86" t="s">
        <v>2170</v>
      </c>
      <c r="G957" t="s">
        <v>2300</v>
      </c>
      <c r="H957" t="s">
        <v>2164</v>
      </c>
      <c r="J957" t="str">
        <f t="shared" si="15"/>
        <v>=Rasasi!R29C10</v>
      </c>
      <c r="M957" s="51"/>
      <c r="P957" s="51"/>
    </row>
    <row r="958" spans="1:16">
      <c r="A958" s="148">
        <v>14030</v>
      </c>
      <c r="B958" s="85" t="s">
        <v>483</v>
      </c>
      <c r="C958" s="90">
        <f>Rasasi!$J$36</f>
        <v>0</v>
      </c>
      <c r="D958" s="86" t="s">
        <v>2299</v>
      </c>
      <c r="E958">
        <v>30</v>
      </c>
      <c r="F958" s="86" t="s">
        <v>2170</v>
      </c>
      <c r="G958" t="s">
        <v>2300</v>
      </c>
      <c r="H958" t="s">
        <v>2164</v>
      </c>
      <c r="J958" t="str">
        <f t="shared" si="15"/>
        <v>=Rasasi!R30C10</v>
      </c>
      <c r="M958" s="51"/>
      <c r="P958" s="51"/>
    </row>
    <row r="959" spans="1:16">
      <c r="A959" s="148">
        <v>14031</v>
      </c>
      <c r="B959" s="85" t="s">
        <v>484</v>
      </c>
      <c r="C959" s="90">
        <f>Rasasi!$J$37</f>
        <v>0</v>
      </c>
      <c r="D959" s="86" t="s">
        <v>2299</v>
      </c>
      <c r="E959">
        <v>31</v>
      </c>
      <c r="F959" s="86" t="s">
        <v>2170</v>
      </c>
      <c r="G959" t="s">
        <v>2300</v>
      </c>
      <c r="H959" t="s">
        <v>2164</v>
      </c>
      <c r="J959" t="str">
        <f t="shared" si="15"/>
        <v>=Rasasi!R31C10</v>
      </c>
      <c r="M959" s="51"/>
      <c r="P959" s="51"/>
    </row>
    <row r="960" spans="1:16">
      <c r="A960" s="148">
        <v>13345</v>
      </c>
      <c r="B960" s="85" t="s">
        <v>485</v>
      </c>
      <c r="C960" s="90">
        <f>Rasasi!$J$38</f>
        <v>0</v>
      </c>
      <c r="D960" s="86" t="s">
        <v>2299</v>
      </c>
      <c r="E960">
        <v>32</v>
      </c>
      <c r="F960" s="86" t="s">
        <v>2170</v>
      </c>
      <c r="G960" t="s">
        <v>2300</v>
      </c>
      <c r="H960" t="s">
        <v>2164</v>
      </c>
      <c r="J960" t="str">
        <f t="shared" si="15"/>
        <v>=Rasasi!R32C10</v>
      </c>
      <c r="M960" s="51"/>
      <c r="P960" s="51"/>
    </row>
    <row r="961" spans="1:16">
      <c r="A961" s="148">
        <v>14032</v>
      </c>
      <c r="B961" s="85" t="s">
        <v>871</v>
      </c>
      <c r="C961" s="90">
        <f>Rasasi!$J$39</f>
        <v>0</v>
      </c>
      <c r="D961" s="86" t="s">
        <v>2299</v>
      </c>
      <c r="E961">
        <v>33</v>
      </c>
      <c r="F961" s="86" t="s">
        <v>2170</v>
      </c>
      <c r="G961" t="s">
        <v>2300</v>
      </c>
      <c r="H961" t="s">
        <v>2164</v>
      </c>
      <c r="J961" t="str">
        <f t="shared" si="15"/>
        <v>=Rasasi!R33C10</v>
      </c>
      <c r="M961" s="51"/>
      <c r="P961" s="51"/>
    </row>
    <row r="962" spans="1:16">
      <c r="A962" s="148">
        <v>14033</v>
      </c>
      <c r="B962" s="85" t="s">
        <v>486</v>
      </c>
      <c r="C962" s="90">
        <f>Rasasi!$J$40</f>
        <v>0</v>
      </c>
      <c r="D962" s="86" t="s">
        <v>2299</v>
      </c>
      <c r="E962">
        <v>34</v>
      </c>
      <c r="F962" s="86" t="s">
        <v>2170</v>
      </c>
      <c r="G962" t="s">
        <v>2300</v>
      </c>
      <c r="H962" t="s">
        <v>2164</v>
      </c>
      <c r="J962" t="str">
        <f t="shared" si="15"/>
        <v>=Rasasi!R34C10</v>
      </c>
      <c r="M962" s="51"/>
      <c r="P962" s="51"/>
    </row>
    <row r="963" spans="1:16">
      <c r="A963" s="147">
        <v>14121</v>
      </c>
      <c r="B963" s="84" t="s">
        <v>410</v>
      </c>
      <c r="D963" s="86" t="s">
        <v>2299</v>
      </c>
      <c r="F963" s="86"/>
      <c r="G963" t="s">
        <v>2300</v>
      </c>
      <c r="H963" t="s">
        <v>2164</v>
      </c>
      <c r="J963" t="str">
        <f t="shared" si="15"/>
        <v>=RC10</v>
      </c>
      <c r="M963" s="51"/>
    </row>
    <row r="964" spans="1:16">
      <c r="A964" s="148">
        <v>14120</v>
      </c>
      <c r="B964" s="85" t="s">
        <v>872</v>
      </c>
      <c r="C964" s="90">
        <f>Rasasi!$J$42</f>
        <v>0</v>
      </c>
      <c r="D964" s="86" t="s">
        <v>2299</v>
      </c>
      <c r="E964">
        <v>36</v>
      </c>
      <c r="F964" s="86" t="s">
        <v>2170</v>
      </c>
      <c r="G964" t="s">
        <v>2300</v>
      </c>
      <c r="H964" t="s">
        <v>2164</v>
      </c>
      <c r="J964" t="str">
        <f t="shared" si="15"/>
        <v>=Rasasi!R36C10</v>
      </c>
      <c r="M964" s="51"/>
      <c r="P964" s="51"/>
    </row>
    <row r="965" spans="1:16">
      <c r="A965" s="148">
        <v>14126</v>
      </c>
      <c r="B965" s="85" t="s">
        <v>872</v>
      </c>
      <c r="D965" s="86" t="s">
        <v>2299</v>
      </c>
      <c r="F965" s="86"/>
      <c r="G965" t="s">
        <v>2300</v>
      </c>
      <c r="H965" t="s">
        <v>2164</v>
      </c>
      <c r="J965" t="str">
        <f t="shared" si="15"/>
        <v>=RC10</v>
      </c>
      <c r="M965" s="51"/>
    </row>
    <row r="966" spans="1:16">
      <c r="A966" s="148">
        <v>13333</v>
      </c>
      <c r="B966" s="85" t="s">
        <v>1947</v>
      </c>
      <c r="C966" s="90">
        <f>Rasasi!$J$43</f>
        <v>0</v>
      </c>
      <c r="D966" s="86" t="s">
        <v>2299</v>
      </c>
      <c r="E966">
        <v>37</v>
      </c>
      <c r="F966" s="86" t="s">
        <v>2170</v>
      </c>
      <c r="G966" t="s">
        <v>2300</v>
      </c>
      <c r="H966" t="s">
        <v>2164</v>
      </c>
      <c r="J966" t="str">
        <f t="shared" ref="J966:J1029" si="16">CONCATENATE(H966,F966,D966,E966,G966)</f>
        <v>=Rasasi!R37C10</v>
      </c>
      <c r="M966" s="51"/>
      <c r="P966" s="51"/>
    </row>
    <row r="967" spans="1:16">
      <c r="A967" s="148">
        <v>13332</v>
      </c>
      <c r="B967" s="85" t="s">
        <v>1948</v>
      </c>
      <c r="D967" s="86" t="s">
        <v>2299</v>
      </c>
      <c r="F967" s="86"/>
      <c r="G967" t="s">
        <v>2300</v>
      </c>
      <c r="H967" t="s">
        <v>2164</v>
      </c>
      <c r="J967" t="str">
        <f t="shared" si="16"/>
        <v>=RC10</v>
      </c>
      <c r="M967" s="51"/>
    </row>
    <row r="968" spans="1:16">
      <c r="A968" s="148">
        <v>14122</v>
      </c>
      <c r="B968" s="85" t="s">
        <v>1949</v>
      </c>
      <c r="C968" s="90">
        <f>Rasasi!$J$44</f>
        <v>0</v>
      </c>
      <c r="D968" s="86" t="s">
        <v>2299</v>
      </c>
      <c r="E968">
        <v>38</v>
      </c>
      <c r="F968" s="86" t="s">
        <v>2170</v>
      </c>
      <c r="G968" t="s">
        <v>2300</v>
      </c>
      <c r="H968" t="s">
        <v>2164</v>
      </c>
      <c r="J968" t="str">
        <f t="shared" si="16"/>
        <v>=Rasasi!R38C10</v>
      </c>
      <c r="M968" s="51"/>
      <c r="P968" s="51"/>
    </row>
    <row r="969" spans="1:16">
      <c r="A969" s="148">
        <v>14123</v>
      </c>
      <c r="B969" s="85" t="s">
        <v>1950</v>
      </c>
      <c r="C969" s="90">
        <f>Rasasi!$J$45</f>
        <v>0</v>
      </c>
      <c r="D969" s="86" t="s">
        <v>2299</v>
      </c>
      <c r="E969">
        <v>39</v>
      </c>
      <c r="F969" s="86" t="s">
        <v>2170</v>
      </c>
      <c r="G969" t="s">
        <v>2300</v>
      </c>
      <c r="H969" t="s">
        <v>2164</v>
      </c>
      <c r="J969" t="str">
        <f t="shared" si="16"/>
        <v>=Rasasi!R39C10</v>
      </c>
      <c r="M969" s="51"/>
      <c r="P969" s="51"/>
    </row>
    <row r="970" spans="1:16">
      <c r="A970" s="148">
        <v>14124</v>
      </c>
      <c r="B970" s="85" t="s">
        <v>1951</v>
      </c>
      <c r="C970" s="90">
        <f>Rasasi!$J$46</f>
        <v>0</v>
      </c>
      <c r="D970" s="86" t="s">
        <v>2299</v>
      </c>
      <c r="E970">
        <v>40</v>
      </c>
      <c r="F970" s="86" t="s">
        <v>2170</v>
      </c>
      <c r="G970" t="s">
        <v>2300</v>
      </c>
      <c r="H970" t="s">
        <v>2164</v>
      </c>
      <c r="J970" t="str">
        <f t="shared" si="16"/>
        <v>=Rasasi!R40C10</v>
      </c>
      <c r="M970" s="51"/>
      <c r="P970" s="51"/>
    </row>
    <row r="971" spans="1:16">
      <c r="A971" s="148">
        <v>12968</v>
      </c>
      <c r="B971" s="85" t="s">
        <v>873</v>
      </c>
      <c r="C971" s="90">
        <f>Rasasi!$J$47</f>
        <v>0</v>
      </c>
      <c r="D971" s="86" t="s">
        <v>2299</v>
      </c>
      <c r="E971">
        <v>41</v>
      </c>
      <c r="F971" s="86" t="s">
        <v>2170</v>
      </c>
      <c r="G971" t="s">
        <v>2300</v>
      </c>
      <c r="H971" t="s">
        <v>2164</v>
      </c>
      <c r="J971" t="str">
        <f t="shared" si="16"/>
        <v>=Rasasi!R41C10</v>
      </c>
      <c r="M971" s="51"/>
      <c r="P971" s="51"/>
    </row>
    <row r="972" spans="1:16">
      <c r="A972" s="148">
        <v>14125</v>
      </c>
      <c r="B972" s="85" t="s">
        <v>1952</v>
      </c>
      <c r="C972" s="90">
        <f>Rasasi!$J$48</f>
        <v>0</v>
      </c>
      <c r="D972" s="86" t="s">
        <v>2299</v>
      </c>
      <c r="E972">
        <v>42</v>
      </c>
      <c r="F972" s="86" t="s">
        <v>2170</v>
      </c>
      <c r="G972" t="s">
        <v>2300</v>
      </c>
      <c r="H972" t="s">
        <v>2164</v>
      </c>
      <c r="J972" t="str">
        <f t="shared" si="16"/>
        <v>=Rasasi!R42C10</v>
      </c>
      <c r="M972" s="51"/>
      <c r="P972" s="51"/>
    </row>
    <row r="973" spans="1:16">
      <c r="A973" s="147">
        <v>12196</v>
      </c>
      <c r="B973" s="84" t="s">
        <v>487</v>
      </c>
      <c r="D973" s="86" t="s">
        <v>2299</v>
      </c>
      <c r="F973" s="86"/>
      <c r="G973" t="s">
        <v>2300</v>
      </c>
      <c r="H973" t="s">
        <v>2164</v>
      </c>
      <c r="J973" t="str">
        <f t="shared" si="16"/>
        <v>=RC10</v>
      </c>
      <c r="M973" s="51"/>
    </row>
    <row r="974" spans="1:16">
      <c r="A974" s="148">
        <v>13378</v>
      </c>
      <c r="B974" s="85" t="s">
        <v>1953</v>
      </c>
      <c r="C974" s="1">
        <f>Rehab!J3</f>
        <v>0</v>
      </c>
      <c r="D974" s="86" t="s">
        <v>2299</v>
      </c>
      <c r="E974">
        <v>88</v>
      </c>
      <c r="F974" s="86" t="s">
        <v>2172</v>
      </c>
      <c r="G974" t="s">
        <v>2300</v>
      </c>
      <c r="H974" t="s">
        <v>2164</v>
      </c>
      <c r="J974" t="str">
        <f t="shared" si="16"/>
        <v>=Rehab!R88C10</v>
      </c>
      <c r="M974" s="51"/>
      <c r="P974" s="51"/>
    </row>
    <row r="975" spans="1:16">
      <c r="A975" s="148">
        <v>13965</v>
      </c>
      <c r="B975" s="85" t="s">
        <v>874</v>
      </c>
      <c r="C975" s="1">
        <f>Rehab!$J$4</f>
        <v>0</v>
      </c>
      <c r="D975" s="86" t="s">
        <v>2299</v>
      </c>
      <c r="E975">
        <v>3</v>
      </c>
      <c r="F975" s="86" t="s">
        <v>2172</v>
      </c>
      <c r="G975" t="s">
        <v>2300</v>
      </c>
      <c r="H975" t="s">
        <v>2164</v>
      </c>
      <c r="J975" t="str">
        <f t="shared" si="16"/>
        <v>=Rehab!R3C10</v>
      </c>
      <c r="M975" s="51"/>
      <c r="P975" s="51"/>
    </row>
    <row r="976" spans="1:16">
      <c r="A976" s="148">
        <v>12608</v>
      </c>
      <c r="B976" s="85" t="s">
        <v>875</v>
      </c>
      <c r="C976" s="1">
        <f>Rehab!$J$5</f>
        <v>0</v>
      </c>
      <c r="D976" s="86" t="s">
        <v>2299</v>
      </c>
      <c r="E976">
        <v>4</v>
      </c>
      <c r="F976" s="86" t="s">
        <v>2172</v>
      </c>
      <c r="G976" t="s">
        <v>2300</v>
      </c>
      <c r="H976" t="s">
        <v>2164</v>
      </c>
      <c r="J976" t="str">
        <f t="shared" si="16"/>
        <v>=Rehab!R4C10</v>
      </c>
      <c r="M976" s="51"/>
      <c r="P976" s="51"/>
    </row>
    <row r="977" spans="1:16">
      <c r="A977" s="148">
        <v>13966</v>
      </c>
      <c r="B977" s="85" t="s">
        <v>876</v>
      </c>
      <c r="C977" s="1">
        <f>Rehab!$J$6</f>
        <v>0</v>
      </c>
      <c r="D977" s="86" t="s">
        <v>2299</v>
      </c>
      <c r="E977">
        <v>5</v>
      </c>
      <c r="F977" s="86" t="s">
        <v>2172</v>
      </c>
      <c r="G977" t="s">
        <v>2300</v>
      </c>
      <c r="H977" t="s">
        <v>2164</v>
      </c>
      <c r="J977" t="str">
        <f t="shared" si="16"/>
        <v>=Rehab!R5C10</v>
      </c>
      <c r="M977" s="51"/>
      <c r="P977" s="51"/>
    </row>
    <row r="978" spans="1:16">
      <c r="A978" s="148">
        <v>13967</v>
      </c>
      <c r="B978" s="85" t="s">
        <v>877</v>
      </c>
      <c r="C978" s="1">
        <f>Rehab!$J$7</f>
        <v>0</v>
      </c>
      <c r="D978" s="86" t="s">
        <v>2299</v>
      </c>
      <c r="E978">
        <v>6</v>
      </c>
      <c r="F978" s="86" t="s">
        <v>2172</v>
      </c>
      <c r="G978" t="s">
        <v>2300</v>
      </c>
      <c r="H978" t="s">
        <v>2164</v>
      </c>
      <c r="J978" t="str">
        <f t="shared" si="16"/>
        <v>=Rehab!R6C10</v>
      </c>
      <c r="M978" s="51"/>
      <c r="P978" s="51"/>
    </row>
    <row r="979" spans="1:16">
      <c r="A979" s="148">
        <v>13969</v>
      </c>
      <c r="B979" s="85" t="s">
        <v>878</v>
      </c>
      <c r="C979" s="1">
        <f>Rehab!$J$8</f>
        <v>0</v>
      </c>
      <c r="D979" s="86" t="s">
        <v>2299</v>
      </c>
      <c r="E979">
        <v>7</v>
      </c>
      <c r="F979" s="86" t="s">
        <v>2172</v>
      </c>
      <c r="G979" t="s">
        <v>2300</v>
      </c>
      <c r="H979" t="s">
        <v>2164</v>
      </c>
      <c r="J979" t="str">
        <f t="shared" si="16"/>
        <v>=Rehab!R7C10</v>
      </c>
      <c r="M979" s="51"/>
      <c r="P979" s="51"/>
    </row>
    <row r="980" spans="1:16">
      <c r="A980" s="148">
        <v>13968</v>
      </c>
      <c r="B980" s="85" t="s">
        <v>488</v>
      </c>
      <c r="C980" s="1">
        <f>Rehab!$J$9</f>
        <v>0</v>
      </c>
      <c r="D980" s="86" t="s">
        <v>2299</v>
      </c>
      <c r="E980">
        <v>8</v>
      </c>
      <c r="F980" s="86" t="s">
        <v>2172</v>
      </c>
      <c r="G980" t="s">
        <v>2300</v>
      </c>
      <c r="H980" t="s">
        <v>2164</v>
      </c>
      <c r="J980" t="str">
        <f t="shared" si="16"/>
        <v>=Rehab!R8C10</v>
      </c>
      <c r="M980" s="51"/>
      <c r="P980" s="51"/>
    </row>
    <row r="981" spans="1:16">
      <c r="A981" s="148">
        <v>13995</v>
      </c>
      <c r="B981" s="85" t="s">
        <v>879</v>
      </c>
      <c r="C981" s="1">
        <f>Rehab!$J$10</f>
        <v>0</v>
      </c>
      <c r="D981" s="86" t="s">
        <v>2299</v>
      </c>
      <c r="E981">
        <v>9</v>
      </c>
      <c r="F981" s="86" t="s">
        <v>2172</v>
      </c>
      <c r="G981" t="s">
        <v>2300</v>
      </c>
      <c r="H981" t="s">
        <v>2164</v>
      </c>
      <c r="J981" t="str">
        <f t="shared" si="16"/>
        <v>=Rehab!R9C10</v>
      </c>
      <c r="M981" s="51"/>
      <c r="P981" s="51"/>
    </row>
    <row r="982" spans="1:16">
      <c r="A982" s="148">
        <v>13372</v>
      </c>
      <c r="B982" s="85" t="s">
        <v>489</v>
      </c>
      <c r="C982" s="1">
        <f>Rehab!$J$11</f>
        <v>0</v>
      </c>
      <c r="D982" s="86" t="s">
        <v>2299</v>
      </c>
      <c r="E982">
        <v>10</v>
      </c>
      <c r="F982" s="86" t="s">
        <v>2172</v>
      </c>
      <c r="G982" t="s">
        <v>2300</v>
      </c>
      <c r="H982" t="s">
        <v>2164</v>
      </c>
      <c r="J982" t="str">
        <f t="shared" si="16"/>
        <v>=Rehab!R10C10</v>
      </c>
      <c r="M982" s="51"/>
      <c r="P982" s="51"/>
    </row>
    <row r="983" spans="1:16">
      <c r="A983" s="148">
        <v>13971</v>
      </c>
      <c r="B983" s="85" t="s">
        <v>880</v>
      </c>
      <c r="C983" s="1">
        <f>Rehab!$J$12</f>
        <v>0</v>
      </c>
      <c r="D983" s="86" t="s">
        <v>2299</v>
      </c>
      <c r="E983">
        <v>11</v>
      </c>
      <c r="F983" s="86" t="s">
        <v>2172</v>
      </c>
      <c r="G983" t="s">
        <v>2300</v>
      </c>
      <c r="H983" t="s">
        <v>2164</v>
      </c>
      <c r="J983" t="str">
        <f t="shared" si="16"/>
        <v>=Rehab!R11C10</v>
      </c>
      <c r="M983" s="51"/>
      <c r="P983" s="51"/>
    </row>
    <row r="984" spans="1:16">
      <c r="A984" s="148">
        <v>13972</v>
      </c>
      <c r="B984" s="85" t="s">
        <v>490</v>
      </c>
      <c r="C984" s="1">
        <f>Rehab!$J$13</f>
        <v>0</v>
      </c>
      <c r="D984" s="86" t="s">
        <v>2299</v>
      </c>
      <c r="E984">
        <v>12</v>
      </c>
      <c r="F984" s="86" t="s">
        <v>2172</v>
      </c>
      <c r="G984" t="s">
        <v>2300</v>
      </c>
      <c r="H984" t="s">
        <v>2164</v>
      </c>
      <c r="J984" t="str">
        <f t="shared" si="16"/>
        <v>=Rehab!R12C10</v>
      </c>
      <c r="M984" s="51"/>
      <c r="P984" s="51"/>
    </row>
    <row r="985" spans="1:16">
      <c r="A985" s="148">
        <v>13973</v>
      </c>
      <c r="B985" s="85" t="s">
        <v>881</v>
      </c>
      <c r="C985" s="1">
        <f>Rehab!$J$14</f>
        <v>0</v>
      </c>
      <c r="D985" s="86" t="s">
        <v>2299</v>
      </c>
      <c r="E985">
        <v>13</v>
      </c>
      <c r="F985" s="86" t="s">
        <v>2172</v>
      </c>
      <c r="G985" t="s">
        <v>2300</v>
      </c>
      <c r="H985" t="s">
        <v>2164</v>
      </c>
      <c r="J985" t="str">
        <f t="shared" si="16"/>
        <v>=Rehab!R13C10</v>
      </c>
      <c r="M985" s="51"/>
      <c r="P985" s="51"/>
    </row>
    <row r="986" spans="1:16">
      <c r="A986" s="148">
        <v>13974</v>
      </c>
      <c r="B986" s="85" t="s">
        <v>491</v>
      </c>
      <c r="C986" s="1">
        <f>Rehab!$J$15</f>
        <v>0</v>
      </c>
      <c r="D986" s="86" t="s">
        <v>2299</v>
      </c>
      <c r="E986">
        <v>14</v>
      </c>
      <c r="F986" s="86" t="s">
        <v>2172</v>
      </c>
      <c r="G986" t="s">
        <v>2300</v>
      </c>
      <c r="H986" t="s">
        <v>2164</v>
      </c>
      <c r="J986" t="str">
        <f t="shared" si="16"/>
        <v>=Rehab!R14C10</v>
      </c>
      <c r="M986" s="51"/>
      <c r="P986" s="51"/>
    </row>
    <row r="987" spans="1:16">
      <c r="A987" s="148">
        <v>13975</v>
      </c>
      <c r="B987" s="85" t="s">
        <v>882</v>
      </c>
      <c r="C987" s="1">
        <f>Rehab!$J$16</f>
        <v>0</v>
      </c>
      <c r="D987" s="86" t="s">
        <v>2299</v>
      </c>
      <c r="E987">
        <v>15</v>
      </c>
      <c r="F987" s="86" t="s">
        <v>2172</v>
      </c>
      <c r="G987" t="s">
        <v>2300</v>
      </c>
      <c r="H987" t="s">
        <v>2164</v>
      </c>
      <c r="J987" t="str">
        <f t="shared" si="16"/>
        <v>=Rehab!R15C10</v>
      </c>
      <c r="M987" s="51"/>
      <c r="P987" s="51"/>
    </row>
    <row r="988" spans="1:16">
      <c r="A988" s="148">
        <v>12353</v>
      </c>
      <c r="B988" s="85" t="s">
        <v>492</v>
      </c>
      <c r="C988" s="1">
        <f>Rehab!$J$17</f>
        <v>0</v>
      </c>
      <c r="D988" s="86" t="s">
        <v>2299</v>
      </c>
      <c r="E988">
        <v>16</v>
      </c>
      <c r="F988" s="86" t="s">
        <v>2172</v>
      </c>
      <c r="G988" t="s">
        <v>2300</v>
      </c>
      <c r="H988" t="s">
        <v>2164</v>
      </c>
      <c r="J988" t="str">
        <f t="shared" si="16"/>
        <v>=Rehab!R16C10</v>
      </c>
      <c r="M988" s="51"/>
      <c r="P988" s="51"/>
    </row>
    <row r="989" spans="1:16">
      <c r="A989" s="148">
        <v>13976</v>
      </c>
      <c r="B989" s="85" t="s">
        <v>493</v>
      </c>
      <c r="C989" s="1">
        <f>Rehab!$J$18</f>
        <v>0</v>
      </c>
      <c r="D989" s="86" t="s">
        <v>2299</v>
      </c>
      <c r="E989">
        <v>17</v>
      </c>
      <c r="F989" s="86" t="s">
        <v>2172</v>
      </c>
      <c r="G989" t="s">
        <v>2300</v>
      </c>
      <c r="H989" t="s">
        <v>2164</v>
      </c>
      <c r="J989" t="str">
        <f t="shared" si="16"/>
        <v>=Rehab!R17C10</v>
      </c>
      <c r="M989" s="51"/>
      <c r="P989" s="51"/>
    </row>
    <row r="990" spans="1:16">
      <c r="A990" s="148">
        <v>13977</v>
      </c>
      <c r="B990" s="85" t="s">
        <v>494</v>
      </c>
      <c r="C990" s="1">
        <f>Rehab!$J$19</f>
        <v>0</v>
      </c>
      <c r="D990" s="86" t="s">
        <v>2299</v>
      </c>
      <c r="E990">
        <v>18</v>
      </c>
      <c r="F990" s="86" t="s">
        <v>2172</v>
      </c>
      <c r="G990" t="s">
        <v>2300</v>
      </c>
      <c r="H990" t="s">
        <v>2164</v>
      </c>
      <c r="J990" t="str">
        <f t="shared" si="16"/>
        <v>=Rehab!R18C10</v>
      </c>
      <c r="M990" s="51"/>
      <c r="P990" s="51"/>
    </row>
    <row r="991" spans="1:16">
      <c r="A991" s="148">
        <v>13978</v>
      </c>
      <c r="B991" s="85" t="s">
        <v>883</v>
      </c>
      <c r="C991" s="1">
        <f>Rehab!$J$20</f>
        <v>0</v>
      </c>
      <c r="D991" s="86" t="s">
        <v>2299</v>
      </c>
      <c r="E991">
        <v>19</v>
      </c>
      <c r="F991" s="86" t="s">
        <v>2172</v>
      </c>
      <c r="G991" t="s">
        <v>2300</v>
      </c>
      <c r="H991" t="s">
        <v>2164</v>
      </c>
      <c r="J991" t="str">
        <f t="shared" si="16"/>
        <v>=Rehab!R19C10</v>
      </c>
      <c r="M991" s="51"/>
      <c r="P991" s="51"/>
    </row>
    <row r="992" spans="1:16">
      <c r="A992" s="148">
        <v>12355</v>
      </c>
      <c r="B992" s="85" t="s">
        <v>495</v>
      </c>
      <c r="C992" s="1">
        <f>Rehab!$J$21</f>
        <v>0</v>
      </c>
      <c r="D992" s="86" t="s">
        <v>2299</v>
      </c>
      <c r="E992">
        <v>20</v>
      </c>
      <c r="F992" s="86" t="s">
        <v>2172</v>
      </c>
      <c r="G992" t="s">
        <v>2300</v>
      </c>
      <c r="H992" t="s">
        <v>2164</v>
      </c>
      <c r="J992" t="str">
        <f t="shared" si="16"/>
        <v>=Rehab!R20C10</v>
      </c>
      <c r="M992" s="51"/>
      <c r="P992" s="51"/>
    </row>
    <row r="993" spans="1:16">
      <c r="A993" s="148">
        <v>12611</v>
      </c>
      <c r="B993" s="85" t="s">
        <v>496</v>
      </c>
      <c r="C993" s="1">
        <f>Rehab!$J$22</f>
        <v>0</v>
      </c>
      <c r="D993" s="86" t="s">
        <v>2299</v>
      </c>
      <c r="E993">
        <v>21</v>
      </c>
      <c r="F993" s="86" t="s">
        <v>2172</v>
      </c>
      <c r="G993" t="s">
        <v>2300</v>
      </c>
      <c r="H993" t="s">
        <v>2164</v>
      </c>
      <c r="J993" t="str">
        <f t="shared" si="16"/>
        <v>=Rehab!R21C10</v>
      </c>
      <c r="M993" s="51"/>
      <c r="P993" s="51"/>
    </row>
    <row r="994" spans="1:16">
      <c r="A994" s="148">
        <v>13989</v>
      </c>
      <c r="B994" s="85" t="s">
        <v>497</v>
      </c>
      <c r="C994" s="1">
        <f>Rehab!$J$24</f>
        <v>0</v>
      </c>
      <c r="D994" s="86" t="s">
        <v>2299</v>
      </c>
      <c r="E994">
        <v>22</v>
      </c>
      <c r="F994" s="86" t="s">
        <v>2172</v>
      </c>
      <c r="G994" t="s">
        <v>2300</v>
      </c>
      <c r="H994" t="s">
        <v>2164</v>
      </c>
      <c r="J994" t="str">
        <f t="shared" si="16"/>
        <v>=Rehab!R22C10</v>
      </c>
      <c r="M994" s="51"/>
      <c r="P994" s="51"/>
    </row>
    <row r="995" spans="1:16">
      <c r="A995" s="148">
        <v>12351</v>
      </c>
      <c r="B995" s="85" t="s">
        <v>498</v>
      </c>
      <c r="C995" s="1">
        <f>Rehab!$J$25</f>
        <v>0</v>
      </c>
      <c r="D995" s="86" t="s">
        <v>2299</v>
      </c>
      <c r="E995">
        <v>23</v>
      </c>
      <c r="F995" s="86" t="s">
        <v>2172</v>
      </c>
      <c r="G995" t="s">
        <v>2300</v>
      </c>
      <c r="H995" t="s">
        <v>2164</v>
      </c>
      <c r="J995" t="str">
        <f t="shared" si="16"/>
        <v>=Rehab!R23C10</v>
      </c>
      <c r="M995" s="51"/>
      <c r="P995" s="51"/>
    </row>
    <row r="996" spans="1:16">
      <c r="A996" s="148">
        <v>13981</v>
      </c>
      <c r="B996" s="85" t="s">
        <v>499</v>
      </c>
      <c r="C996" s="1">
        <f>Rehab!$J$26</f>
        <v>0</v>
      </c>
      <c r="D996" s="86" t="s">
        <v>2299</v>
      </c>
      <c r="E996">
        <v>24</v>
      </c>
      <c r="F996" s="86" t="s">
        <v>2172</v>
      </c>
      <c r="G996" t="s">
        <v>2300</v>
      </c>
      <c r="H996" t="s">
        <v>2164</v>
      </c>
      <c r="J996" t="str">
        <f t="shared" si="16"/>
        <v>=Rehab!R24C10</v>
      </c>
      <c r="M996" s="51"/>
      <c r="P996" s="51"/>
    </row>
    <row r="997" spans="1:16">
      <c r="A997" s="148">
        <v>13921</v>
      </c>
      <c r="B997" s="85" t="s">
        <v>500</v>
      </c>
      <c r="C997" s="1">
        <f>Rehab!$J$27</f>
        <v>0</v>
      </c>
      <c r="D997" s="86" t="s">
        <v>2299</v>
      </c>
      <c r="E997">
        <v>25</v>
      </c>
      <c r="F997" s="86" t="s">
        <v>2172</v>
      </c>
      <c r="G997" t="s">
        <v>2300</v>
      </c>
      <c r="H997" t="s">
        <v>2164</v>
      </c>
      <c r="J997" t="str">
        <f t="shared" si="16"/>
        <v>=Rehab!R25C10</v>
      </c>
      <c r="M997" s="51"/>
      <c r="P997" s="51"/>
    </row>
    <row r="998" spans="1:16">
      <c r="A998" s="148">
        <v>12609</v>
      </c>
      <c r="B998" s="85" t="s">
        <v>501</v>
      </c>
      <c r="C998" s="1">
        <f>Rehab!$J$28</f>
        <v>0</v>
      </c>
      <c r="D998" s="86" t="s">
        <v>2299</v>
      </c>
      <c r="E998">
        <v>26</v>
      </c>
      <c r="F998" s="86" t="s">
        <v>2172</v>
      </c>
      <c r="G998" t="s">
        <v>2300</v>
      </c>
      <c r="H998" t="s">
        <v>2164</v>
      </c>
      <c r="J998" t="str">
        <f t="shared" si="16"/>
        <v>=Rehab!R26C10</v>
      </c>
      <c r="M998" s="51"/>
      <c r="P998" s="51"/>
    </row>
    <row r="999" spans="1:16">
      <c r="A999" s="148">
        <v>13321</v>
      </c>
      <c r="B999" s="85" t="s">
        <v>1954</v>
      </c>
      <c r="C999" s="1">
        <f>Rehab!$J$93</f>
        <v>0</v>
      </c>
      <c r="D999" s="86" t="s">
        <v>2299</v>
      </c>
      <c r="E999">
        <v>89</v>
      </c>
      <c r="F999" s="86" t="s">
        <v>2172</v>
      </c>
      <c r="G999" t="s">
        <v>2300</v>
      </c>
      <c r="H999" t="s">
        <v>2164</v>
      </c>
      <c r="J999" t="str">
        <f t="shared" si="16"/>
        <v>=Rehab!R89C10</v>
      </c>
      <c r="M999" s="51"/>
      <c r="P999" s="51"/>
    </row>
    <row r="1000" spans="1:16">
      <c r="A1000" s="148">
        <v>12663</v>
      </c>
      <c r="B1000" s="85" t="s">
        <v>502</v>
      </c>
      <c r="C1000" s="1">
        <f>Rehab!$J$29</f>
        <v>0</v>
      </c>
      <c r="D1000" s="86" t="s">
        <v>2299</v>
      </c>
      <c r="E1000">
        <v>27</v>
      </c>
      <c r="F1000" s="86" t="s">
        <v>2172</v>
      </c>
      <c r="G1000" t="s">
        <v>2300</v>
      </c>
      <c r="H1000" t="s">
        <v>2164</v>
      </c>
      <c r="J1000" t="str">
        <f t="shared" si="16"/>
        <v>=Rehab!R27C10</v>
      </c>
      <c r="M1000" s="51"/>
      <c r="P1000" s="51"/>
    </row>
    <row r="1001" spans="1:16">
      <c r="A1001" s="148">
        <v>13891</v>
      </c>
      <c r="B1001" s="85" t="s">
        <v>1955</v>
      </c>
      <c r="D1001" s="86" t="s">
        <v>2299</v>
      </c>
      <c r="F1001" s="86"/>
      <c r="G1001" t="s">
        <v>2300</v>
      </c>
      <c r="H1001" t="s">
        <v>2164</v>
      </c>
      <c r="J1001" t="str">
        <f t="shared" si="16"/>
        <v>=RC10</v>
      </c>
      <c r="M1001" s="51"/>
    </row>
    <row r="1002" spans="1:16">
      <c r="A1002" s="148">
        <v>13982</v>
      </c>
      <c r="B1002" s="85" t="s">
        <v>503</v>
      </c>
      <c r="C1002" s="1">
        <f>Rehab!$J$30</f>
        <v>0</v>
      </c>
      <c r="D1002" s="86" t="s">
        <v>2299</v>
      </c>
      <c r="E1002">
        <v>28</v>
      </c>
      <c r="F1002" s="86" t="s">
        <v>2172</v>
      </c>
      <c r="G1002" t="s">
        <v>2300</v>
      </c>
      <c r="H1002" t="s">
        <v>2164</v>
      </c>
      <c r="J1002" t="str">
        <f t="shared" si="16"/>
        <v>=Rehab!R28C10</v>
      </c>
      <c r="M1002" s="51"/>
      <c r="P1002" s="51"/>
    </row>
    <row r="1003" spans="1:16">
      <c r="A1003" s="148">
        <v>13993</v>
      </c>
      <c r="B1003" s="85" t="s">
        <v>504</v>
      </c>
      <c r="C1003" s="1">
        <f>Rehab!$J$31</f>
        <v>0</v>
      </c>
      <c r="D1003" s="86" t="s">
        <v>2299</v>
      </c>
      <c r="E1003">
        <v>29</v>
      </c>
      <c r="F1003" s="86" t="s">
        <v>2172</v>
      </c>
      <c r="G1003" t="s">
        <v>2300</v>
      </c>
      <c r="H1003" t="s">
        <v>2164</v>
      </c>
      <c r="J1003" t="str">
        <f t="shared" si="16"/>
        <v>=Rehab!R29C10</v>
      </c>
      <c r="M1003" s="51"/>
      <c r="P1003" s="51"/>
    </row>
    <row r="1004" spans="1:16">
      <c r="A1004" s="148">
        <v>12850</v>
      </c>
      <c r="B1004" s="85" t="s">
        <v>505</v>
      </c>
      <c r="C1004" s="1">
        <f>Rehab!$J$32</f>
        <v>0</v>
      </c>
      <c r="D1004" s="86" t="s">
        <v>2299</v>
      </c>
      <c r="E1004">
        <v>30</v>
      </c>
      <c r="F1004" s="86" t="s">
        <v>2172</v>
      </c>
      <c r="G1004" t="s">
        <v>2300</v>
      </c>
      <c r="H1004" t="s">
        <v>2164</v>
      </c>
      <c r="J1004" t="str">
        <f t="shared" si="16"/>
        <v>=Rehab!R30C10</v>
      </c>
      <c r="M1004" s="51"/>
      <c r="P1004" s="51"/>
    </row>
    <row r="1005" spans="1:16">
      <c r="A1005" s="148">
        <v>13318</v>
      </c>
      <c r="B1005" s="85" t="s">
        <v>506</v>
      </c>
      <c r="C1005" s="1">
        <f>Rehab!$J$33</f>
        <v>0</v>
      </c>
      <c r="D1005" s="86" t="s">
        <v>2299</v>
      </c>
      <c r="E1005">
        <v>31</v>
      </c>
      <c r="F1005" s="86" t="s">
        <v>2172</v>
      </c>
      <c r="G1005" t="s">
        <v>2300</v>
      </c>
      <c r="H1005" t="s">
        <v>2164</v>
      </c>
      <c r="J1005" t="str">
        <f t="shared" si="16"/>
        <v>=Rehab!R31C10</v>
      </c>
      <c r="M1005" s="51"/>
      <c r="P1005" s="51"/>
    </row>
    <row r="1006" spans="1:16">
      <c r="A1006" s="148">
        <v>13984</v>
      </c>
      <c r="B1006" s="85" t="s">
        <v>507</v>
      </c>
      <c r="C1006" s="1">
        <f>Rehab!$J$34</f>
        <v>0</v>
      </c>
      <c r="D1006" s="86" t="s">
        <v>2299</v>
      </c>
      <c r="E1006">
        <v>32</v>
      </c>
      <c r="F1006" s="86" t="s">
        <v>2172</v>
      </c>
      <c r="G1006" t="s">
        <v>2300</v>
      </c>
      <c r="H1006" t="s">
        <v>2164</v>
      </c>
      <c r="J1006" t="str">
        <f t="shared" si="16"/>
        <v>=Rehab!R32C10</v>
      </c>
      <c r="M1006" s="51"/>
      <c r="P1006" s="51"/>
    </row>
    <row r="1007" spans="1:16">
      <c r="A1007" s="148">
        <v>13320</v>
      </c>
      <c r="B1007" s="85" t="s">
        <v>508</v>
      </c>
      <c r="C1007" s="1">
        <f>Rehab!J35</f>
        <v>0</v>
      </c>
      <c r="D1007" s="86" t="s">
        <v>2299</v>
      </c>
      <c r="E1007">
        <v>33</v>
      </c>
      <c r="F1007" s="86" t="s">
        <v>2172</v>
      </c>
      <c r="G1007" t="s">
        <v>2300</v>
      </c>
      <c r="H1007" t="s">
        <v>2164</v>
      </c>
      <c r="J1007" t="str">
        <f t="shared" si="16"/>
        <v>=Rehab!R33C10</v>
      </c>
      <c r="M1007" s="51"/>
      <c r="P1007" s="51"/>
    </row>
    <row r="1008" spans="1:16">
      <c r="A1008" s="148">
        <v>13323</v>
      </c>
      <c r="B1008" s="85" t="s">
        <v>1956</v>
      </c>
      <c r="C1008" s="1">
        <f>Rehab!J36</f>
        <v>0</v>
      </c>
      <c r="D1008" s="86" t="s">
        <v>2299</v>
      </c>
      <c r="F1008" s="86"/>
      <c r="G1008" t="s">
        <v>2300</v>
      </c>
      <c r="H1008" t="s">
        <v>2164</v>
      </c>
      <c r="J1008" t="str">
        <f t="shared" si="16"/>
        <v>=RC10</v>
      </c>
      <c r="M1008" s="51"/>
    </row>
    <row r="1009" spans="1:16">
      <c r="A1009" s="148">
        <v>12357</v>
      </c>
      <c r="B1009" s="85" t="s">
        <v>509</v>
      </c>
      <c r="C1009" s="1">
        <f>Rehab!$J$37</f>
        <v>0</v>
      </c>
      <c r="D1009" s="86" t="s">
        <v>2299</v>
      </c>
      <c r="E1009">
        <v>34</v>
      </c>
      <c r="F1009" s="86" t="s">
        <v>2172</v>
      </c>
      <c r="G1009" t="s">
        <v>2300</v>
      </c>
      <c r="H1009" t="s">
        <v>2164</v>
      </c>
      <c r="J1009" t="str">
        <f t="shared" si="16"/>
        <v>=Rehab!R34C10</v>
      </c>
      <c r="M1009" s="51"/>
      <c r="P1009" s="51"/>
    </row>
    <row r="1010" spans="1:16">
      <c r="A1010" s="148">
        <v>13985</v>
      </c>
      <c r="B1010" s="85" t="s">
        <v>1957</v>
      </c>
      <c r="C1010" s="1">
        <f>Rehab!$J$38</f>
        <v>0</v>
      </c>
      <c r="D1010" s="86" t="s">
        <v>2299</v>
      </c>
      <c r="E1010">
        <v>35</v>
      </c>
      <c r="F1010" s="86" t="s">
        <v>2172</v>
      </c>
      <c r="G1010" t="s">
        <v>2300</v>
      </c>
      <c r="H1010" t="s">
        <v>2164</v>
      </c>
      <c r="J1010" t="str">
        <f t="shared" si="16"/>
        <v>=Rehab!R35C10</v>
      </c>
      <c r="M1010" s="51"/>
      <c r="P1010" s="51"/>
    </row>
    <row r="1011" spans="1:16">
      <c r="A1011" s="148">
        <v>13986</v>
      </c>
      <c r="B1011" s="85" t="s">
        <v>884</v>
      </c>
      <c r="C1011" s="1">
        <f>Rehab!$J$39</f>
        <v>0</v>
      </c>
      <c r="D1011" s="86" t="s">
        <v>2299</v>
      </c>
      <c r="E1011">
        <v>36</v>
      </c>
      <c r="F1011" s="86" t="s">
        <v>2172</v>
      </c>
      <c r="G1011" t="s">
        <v>2300</v>
      </c>
      <c r="H1011" t="s">
        <v>2164</v>
      </c>
      <c r="J1011" t="str">
        <f t="shared" si="16"/>
        <v>=Rehab!R36C10</v>
      </c>
      <c r="M1011" s="51"/>
      <c r="P1011" s="51"/>
    </row>
    <row r="1012" spans="1:16">
      <c r="A1012" s="148">
        <v>13996</v>
      </c>
      <c r="B1012" s="85" t="s">
        <v>1958</v>
      </c>
      <c r="D1012" s="86" t="s">
        <v>2299</v>
      </c>
      <c r="F1012" s="86"/>
      <c r="G1012" t="s">
        <v>2300</v>
      </c>
      <c r="H1012" t="s">
        <v>2164</v>
      </c>
      <c r="J1012" t="str">
        <f t="shared" si="16"/>
        <v>=RC10</v>
      </c>
      <c r="M1012" s="51"/>
    </row>
    <row r="1013" spans="1:16">
      <c r="A1013" s="148">
        <v>13987</v>
      </c>
      <c r="B1013" s="85" t="s">
        <v>510</v>
      </c>
      <c r="C1013" s="1">
        <f>Rehab!$J$40</f>
        <v>0</v>
      </c>
      <c r="D1013" s="86" t="s">
        <v>2299</v>
      </c>
      <c r="E1013">
        <v>37</v>
      </c>
      <c r="F1013" s="86" t="s">
        <v>2172</v>
      </c>
      <c r="G1013" t="s">
        <v>2300</v>
      </c>
      <c r="H1013" t="s">
        <v>2164</v>
      </c>
      <c r="J1013" t="str">
        <f t="shared" si="16"/>
        <v>=Rehab!R37C10</v>
      </c>
      <c r="M1013" s="51"/>
      <c r="P1013" s="51"/>
    </row>
    <row r="1014" spans="1:16">
      <c r="A1014" s="148">
        <v>13988</v>
      </c>
      <c r="B1014" s="85" t="s">
        <v>885</v>
      </c>
      <c r="C1014" s="1">
        <f>Rehab!$J$41</f>
        <v>0</v>
      </c>
      <c r="D1014" s="86" t="s">
        <v>2299</v>
      </c>
      <c r="E1014">
        <v>38</v>
      </c>
      <c r="F1014" s="86" t="s">
        <v>2172</v>
      </c>
      <c r="G1014" t="s">
        <v>2300</v>
      </c>
      <c r="H1014" t="s">
        <v>2164</v>
      </c>
      <c r="J1014" t="str">
        <f t="shared" si="16"/>
        <v>=Rehab!R38C10</v>
      </c>
      <c r="M1014" s="51"/>
      <c r="P1014" s="51"/>
    </row>
    <row r="1015" spans="1:16">
      <c r="A1015" s="148">
        <v>14043</v>
      </c>
      <c r="B1015" s="85" t="s">
        <v>511</v>
      </c>
      <c r="C1015" s="1">
        <f>Rehab!$J$42</f>
        <v>0</v>
      </c>
      <c r="D1015" s="86" t="s">
        <v>2299</v>
      </c>
      <c r="E1015">
        <v>39</v>
      </c>
      <c r="F1015" s="86" t="s">
        <v>2172</v>
      </c>
      <c r="G1015" t="s">
        <v>2300</v>
      </c>
      <c r="H1015" t="s">
        <v>2164</v>
      </c>
      <c r="J1015" t="str">
        <f t="shared" si="16"/>
        <v>=Rehab!R39C10</v>
      </c>
      <c r="M1015" s="51"/>
      <c r="P1015" s="51"/>
    </row>
    <row r="1016" spans="1:16">
      <c r="A1016" s="148">
        <v>14044</v>
      </c>
      <c r="B1016" s="85" t="s">
        <v>512</v>
      </c>
      <c r="C1016" s="1">
        <f>Rehab!$J$43</f>
        <v>0</v>
      </c>
      <c r="D1016" s="86" t="s">
        <v>2299</v>
      </c>
      <c r="E1016">
        <v>40</v>
      </c>
      <c r="F1016" s="86" t="s">
        <v>2172</v>
      </c>
      <c r="G1016" t="s">
        <v>2300</v>
      </c>
      <c r="H1016" t="s">
        <v>2164</v>
      </c>
      <c r="J1016" t="str">
        <f t="shared" si="16"/>
        <v>=Rehab!R40C10</v>
      </c>
      <c r="M1016" s="51"/>
      <c r="P1016" s="51"/>
    </row>
    <row r="1017" spans="1:16">
      <c r="A1017" s="148">
        <v>12197</v>
      </c>
      <c r="B1017" s="85" t="s">
        <v>513</v>
      </c>
      <c r="C1017" s="1">
        <f>Rehab!$J$44</f>
        <v>0</v>
      </c>
      <c r="D1017" s="86" t="s">
        <v>2299</v>
      </c>
      <c r="E1017">
        <v>41</v>
      </c>
      <c r="F1017" s="86" t="s">
        <v>2172</v>
      </c>
      <c r="G1017" t="s">
        <v>2300</v>
      </c>
      <c r="H1017" t="s">
        <v>2164</v>
      </c>
      <c r="J1017" t="str">
        <f t="shared" si="16"/>
        <v>=Rehab!R41C10</v>
      </c>
      <c r="M1017" s="51"/>
      <c r="P1017" s="51"/>
    </row>
    <row r="1018" spans="1:16">
      <c r="A1018" s="148">
        <v>13325</v>
      </c>
      <c r="B1018" s="85" t="s">
        <v>514</v>
      </c>
      <c r="C1018" s="1">
        <f>Rehab!$J$45</f>
        <v>0</v>
      </c>
      <c r="D1018" s="86" t="s">
        <v>2299</v>
      </c>
      <c r="E1018">
        <v>42</v>
      </c>
      <c r="F1018" s="86" t="s">
        <v>2172</v>
      </c>
      <c r="G1018" t="s">
        <v>2300</v>
      </c>
      <c r="H1018" t="s">
        <v>2164</v>
      </c>
      <c r="J1018" t="str">
        <f t="shared" si="16"/>
        <v>=Rehab!R42C10</v>
      </c>
      <c r="M1018" s="51"/>
      <c r="P1018" s="51"/>
    </row>
    <row r="1019" spans="1:16">
      <c r="A1019" s="148">
        <v>13322</v>
      </c>
      <c r="B1019" s="85" t="s">
        <v>515</v>
      </c>
      <c r="C1019" s="1">
        <f>Rehab!$J$46</f>
        <v>0</v>
      </c>
      <c r="D1019" s="86" t="s">
        <v>2299</v>
      </c>
      <c r="E1019">
        <v>43</v>
      </c>
      <c r="F1019" s="86" t="s">
        <v>2172</v>
      </c>
      <c r="G1019" t="s">
        <v>2300</v>
      </c>
      <c r="H1019" t="s">
        <v>2164</v>
      </c>
      <c r="J1019" t="str">
        <f t="shared" si="16"/>
        <v>=Rehab!R43C10</v>
      </c>
      <c r="M1019" s="51"/>
      <c r="P1019" s="51"/>
    </row>
    <row r="1020" spans="1:16">
      <c r="A1020" s="148">
        <v>13990</v>
      </c>
      <c r="B1020" s="85" t="s">
        <v>886</v>
      </c>
      <c r="C1020" s="1">
        <f>Rehab!$J$47</f>
        <v>0</v>
      </c>
      <c r="D1020" s="86" t="s">
        <v>2299</v>
      </c>
      <c r="E1020">
        <v>44</v>
      </c>
      <c r="F1020" s="86" t="s">
        <v>2172</v>
      </c>
      <c r="G1020" t="s">
        <v>2300</v>
      </c>
      <c r="H1020" t="s">
        <v>2164</v>
      </c>
      <c r="J1020" t="str">
        <f t="shared" si="16"/>
        <v>=Rehab!R44C10</v>
      </c>
      <c r="M1020" s="51"/>
      <c r="P1020" s="51"/>
    </row>
    <row r="1021" spans="1:16">
      <c r="A1021" s="148">
        <v>14045</v>
      </c>
      <c r="B1021" s="85" t="s">
        <v>887</v>
      </c>
      <c r="C1021" s="1">
        <f>Rehab!$J$48</f>
        <v>0</v>
      </c>
      <c r="D1021" s="86" t="s">
        <v>2299</v>
      </c>
      <c r="E1021">
        <v>45</v>
      </c>
      <c r="F1021" s="86" t="s">
        <v>2172</v>
      </c>
      <c r="G1021" t="s">
        <v>2300</v>
      </c>
      <c r="H1021" t="s">
        <v>2164</v>
      </c>
      <c r="J1021" t="str">
        <f t="shared" si="16"/>
        <v>=Rehab!R45C10</v>
      </c>
      <c r="M1021" s="51"/>
      <c r="P1021" s="51"/>
    </row>
    <row r="1022" spans="1:16">
      <c r="A1022" s="148">
        <v>13254</v>
      </c>
      <c r="B1022" s="85" t="s">
        <v>1959</v>
      </c>
      <c r="C1022" s="1">
        <f>Rehab!$J$94</f>
        <v>0</v>
      </c>
      <c r="D1022" s="86" t="s">
        <v>2299</v>
      </c>
      <c r="E1022">
        <v>90</v>
      </c>
      <c r="F1022" s="86" t="s">
        <v>2172</v>
      </c>
      <c r="G1022" t="s">
        <v>2300</v>
      </c>
      <c r="H1022" t="s">
        <v>2164</v>
      </c>
      <c r="J1022" t="str">
        <f t="shared" si="16"/>
        <v>=Rehab!R90C10</v>
      </c>
      <c r="M1022" s="51"/>
      <c r="P1022" s="51"/>
    </row>
    <row r="1023" spans="1:16">
      <c r="A1023" s="148">
        <v>12658</v>
      </c>
      <c r="B1023" s="85" t="s">
        <v>516</v>
      </c>
      <c r="C1023" s="1">
        <f>Rehab!$J$49</f>
        <v>0</v>
      </c>
      <c r="D1023" s="86" t="s">
        <v>2299</v>
      </c>
      <c r="E1023">
        <v>46</v>
      </c>
      <c r="F1023" s="86" t="s">
        <v>2172</v>
      </c>
      <c r="G1023" t="s">
        <v>2300</v>
      </c>
      <c r="H1023" t="s">
        <v>2164</v>
      </c>
      <c r="J1023" t="str">
        <f t="shared" si="16"/>
        <v>=Rehab!R46C10</v>
      </c>
      <c r="M1023" s="51"/>
      <c r="P1023" s="51"/>
    </row>
    <row r="1024" spans="1:16">
      <c r="A1024" s="148">
        <v>14046</v>
      </c>
      <c r="B1024" s="85" t="s">
        <v>888</v>
      </c>
      <c r="C1024" s="1">
        <f>Rehab!$J$50</f>
        <v>0</v>
      </c>
      <c r="D1024" s="86" t="s">
        <v>2299</v>
      </c>
      <c r="E1024">
        <v>47</v>
      </c>
      <c r="F1024" s="86" t="s">
        <v>2172</v>
      </c>
      <c r="G1024" t="s">
        <v>2300</v>
      </c>
      <c r="H1024" t="s">
        <v>2164</v>
      </c>
      <c r="J1024" t="str">
        <f t="shared" si="16"/>
        <v>=Rehab!R47C10</v>
      </c>
      <c r="M1024" s="51"/>
      <c r="P1024" s="51"/>
    </row>
    <row r="1025" spans="1:16">
      <c r="A1025" s="148">
        <v>14047</v>
      </c>
      <c r="B1025" s="85" t="s">
        <v>889</v>
      </c>
      <c r="C1025" s="1">
        <f>Rehab!$J$51</f>
        <v>0</v>
      </c>
      <c r="D1025" s="86" t="s">
        <v>2299</v>
      </c>
      <c r="E1025">
        <v>48</v>
      </c>
      <c r="F1025" s="86" t="s">
        <v>2172</v>
      </c>
      <c r="G1025" t="s">
        <v>2300</v>
      </c>
      <c r="H1025" t="s">
        <v>2164</v>
      </c>
      <c r="J1025" t="str">
        <f t="shared" si="16"/>
        <v>=Rehab!R48C10</v>
      </c>
      <c r="M1025" s="51"/>
      <c r="P1025" s="51"/>
    </row>
    <row r="1026" spans="1:16">
      <c r="A1026" s="148">
        <v>13991</v>
      </c>
      <c r="B1026" s="85" t="s">
        <v>890</v>
      </c>
      <c r="C1026" s="1">
        <f>Rehab!$J$52</f>
        <v>0</v>
      </c>
      <c r="D1026" s="86" t="s">
        <v>2299</v>
      </c>
      <c r="E1026">
        <v>49</v>
      </c>
      <c r="F1026" s="86" t="s">
        <v>2172</v>
      </c>
      <c r="G1026" t="s">
        <v>2300</v>
      </c>
      <c r="H1026" t="s">
        <v>2164</v>
      </c>
      <c r="J1026" t="str">
        <f t="shared" si="16"/>
        <v>=Rehab!R49C10</v>
      </c>
      <c r="M1026" s="51"/>
      <c r="P1026" s="51"/>
    </row>
    <row r="1027" spans="1:16">
      <c r="A1027" s="148">
        <v>13319</v>
      </c>
      <c r="B1027" s="85" t="s">
        <v>517</v>
      </c>
      <c r="C1027" s="1">
        <f>Rehab!$J$53</f>
        <v>0</v>
      </c>
      <c r="D1027" s="86" t="s">
        <v>2299</v>
      </c>
      <c r="E1027">
        <v>50</v>
      </c>
      <c r="F1027" s="86" t="s">
        <v>2172</v>
      </c>
      <c r="G1027" t="s">
        <v>2300</v>
      </c>
      <c r="H1027" t="s">
        <v>2164</v>
      </c>
      <c r="J1027" t="str">
        <f t="shared" si="16"/>
        <v>=Rehab!R50C10</v>
      </c>
      <c r="M1027" s="51"/>
      <c r="P1027" s="51"/>
    </row>
    <row r="1028" spans="1:16">
      <c r="A1028" s="148">
        <v>14048</v>
      </c>
      <c r="B1028" s="85" t="s">
        <v>891</v>
      </c>
      <c r="C1028" s="1">
        <f>Rehab!$J$54</f>
        <v>0</v>
      </c>
      <c r="D1028" s="86" t="s">
        <v>2299</v>
      </c>
      <c r="E1028">
        <v>51</v>
      </c>
      <c r="F1028" s="86" t="s">
        <v>2172</v>
      </c>
      <c r="G1028" t="s">
        <v>2300</v>
      </c>
      <c r="H1028" t="s">
        <v>2164</v>
      </c>
      <c r="J1028" t="str">
        <f t="shared" si="16"/>
        <v>=Rehab!R51C10</v>
      </c>
      <c r="M1028" s="51"/>
      <c r="P1028" s="51"/>
    </row>
    <row r="1029" spans="1:16">
      <c r="A1029" s="148">
        <v>14049</v>
      </c>
      <c r="B1029" s="85" t="s">
        <v>518</v>
      </c>
      <c r="C1029" s="1">
        <f>Rehab!$J$55</f>
        <v>0</v>
      </c>
      <c r="D1029" s="86" t="s">
        <v>2299</v>
      </c>
      <c r="E1029">
        <v>52</v>
      </c>
      <c r="F1029" s="86" t="s">
        <v>2172</v>
      </c>
      <c r="G1029" t="s">
        <v>2300</v>
      </c>
      <c r="H1029" t="s">
        <v>2164</v>
      </c>
      <c r="J1029" t="str">
        <f t="shared" si="16"/>
        <v>=Rehab!R52C10</v>
      </c>
      <c r="M1029" s="51"/>
      <c r="P1029" s="51"/>
    </row>
    <row r="1030" spans="1:16">
      <c r="A1030" s="148">
        <v>12662</v>
      </c>
      <c r="B1030" s="85" t="s">
        <v>519</v>
      </c>
      <c r="C1030" s="1">
        <f>Rehab!$J$56</f>
        <v>0</v>
      </c>
      <c r="D1030" s="86" t="s">
        <v>2299</v>
      </c>
      <c r="E1030">
        <v>53</v>
      </c>
      <c r="F1030" s="86" t="s">
        <v>2172</v>
      </c>
      <c r="G1030" t="s">
        <v>2300</v>
      </c>
      <c r="H1030" t="s">
        <v>2164</v>
      </c>
      <c r="J1030" t="str">
        <f t="shared" ref="J1030:J1096" si="17">CONCATENATE(H1030,F1030,D1030,E1030,G1030)</f>
        <v>=Rehab!R53C10</v>
      </c>
      <c r="M1030" s="51"/>
      <c r="P1030" s="51"/>
    </row>
    <row r="1031" spans="1:16">
      <c r="A1031" s="148">
        <v>13994</v>
      </c>
      <c r="B1031" s="85" t="s">
        <v>892</v>
      </c>
      <c r="C1031" s="1">
        <f>Rehab!$J$57</f>
        <v>0</v>
      </c>
      <c r="D1031" s="86" t="s">
        <v>2299</v>
      </c>
      <c r="E1031">
        <v>54</v>
      </c>
      <c r="F1031" s="86" t="s">
        <v>2172</v>
      </c>
      <c r="G1031" t="s">
        <v>2300</v>
      </c>
      <c r="H1031" t="s">
        <v>2164</v>
      </c>
      <c r="J1031" t="str">
        <f t="shared" si="17"/>
        <v>=Rehab!R54C10</v>
      </c>
      <c r="M1031" s="51"/>
      <c r="P1031" s="51"/>
    </row>
    <row r="1032" spans="1:16">
      <c r="A1032" s="148">
        <v>14050</v>
      </c>
      <c r="B1032" s="85" t="s">
        <v>520</v>
      </c>
      <c r="C1032" s="1">
        <f>Rehab!$J$58</f>
        <v>0</v>
      </c>
      <c r="D1032" s="86" t="s">
        <v>2299</v>
      </c>
      <c r="E1032">
        <v>55</v>
      </c>
      <c r="F1032" s="86" t="s">
        <v>2172</v>
      </c>
      <c r="G1032" t="s">
        <v>2300</v>
      </c>
      <c r="H1032" t="s">
        <v>2164</v>
      </c>
      <c r="J1032" t="str">
        <f t="shared" si="17"/>
        <v>=Rehab!R55C10</v>
      </c>
      <c r="M1032" s="51"/>
      <c r="P1032" s="51"/>
    </row>
    <row r="1033" spans="1:16">
      <c r="A1033" s="148">
        <v>14051</v>
      </c>
      <c r="B1033" s="85" t="s">
        <v>521</v>
      </c>
      <c r="C1033" s="1">
        <f>Rehab!$J$60</f>
        <v>0</v>
      </c>
      <c r="D1033" s="86" t="s">
        <v>2299</v>
      </c>
      <c r="E1033">
        <v>56</v>
      </c>
      <c r="F1033" s="86" t="s">
        <v>2172</v>
      </c>
      <c r="G1033" t="s">
        <v>2300</v>
      </c>
      <c r="H1033" t="s">
        <v>2164</v>
      </c>
      <c r="J1033" t="str">
        <f t="shared" si="17"/>
        <v>=Rehab!R56C10</v>
      </c>
      <c r="M1033" s="51"/>
      <c r="P1033" s="51"/>
    </row>
    <row r="1034" spans="1:16">
      <c r="A1034" s="148">
        <v>12660</v>
      </c>
      <c r="B1034" s="85" t="s">
        <v>522</v>
      </c>
      <c r="C1034" s="1">
        <f>Rehab!$J$61</f>
        <v>0</v>
      </c>
      <c r="D1034" s="86" t="s">
        <v>2299</v>
      </c>
      <c r="E1034">
        <v>57</v>
      </c>
      <c r="F1034" s="86" t="s">
        <v>2172</v>
      </c>
      <c r="G1034" t="s">
        <v>2300</v>
      </c>
      <c r="H1034" t="s">
        <v>2164</v>
      </c>
      <c r="J1034" t="str">
        <f t="shared" si="17"/>
        <v>=Rehab!R57C10</v>
      </c>
      <c r="M1034" s="51"/>
      <c r="P1034" s="51"/>
    </row>
    <row r="1035" spans="1:16">
      <c r="A1035" s="148">
        <v>14052</v>
      </c>
      <c r="B1035" s="85" t="s">
        <v>893</v>
      </c>
      <c r="C1035" s="1">
        <f>Rehab!$J$64</f>
        <v>0</v>
      </c>
      <c r="D1035" s="86" t="s">
        <v>2299</v>
      </c>
      <c r="E1035">
        <v>60</v>
      </c>
      <c r="F1035" s="86" t="s">
        <v>2172</v>
      </c>
      <c r="G1035" t="s">
        <v>2300</v>
      </c>
      <c r="H1035" t="s">
        <v>2164</v>
      </c>
      <c r="J1035" t="str">
        <f t="shared" si="17"/>
        <v>=Rehab!R60C10</v>
      </c>
      <c r="M1035" s="51"/>
      <c r="P1035" s="51"/>
    </row>
    <row r="1036" spans="1:16">
      <c r="A1036" s="148">
        <v>14012</v>
      </c>
      <c r="B1036" s="85" t="s">
        <v>894</v>
      </c>
      <c r="C1036" s="1">
        <f>Rehab!$J$65</f>
        <v>0</v>
      </c>
      <c r="D1036" s="86" t="s">
        <v>2299</v>
      </c>
      <c r="E1036">
        <v>61</v>
      </c>
      <c r="F1036" s="86" t="s">
        <v>2172</v>
      </c>
      <c r="G1036" t="s">
        <v>2300</v>
      </c>
      <c r="H1036" t="s">
        <v>2164</v>
      </c>
      <c r="J1036" t="str">
        <f t="shared" si="17"/>
        <v>=Rehab!R61C10</v>
      </c>
      <c r="M1036" s="51"/>
      <c r="P1036" s="51"/>
    </row>
    <row r="1037" spans="1:16">
      <c r="A1037" s="148">
        <v>14053</v>
      </c>
      <c r="B1037" s="85" t="s">
        <v>895</v>
      </c>
      <c r="C1037" s="1">
        <f>Rehab!$J$66</f>
        <v>0</v>
      </c>
      <c r="D1037" s="86" t="s">
        <v>2299</v>
      </c>
      <c r="E1037">
        <v>62</v>
      </c>
      <c r="F1037" s="86" t="s">
        <v>2172</v>
      </c>
      <c r="G1037" t="s">
        <v>2300</v>
      </c>
      <c r="H1037" t="s">
        <v>2164</v>
      </c>
      <c r="J1037" t="str">
        <f t="shared" si="17"/>
        <v>=Rehab!R62C10</v>
      </c>
      <c r="M1037" s="51"/>
      <c r="P1037" s="51"/>
    </row>
    <row r="1038" spans="1:16">
      <c r="A1038" s="148">
        <v>13373</v>
      </c>
      <c r="B1038" s="85" t="s">
        <v>523</v>
      </c>
      <c r="C1038" s="1">
        <f>Rehab!$J$67</f>
        <v>0</v>
      </c>
      <c r="D1038" s="86" t="s">
        <v>2299</v>
      </c>
      <c r="E1038">
        <v>63</v>
      </c>
      <c r="F1038" s="86" t="s">
        <v>2172</v>
      </c>
      <c r="G1038" t="s">
        <v>2300</v>
      </c>
      <c r="H1038" t="s">
        <v>2164</v>
      </c>
      <c r="J1038" t="str">
        <f t="shared" si="17"/>
        <v>=Rehab!R63C10</v>
      </c>
      <c r="M1038" s="51"/>
      <c r="P1038" s="51"/>
    </row>
    <row r="1039" spans="1:16">
      <c r="A1039" s="148">
        <v>14054</v>
      </c>
      <c r="B1039" s="85" t="s">
        <v>896</v>
      </c>
      <c r="C1039" s="1">
        <f>Rehab!$J$68</f>
        <v>0</v>
      </c>
      <c r="D1039" s="86" t="s">
        <v>2299</v>
      </c>
      <c r="E1039">
        <v>64</v>
      </c>
      <c r="F1039" s="86" t="s">
        <v>2172</v>
      </c>
      <c r="G1039" t="s">
        <v>2300</v>
      </c>
      <c r="H1039" t="s">
        <v>2164</v>
      </c>
      <c r="J1039" t="str">
        <f t="shared" si="17"/>
        <v>=Rehab!R64C10</v>
      </c>
      <c r="M1039" s="51"/>
      <c r="P1039" s="51"/>
    </row>
    <row r="1040" spans="1:16">
      <c r="A1040" s="148">
        <v>13992</v>
      </c>
      <c r="B1040" s="85" t="s">
        <v>1960</v>
      </c>
      <c r="D1040" s="86" t="s">
        <v>2299</v>
      </c>
      <c r="F1040" s="86"/>
      <c r="G1040" t="s">
        <v>2300</v>
      </c>
      <c r="H1040" t="s">
        <v>2164</v>
      </c>
      <c r="J1040" t="str">
        <f t="shared" si="17"/>
        <v>=RC10</v>
      </c>
      <c r="M1040" s="51"/>
    </row>
    <row r="1041" spans="1:16">
      <c r="A1041" s="148">
        <v>13892</v>
      </c>
      <c r="B1041" s="85" t="s">
        <v>1961</v>
      </c>
      <c r="D1041" s="86" t="s">
        <v>2299</v>
      </c>
      <c r="F1041" s="86"/>
      <c r="G1041" t="s">
        <v>2300</v>
      </c>
      <c r="H1041" t="s">
        <v>2164</v>
      </c>
      <c r="J1041" t="str">
        <f t="shared" si="17"/>
        <v>=RC10</v>
      </c>
      <c r="M1041" s="51"/>
    </row>
    <row r="1042" spans="1:16">
      <c r="A1042" s="148">
        <v>14055</v>
      </c>
      <c r="B1042" s="85" t="s">
        <v>524</v>
      </c>
      <c r="C1042" s="1">
        <f>Rehab!$J$69</f>
        <v>0</v>
      </c>
      <c r="D1042" s="86" t="s">
        <v>2299</v>
      </c>
      <c r="E1042">
        <v>65</v>
      </c>
      <c r="F1042" s="86" t="s">
        <v>2172</v>
      </c>
      <c r="G1042" t="s">
        <v>2300</v>
      </c>
      <c r="H1042" t="s">
        <v>2164</v>
      </c>
      <c r="J1042" t="str">
        <f t="shared" si="17"/>
        <v>=Rehab!R65C10</v>
      </c>
      <c r="M1042" s="51"/>
      <c r="P1042" s="51"/>
    </row>
    <row r="1043" spans="1:16">
      <c r="A1043" s="148">
        <v>14056</v>
      </c>
      <c r="B1043" s="85" t="s">
        <v>897</v>
      </c>
      <c r="C1043" s="1">
        <f>Rehab!$J$70</f>
        <v>0</v>
      </c>
      <c r="D1043" s="86" t="s">
        <v>2299</v>
      </c>
      <c r="E1043">
        <v>66</v>
      </c>
      <c r="F1043" s="86" t="s">
        <v>2172</v>
      </c>
      <c r="G1043" t="s">
        <v>2300</v>
      </c>
      <c r="H1043" t="s">
        <v>2164</v>
      </c>
      <c r="J1043" t="str">
        <f t="shared" si="17"/>
        <v>=Rehab!R66C10</v>
      </c>
      <c r="M1043" s="51"/>
      <c r="P1043" s="51"/>
    </row>
    <row r="1044" spans="1:16">
      <c r="A1044" s="148">
        <v>14013</v>
      </c>
      <c r="B1044" s="85" t="s">
        <v>898</v>
      </c>
      <c r="C1044" s="1">
        <f>Rehab!$J$71</f>
        <v>0</v>
      </c>
      <c r="D1044" s="86" t="s">
        <v>2299</v>
      </c>
      <c r="E1044">
        <v>67</v>
      </c>
      <c r="F1044" s="86" t="s">
        <v>2172</v>
      </c>
      <c r="G1044" t="s">
        <v>2300</v>
      </c>
      <c r="H1044" t="s">
        <v>2164</v>
      </c>
      <c r="J1044" t="str">
        <f t="shared" si="17"/>
        <v>=Rehab!R67C10</v>
      </c>
      <c r="M1044" s="51"/>
      <c r="P1044" s="51"/>
    </row>
    <row r="1045" spans="1:16">
      <c r="A1045" s="148">
        <v>12352</v>
      </c>
      <c r="B1045" s="85" t="s">
        <v>1962</v>
      </c>
      <c r="C1045" s="1">
        <f>Rehab!$J$95</f>
        <v>0</v>
      </c>
      <c r="D1045" s="86" t="s">
        <v>2299</v>
      </c>
      <c r="E1045">
        <v>91</v>
      </c>
      <c r="F1045" s="86" t="s">
        <v>2172</v>
      </c>
      <c r="G1045" t="s">
        <v>2300</v>
      </c>
      <c r="H1045" t="s">
        <v>2164</v>
      </c>
      <c r="J1045" t="str">
        <f t="shared" si="17"/>
        <v>=Rehab!R91C10</v>
      </c>
      <c r="M1045" s="51"/>
      <c r="P1045" s="51"/>
    </row>
    <row r="1046" spans="1:16">
      <c r="A1046" s="148">
        <v>12664</v>
      </c>
      <c r="B1046" s="85" t="s">
        <v>525</v>
      </c>
      <c r="C1046" s="1">
        <f>Rehab!$J$72</f>
        <v>0</v>
      </c>
      <c r="D1046" s="86" t="s">
        <v>2299</v>
      </c>
      <c r="E1046">
        <v>68</v>
      </c>
      <c r="F1046" s="86" t="s">
        <v>2172</v>
      </c>
      <c r="G1046" t="s">
        <v>2300</v>
      </c>
      <c r="H1046" t="s">
        <v>2164</v>
      </c>
      <c r="J1046" t="str">
        <f t="shared" si="17"/>
        <v>=Rehab!R68C10</v>
      </c>
      <c r="M1046" s="51"/>
      <c r="P1046" s="51"/>
    </row>
    <row r="1047" spans="1:16">
      <c r="A1047" s="148">
        <v>14057</v>
      </c>
      <c r="B1047" s="85" t="s">
        <v>899</v>
      </c>
      <c r="C1047" s="1">
        <f>Rehab!$J$73</f>
        <v>0</v>
      </c>
      <c r="D1047" s="86" t="s">
        <v>2299</v>
      </c>
      <c r="E1047">
        <v>69</v>
      </c>
      <c r="F1047" s="86" t="s">
        <v>2172</v>
      </c>
      <c r="G1047" t="s">
        <v>2300</v>
      </c>
      <c r="H1047" t="s">
        <v>2164</v>
      </c>
      <c r="J1047" t="str">
        <f t="shared" si="17"/>
        <v>=Rehab!R69C10</v>
      </c>
      <c r="M1047" s="51"/>
      <c r="P1047" s="51"/>
    </row>
    <row r="1048" spans="1:16">
      <c r="A1048" s="148">
        <v>14058</v>
      </c>
      <c r="B1048" s="85" t="s">
        <v>900</v>
      </c>
      <c r="C1048" s="1">
        <f>Rehab!$J$74</f>
        <v>0</v>
      </c>
      <c r="D1048" s="86" t="s">
        <v>2299</v>
      </c>
      <c r="E1048">
        <v>70</v>
      </c>
      <c r="F1048" s="86" t="s">
        <v>2172</v>
      </c>
      <c r="G1048" t="s">
        <v>2300</v>
      </c>
      <c r="H1048" t="s">
        <v>2164</v>
      </c>
      <c r="J1048" t="str">
        <f t="shared" si="17"/>
        <v>=Rehab!R70C10</v>
      </c>
      <c r="M1048" s="51"/>
      <c r="P1048" s="51"/>
    </row>
    <row r="1049" spans="1:16">
      <c r="A1049" s="148">
        <v>14059</v>
      </c>
      <c r="B1049" s="85" t="s">
        <v>901</v>
      </c>
      <c r="C1049" s="1">
        <f>Rehab!$J$75</f>
        <v>0</v>
      </c>
      <c r="D1049" s="86" t="s">
        <v>2299</v>
      </c>
      <c r="E1049">
        <v>71</v>
      </c>
      <c r="F1049" s="86" t="s">
        <v>2172</v>
      </c>
      <c r="G1049" t="s">
        <v>2300</v>
      </c>
      <c r="H1049" t="s">
        <v>2164</v>
      </c>
      <c r="J1049" t="str">
        <f t="shared" si="17"/>
        <v>=Rehab!R71C10</v>
      </c>
      <c r="M1049" s="51"/>
      <c r="P1049" s="51"/>
    </row>
    <row r="1050" spans="1:16">
      <c r="A1050" s="148">
        <v>12622</v>
      </c>
      <c r="B1050" s="85" t="s">
        <v>526</v>
      </c>
      <c r="C1050" s="1">
        <f>Rehab!$J$76</f>
        <v>0</v>
      </c>
      <c r="D1050" s="86" t="s">
        <v>2299</v>
      </c>
      <c r="E1050">
        <v>72</v>
      </c>
      <c r="F1050" s="86" t="s">
        <v>2172</v>
      </c>
      <c r="G1050" t="s">
        <v>2300</v>
      </c>
      <c r="H1050" t="s">
        <v>2164</v>
      </c>
      <c r="J1050" t="str">
        <f t="shared" si="17"/>
        <v>=Rehab!R72C10</v>
      </c>
      <c r="M1050" s="51"/>
      <c r="P1050" s="51"/>
    </row>
    <row r="1051" spans="1:16">
      <c r="A1051" s="148">
        <v>12659</v>
      </c>
      <c r="B1051" s="85" t="s">
        <v>527</v>
      </c>
      <c r="C1051" s="1">
        <f>Rehab!$J$77</f>
        <v>0</v>
      </c>
      <c r="D1051" s="86" t="s">
        <v>2299</v>
      </c>
      <c r="E1051">
        <v>73</v>
      </c>
      <c r="F1051" s="86" t="s">
        <v>2172</v>
      </c>
      <c r="G1051" t="s">
        <v>2300</v>
      </c>
      <c r="H1051" t="s">
        <v>2164</v>
      </c>
      <c r="J1051" t="str">
        <f t="shared" si="17"/>
        <v>=Rehab!R73C10</v>
      </c>
      <c r="M1051" s="51"/>
      <c r="P1051" s="51"/>
    </row>
    <row r="1052" spans="1:16">
      <c r="A1052" s="148">
        <v>14014</v>
      </c>
      <c r="B1052" s="85" t="s">
        <v>902</v>
      </c>
      <c r="C1052" s="1">
        <f>Rehab!$J$78</f>
        <v>0</v>
      </c>
      <c r="D1052" s="86" t="s">
        <v>2299</v>
      </c>
      <c r="E1052">
        <v>74</v>
      </c>
      <c r="F1052" s="86" t="s">
        <v>2172</v>
      </c>
      <c r="G1052" t="s">
        <v>2300</v>
      </c>
      <c r="H1052" t="s">
        <v>2164</v>
      </c>
      <c r="J1052" t="str">
        <f t="shared" si="17"/>
        <v>=Rehab!R74C10</v>
      </c>
      <c r="M1052" s="51"/>
      <c r="P1052" s="51"/>
    </row>
    <row r="1053" spans="1:16">
      <c r="A1053" s="148">
        <v>12356</v>
      </c>
      <c r="B1053" s="85" t="s">
        <v>903</v>
      </c>
      <c r="C1053" s="1">
        <f>Rehab!$J$79</f>
        <v>0</v>
      </c>
      <c r="D1053" s="86" t="s">
        <v>2299</v>
      </c>
      <c r="E1053">
        <v>75</v>
      </c>
      <c r="F1053" s="86" t="s">
        <v>2172</v>
      </c>
      <c r="G1053" t="s">
        <v>2300</v>
      </c>
      <c r="H1053" t="s">
        <v>2164</v>
      </c>
      <c r="J1053" t="str">
        <f t="shared" si="17"/>
        <v>=Rehab!R75C10</v>
      </c>
      <c r="M1053" s="51"/>
      <c r="P1053" s="51"/>
    </row>
    <row r="1054" spans="1:16">
      <c r="A1054" s="148">
        <v>14060</v>
      </c>
      <c r="B1054" s="85" t="s">
        <v>904</v>
      </c>
      <c r="C1054" s="1">
        <f>Rehab!$J$80</f>
        <v>0</v>
      </c>
      <c r="D1054" s="86" t="s">
        <v>2299</v>
      </c>
      <c r="E1054">
        <v>76</v>
      </c>
      <c r="F1054" s="86" t="s">
        <v>2172</v>
      </c>
      <c r="G1054" t="s">
        <v>2300</v>
      </c>
      <c r="H1054" t="s">
        <v>2164</v>
      </c>
      <c r="J1054" t="str">
        <f t="shared" si="17"/>
        <v>=Rehab!R76C10</v>
      </c>
      <c r="M1054" s="51"/>
      <c r="P1054" s="51"/>
    </row>
    <row r="1055" spans="1:16">
      <c r="A1055" s="148">
        <v>13970</v>
      </c>
      <c r="B1055" s="85" t="s">
        <v>905</v>
      </c>
      <c r="C1055" s="1">
        <f>Rehab!$J$81</f>
        <v>0</v>
      </c>
      <c r="D1055" s="86" t="s">
        <v>2299</v>
      </c>
      <c r="E1055">
        <v>77</v>
      </c>
      <c r="F1055" s="86" t="s">
        <v>2172</v>
      </c>
      <c r="G1055" t="s">
        <v>2300</v>
      </c>
      <c r="H1055" t="s">
        <v>2164</v>
      </c>
      <c r="J1055" t="str">
        <f t="shared" si="17"/>
        <v>=Rehab!R77C10</v>
      </c>
      <c r="M1055" s="51"/>
      <c r="P1055" s="51"/>
    </row>
    <row r="1056" spans="1:16">
      <c r="A1056" s="148">
        <v>14061</v>
      </c>
      <c r="B1056" s="85" t="s">
        <v>528</v>
      </c>
      <c r="C1056" s="1">
        <f>Rehab!$J$82</f>
        <v>0</v>
      </c>
      <c r="D1056" s="86" t="s">
        <v>2299</v>
      </c>
      <c r="E1056">
        <v>78</v>
      </c>
      <c r="F1056" s="86" t="s">
        <v>2172</v>
      </c>
      <c r="G1056" t="s">
        <v>2300</v>
      </c>
      <c r="H1056" t="s">
        <v>2164</v>
      </c>
      <c r="J1056" t="str">
        <f t="shared" si="17"/>
        <v>=Rehab!R78C10</v>
      </c>
      <c r="M1056" s="51"/>
      <c r="P1056" s="51"/>
    </row>
    <row r="1057" spans="1:16">
      <c r="A1057" s="148">
        <v>12661</v>
      </c>
      <c r="B1057" s="85" t="s">
        <v>529</v>
      </c>
      <c r="C1057" s="1">
        <f>Rehab!$J$83</f>
        <v>0</v>
      </c>
      <c r="D1057" s="86" t="s">
        <v>2299</v>
      </c>
      <c r="E1057">
        <v>79</v>
      </c>
      <c r="F1057" s="86" t="s">
        <v>2172</v>
      </c>
      <c r="G1057" t="s">
        <v>2300</v>
      </c>
      <c r="H1057" t="s">
        <v>2164</v>
      </c>
      <c r="J1057" t="str">
        <f t="shared" si="17"/>
        <v>=Rehab!R79C10</v>
      </c>
      <c r="M1057" s="51"/>
      <c r="P1057" s="51"/>
    </row>
    <row r="1058" spans="1:16">
      <c r="A1058" s="148">
        <v>13324</v>
      </c>
      <c r="B1058" s="85" t="s">
        <v>530</v>
      </c>
      <c r="C1058" s="1">
        <f>Rehab!$J$84</f>
        <v>0</v>
      </c>
      <c r="D1058" s="86" t="s">
        <v>2299</v>
      </c>
      <c r="E1058">
        <v>80</v>
      </c>
      <c r="F1058" s="86" t="s">
        <v>2172</v>
      </c>
      <c r="G1058" t="s">
        <v>2300</v>
      </c>
      <c r="H1058" t="s">
        <v>2164</v>
      </c>
      <c r="J1058" t="str">
        <f t="shared" si="17"/>
        <v>=Rehab!R80C10</v>
      </c>
      <c r="M1058" s="51"/>
      <c r="P1058" s="51"/>
    </row>
    <row r="1059" spans="1:16">
      <c r="A1059" s="148">
        <v>14062</v>
      </c>
      <c r="B1059" s="85" t="s">
        <v>531</v>
      </c>
      <c r="C1059" s="1">
        <f>Rehab!$J$85</f>
        <v>0</v>
      </c>
      <c r="D1059" s="86" t="s">
        <v>2299</v>
      </c>
      <c r="E1059">
        <v>81</v>
      </c>
      <c r="F1059" s="86" t="s">
        <v>2172</v>
      </c>
      <c r="G1059" t="s">
        <v>2300</v>
      </c>
      <c r="H1059" t="s">
        <v>2164</v>
      </c>
      <c r="J1059" t="str">
        <f t="shared" si="17"/>
        <v>=Rehab!R81C10</v>
      </c>
      <c r="M1059" s="51"/>
      <c r="P1059" s="51"/>
    </row>
    <row r="1060" spans="1:16">
      <c r="A1060" s="148">
        <v>12657</v>
      </c>
      <c r="B1060" s="85" t="s">
        <v>532</v>
      </c>
      <c r="C1060" s="1">
        <f>Rehab!$J$86</f>
        <v>0</v>
      </c>
      <c r="D1060" s="86" t="s">
        <v>2299</v>
      </c>
      <c r="E1060">
        <v>82</v>
      </c>
      <c r="F1060" s="86" t="s">
        <v>2172</v>
      </c>
      <c r="G1060" t="s">
        <v>2300</v>
      </c>
      <c r="H1060" t="s">
        <v>2164</v>
      </c>
      <c r="J1060" t="str">
        <f t="shared" si="17"/>
        <v>=Rehab!R82C10</v>
      </c>
      <c r="M1060" s="51"/>
      <c r="P1060" s="51"/>
    </row>
    <row r="1061" spans="1:16">
      <c r="A1061" s="148">
        <v>14063</v>
      </c>
      <c r="B1061" s="85" t="s">
        <v>533</v>
      </c>
      <c r="C1061" s="1">
        <f>Rehab!$J$88</f>
        <v>0</v>
      </c>
      <c r="D1061" s="86" t="s">
        <v>2299</v>
      </c>
      <c r="E1061">
        <v>83</v>
      </c>
      <c r="F1061" s="86" t="s">
        <v>2172</v>
      </c>
      <c r="G1061" t="s">
        <v>2300</v>
      </c>
      <c r="H1061" t="s">
        <v>2164</v>
      </c>
      <c r="J1061" t="str">
        <f t="shared" si="17"/>
        <v>=Rehab!R83C10</v>
      </c>
      <c r="M1061" s="51"/>
      <c r="P1061" s="51"/>
    </row>
    <row r="1062" spans="1:16">
      <c r="A1062" s="148">
        <v>14064</v>
      </c>
      <c r="B1062" s="85" t="s">
        <v>534</v>
      </c>
      <c r="C1062" s="1">
        <f>Rehab!$J$89</f>
        <v>0</v>
      </c>
      <c r="D1062" s="86" t="s">
        <v>2299</v>
      </c>
      <c r="E1062">
        <v>84</v>
      </c>
      <c r="F1062" s="86" t="s">
        <v>2172</v>
      </c>
      <c r="G1062" t="s">
        <v>2300</v>
      </c>
      <c r="H1062" t="s">
        <v>2164</v>
      </c>
      <c r="J1062" t="str">
        <f t="shared" si="17"/>
        <v>=Rehab!R84C10</v>
      </c>
      <c r="M1062" s="51"/>
      <c r="P1062" s="51"/>
    </row>
    <row r="1063" spans="1:16">
      <c r="A1063" s="148">
        <v>12354</v>
      </c>
      <c r="B1063" s="85" t="s">
        <v>535</v>
      </c>
      <c r="C1063" s="1">
        <f>Rehab!$J$90</f>
        <v>0</v>
      </c>
      <c r="D1063" s="86" t="s">
        <v>2299</v>
      </c>
      <c r="E1063">
        <v>85</v>
      </c>
      <c r="F1063" s="86" t="s">
        <v>2172</v>
      </c>
      <c r="G1063" t="s">
        <v>2300</v>
      </c>
      <c r="H1063" t="s">
        <v>2164</v>
      </c>
      <c r="J1063" t="str">
        <f t="shared" si="17"/>
        <v>=Rehab!R85C10</v>
      </c>
      <c r="M1063" s="51"/>
      <c r="P1063" s="51"/>
    </row>
    <row r="1064" spans="1:16">
      <c r="A1064" s="148">
        <v>14065</v>
      </c>
      <c r="B1064" s="85" t="s">
        <v>536</v>
      </c>
      <c r="C1064" s="1">
        <f>Rehab!$J$91</f>
        <v>0</v>
      </c>
      <c r="D1064" s="86" t="s">
        <v>2299</v>
      </c>
      <c r="E1064">
        <v>86</v>
      </c>
      <c r="F1064" s="86" t="s">
        <v>2172</v>
      </c>
      <c r="G1064" t="s">
        <v>2300</v>
      </c>
      <c r="H1064" t="s">
        <v>2164</v>
      </c>
      <c r="J1064" t="str">
        <f t="shared" si="17"/>
        <v>=Rehab!R86C10</v>
      </c>
      <c r="M1064" s="51"/>
      <c r="P1064" s="51"/>
    </row>
    <row r="1065" spans="1:16">
      <c r="A1065" s="148">
        <v>12621</v>
      </c>
      <c r="B1065" s="85" t="s">
        <v>1963</v>
      </c>
      <c r="C1065" s="1">
        <f>Rehab!$J$96</f>
        <v>0</v>
      </c>
      <c r="D1065" s="86" t="s">
        <v>2299</v>
      </c>
      <c r="E1065">
        <v>92</v>
      </c>
      <c r="F1065" s="86" t="s">
        <v>2172</v>
      </c>
      <c r="G1065" t="s">
        <v>2300</v>
      </c>
      <c r="H1065" t="s">
        <v>2164</v>
      </c>
      <c r="J1065" t="str">
        <f t="shared" si="17"/>
        <v>=Rehab!R92C10</v>
      </c>
      <c r="M1065" s="51"/>
      <c r="P1065" s="51"/>
    </row>
    <row r="1066" spans="1:16">
      <c r="A1066" s="148">
        <v>14066</v>
      </c>
      <c r="B1066" s="85" t="s">
        <v>906</v>
      </c>
      <c r="C1066" s="1">
        <f>Rehab!$J$92</f>
        <v>0</v>
      </c>
      <c r="D1066" s="86" t="s">
        <v>2299</v>
      </c>
      <c r="E1066">
        <v>87</v>
      </c>
      <c r="F1066" s="86" t="s">
        <v>2172</v>
      </c>
      <c r="G1066" t="s">
        <v>2300</v>
      </c>
      <c r="H1066" t="s">
        <v>2164</v>
      </c>
      <c r="J1066" t="str">
        <f t="shared" si="17"/>
        <v>=Rehab!R87C10</v>
      </c>
      <c r="M1066" s="51"/>
      <c r="P1066" s="51"/>
    </row>
    <row r="1067" spans="1:16">
      <c r="A1067" s="147">
        <v>13941</v>
      </c>
      <c r="B1067" s="84" t="s">
        <v>537</v>
      </c>
      <c r="D1067" s="86" t="s">
        <v>2299</v>
      </c>
      <c r="F1067" s="86"/>
      <c r="G1067" t="s">
        <v>2300</v>
      </c>
      <c r="H1067" t="s">
        <v>2164</v>
      </c>
      <c r="J1067" t="str">
        <f t="shared" si="17"/>
        <v>=RC10</v>
      </c>
      <c r="M1067" s="51"/>
    </row>
    <row r="1068" spans="1:16">
      <c r="A1068" s="148">
        <v>13942</v>
      </c>
      <c r="B1068" s="85" t="s">
        <v>538</v>
      </c>
      <c r="C1068" s="1">
        <f>RiadAromes!$J$99</f>
        <v>0</v>
      </c>
      <c r="D1068" s="86" t="s">
        <v>2299</v>
      </c>
      <c r="E1068">
        <v>36</v>
      </c>
      <c r="F1068" s="86" t="s">
        <v>2290</v>
      </c>
      <c r="G1068" t="s">
        <v>2300</v>
      </c>
      <c r="H1068" t="s">
        <v>2164</v>
      </c>
      <c r="J1068" t="str">
        <f t="shared" si="17"/>
        <v>=RiadAromes!R36C10</v>
      </c>
      <c r="M1068" s="51"/>
      <c r="P1068" s="51"/>
    </row>
    <row r="1069" spans="1:16">
      <c r="A1069" s="148">
        <v>13943</v>
      </c>
      <c r="B1069" s="85" t="s">
        <v>539</v>
      </c>
      <c r="C1069" s="1">
        <f>RiadAromes!$J$100</f>
        <v>0</v>
      </c>
      <c r="D1069" s="86" t="s">
        <v>2299</v>
      </c>
      <c r="E1069">
        <v>37</v>
      </c>
      <c r="F1069" s="86" t="s">
        <v>2290</v>
      </c>
      <c r="G1069" t="s">
        <v>2300</v>
      </c>
      <c r="H1069" t="s">
        <v>2164</v>
      </c>
      <c r="J1069" t="str">
        <f t="shared" si="17"/>
        <v>=RiadAromes!R37C10</v>
      </c>
      <c r="M1069" s="51"/>
      <c r="P1069" s="51"/>
    </row>
    <row r="1070" spans="1:16">
      <c r="A1070" s="147">
        <v>13379</v>
      </c>
      <c r="B1070" s="84" t="s">
        <v>223</v>
      </c>
      <c r="D1070" s="86" t="s">
        <v>2299</v>
      </c>
      <c r="F1070" s="86"/>
      <c r="G1070" t="s">
        <v>2300</v>
      </c>
      <c r="H1070" t="s">
        <v>2164</v>
      </c>
      <c r="J1070" t="str">
        <f t="shared" si="17"/>
        <v>=RC10</v>
      </c>
      <c r="M1070" s="51"/>
    </row>
    <row r="1071" spans="1:16">
      <c r="A1071" s="148">
        <v>13382</v>
      </c>
      <c r="B1071" s="85" t="s">
        <v>1964</v>
      </c>
      <c r="D1071" s="86" t="s">
        <v>2299</v>
      </c>
      <c r="F1071" s="86"/>
      <c r="G1071" t="s">
        <v>2300</v>
      </c>
      <c r="H1071" t="s">
        <v>2164</v>
      </c>
      <c r="J1071" t="str">
        <f t="shared" si="17"/>
        <v>=RC10</v>
      </c>
      <c r="M1071" s="51"/>
    </row>
    <row r="1072" spans="1:16">
      <c r="A1072" s="148">
        <v>13381</v>
      </c>
      <c r="B1072" s="85" t="s">
        <v>540</v>
      </c>
      <c r="C1072" s="1">
        <f>Rehab!$J$98</f>
        <v>0</v>
      </c>
      <c r="D1072" s="86" t="s">
        <v>2299</v>
      </c>
      <c r="E1072">
        <v>94</v>
      </c>
      <c r="F1072" s="86" t="s">
        <v>2172</v>
      </c>
      <c r="G1072" t="s">
        <v>2300</v>
      </c>
      <c r="H1072" t="s">
        <v>2164</v>
      </c>
      <c r="J1072" t="str">
        <f t="shared" si="17"/>
        <v>=Rehab!R94C10</v>
      </c>
      <c r="M1072" s="51"/>
      <c r="P1072" s="51"/>
    </row>
    <row r="1073" spans="1:16">
      <c r="A1073" s="148">
        <v>13380</v>
      </c>
      <c r="B1073" s="85" t="s">
        <v>1965</v>
      </c>
      <c r="D1073" s="86" t="s">
        <v>2299</v>
      </c>
      <c r="F1073" s="86"/>
      <c r="G1073" t="s">
        <v>2300</v>
      </c>
      <c r="H1073" t="s">
        <v>2164</v>
      </c>
      <c r="J1073" t="str">
        <f t="shared" si="17"/>
        <v>=RC10</v>
      </c>
      <c r="M1073" s="51"/>
    </row>
    <row r="1074" spans="1:16">
      <c r="A1074" s="148">
        <v>13383</v>
      </c>
      <c r="B1074" s="85" t="s">
        <v>1966</v>
      </c>
      <c r="D1074" s="86" t="s">
        <v>2299</v>
      </c>
      <c r="F1074" s="86"/>
      <c r="G1074" t="s">
        <v>2300</v>
      </c>
      <c r="H1074" t="s">
        <v>2164</v>
      </c>
      <c r="J1074" t="str">
        <f t="shared" si="17"/>
        <v>=RC10</v>
      </c>
      <c r="M1074" s="51"/>
    </row>
    <row r="1075" spans="1:16">
      <c r="A1075" s="147">
        <v>13453</v>
      </c>
      <c r="B1075" s="84" t="s">
        <v>410</v>
      </c>
      <c r="D1075" s="86" t="s">
        <v>2299</v>
      </c>
      <c r="F1075" s="86"/>
      <c r="G1075" t="s">
        <v>2300</v>
      </c>
      <c r="H1075" t="s">
        <v>2164</v>
      </c>
      <c r="J1075" t="str">
        <f t="shared" si="17"/>
        <v>=RC10</v>
      </c>
      <c r="M1075" s="51"/>
    </row>
    <row r="1076" spans="1:16">
      <c r="A1076" s="148">
        <v>14134</v>
      </c>
      <c r="B1076" s="85" t="s">
        <v>541</v>
      </c>
      <c r="C1076" s="1">
        <f>Rehab!$J$109</f>
        <v>0</v>
      </c>
      <c r="D1076" s="86" t="s">
        <v>2299</v>
      </c>
      <c r="E1076">
        <v>104</v>
      </c>
      <c r="F1076" s="86" t="s">
        <v>2172</v>
      </c>
      <c r="G1076" t="s">
        <v>2300</v>
      </c>
      <c r="H1076" t="s">
        <v>2164</v>
      </c>
      <c r="J1076" t="str">
        <f t="shared" si="17"/>
        <v>=Rehab!R104C10</v>
      </c>
      <c r="M1076" s="51"/>
      <c r="P1076" s="51"/>
    </row>
    <row r="1077" spans="1:16">
      <c r="A1077" s="148">
        <v>13468</v>
      </c>
      <c r="B1077" s="85" t="s">
        <v>542</v>
      </c>
      <c r="C1077" s="1">
        <f>Rehab!$J$99</f>
        <v>0</v>
      </c>
      <c r="D1077" s="86" t="s">
        <v>2299</v>
      </c>
      <c r="E1077">
        <v>95</v>
      </c>
      <c r="F1077" s="86" t="s">
        <v>2172</v>
      </c>
      <c r="G1077" t="s">
        <v>2300</v>
      </c>
      <c r="H1077" t="s">
        <v>2164</v>
      </c>
      <c r="J1077" t="str">
        <f t="shared" si="17"/>
        <v>=Rehab!R95C10</v>
      </c>
      <c r="M1077" s="51"/>
      <c r="P1077" s="51"/>
    </row>
    <row r="1078" spans="1:16">
      <c r="A1078" s="148">
        <v>13459</v>
      </c>
      <c r="B1078" s="85" t="s">
        <v>543</v>
      </c>
      <c r="C1078" s="1">
        <f>-Rehab!J110</f>
        <v>0</v>
      </c>
      <c r="D1078" s="86" t="s">
        <v>2299</v>
      </c>
      <c r="E1078">
        <v>96</v>
      </c>
      <c r="F1078" s="86" t="s">
        <v>2172</v>
      </c>
      <c r="G1078" t="s">
        <v>2300</v>
      </c>
      <c r="H1078" t="s">
        <v>2164</v>
      </c>
      <c r="J1078" t="str">
        <f t="shared" si="17"/>
        <v>=Rehab!R96C10</v>
      </c>
      <c r="M1078" s="51"/>
      <c r="P1078" s="51"/>
    </row>
    <row r="1079" spans="1:16">
      <c r="A1079" s="148">
        <v>14135</v>
      </c>
      <c r="B1079" s="85" t="s">
        <v>544</v>
      </c>
      <c r="C1079" s="1">
        <f>Rehab!J101</f>
        <v>0</v>
      </c>
      <c r="D1079" s="86" t="s">
        <v>2299</v>
      </c>
      <c r="E1079">
        <v>97</v>
      </c>
      <c r="F1079" s="86" t="s">
        <v>2172</v>
      </c>
      <c r="G1079" t="s">
        <v>2300</v>
      </c>
      <c r="H1079" t="s">
        <v>2164</v>
      </c>
      <c r="J1079" t="str">
        <f t="shared" si="17"/>
        <v>=Rehab!R97C10</v>
      </c>
      <c r="M1079" s="51"/>
      <c r="P1079" s="51"/>
    </row>
    <row r="1080" spans="1:16">
      <c r="A1080" s="148">
        <v>13467</v>
      </c>
      <c r="B1080" s="85" t="s">
        <v>545</v>
      </c>
      <c r="C1080" s="1">
        <f>Rehab!$J$102</f>
        <v>0</v>
      </c>
      <c r="D1080" s="86" t="s">
        <v>2299</v>
      </c>
      <c r="E1080">
        <v>98</v>
      </c>
      <c r="F1080" s="86" t="s">
        <v>2172</v>
      </c>
      <c r="G1080" t="s">
        <v>2300</v>
      </c>
      <c r="H1080" t="s">
        <v>2164</v>
      </c>
      <c r="J1080" t="str">
        <f t="shared" si="17"/>
        <v>=Rehab!R98C10</v>
      </c>
      <c r="M1080" s="51"/>
      <c r="P1080" s="51"/>
    </row>
    <row r="1081" spans="1:16">
      <c r="A1081" s="148">
        <v>13466</v>
      </c>
      <c r="B1081" s="85" t="s">
        <v>546</v>
      </c>
      <c r="C1081" s="1">
        <f>-Rehab!J103</f>
        <v>0</v>
      </c>
      <c r="D1081" s="86" t="s">
        <v>2299</v>
      </c>
      <c r="E1081">
        <v>99</v>
      </c>
      <c r="F1081" s="86" t="s">
        <v>2172</v>
      </c>
      <c r="G1081" t="s">
        <v>2300</v>
      </c>
      <c r="H1081" t="s">
        <v>2164</v>
      </c>
      <c r="J1081" t="str">
        <f t="shared" si="17"/>
        <v>=Rehab!R99C10</v>
      </c>
      <c r="M1081" s="51"/>
      <c r="P1081" s="51"/>
    </row>
    <row r="1082" spans="1:16">
      <c r="A1082" s="148">
        <v>13465</v>
      </c>
      <c r="B1082" s="85" t="s">
        <v>1967</v>
      </c>
      <c r="D1082" s="86" t="s">
        <v>2299</v>
      </c>
      <c r="F1082" s="86"/>
      <c r="G1082" t="s">
        <v>2300</v>
      </c>
      <c r="H1082" t="s">
        <v>2164</v>
      </c>
      <c r="J1082" t="str">
        <f t="shared" si="17"/>
        <v>=RC10</v>
      </c>
      <c r="M1082" s="51"/>
    </row>
    <row r="1083" spans="1:16">
      <c r="A1083" s="148">
        <v>13455</v>
      </c>
      <c r="B1083" s="85" t="s">
        <v>547</v>
      </c>
      <c r="C1083" s="1">
        <f>Rehab!J104</f>
        <v>0</v>
      </c>
      <c r="D1083" s="86" t="s">
        <v>2299</v>
      </c>
      <c r="E1083">
        <v>100</v>
      </c>
      <c r="F1083" s="86" t="s">
        <v>2172</v>
      </c>
      <c r="G1083" t="s">
        <v>2300</v>
      </c>
      <c r="H1083" t="s">
        <v>2164</v>
      </c>
      <c r="J1083" t="str">
        <f t="shared" si="17"/>
        <v>=Rehab!R100C10</v>
      </c>
      <c r="M1083" s="51"/>
      <c r="P1083" s="51"/>
    </row>
    <row r="1084" spans="1:16">
      <c r="A1084" s="148">
        <v>13469</v>
      </c>
      <c r="B1084" s="85" t="s">
        <v>548</v>
      </c>
      <c r="C1084" s="1">
        <f>Rehab!$J$106</f>
        <v>0</v>
      </c>
      <c r="D1084" s="86" t="s">
        <v>2299</v>
      </c>
      <c r="E1084">
        <v>101</v>
      </c>
      <c r="F1084" s="86" t="s">
        <v>2172</v>
      </c>
      <c r="G1084" t="s">
        <v>2300</v>
      </c>
      <c r="H1084" t="s">
        <v>2164</v>
      </c>
      <c r="J1084" t="str">
        <f t="shared" si="17"/>
        <v>=Rehab!R101C10</v>
      </c>
      <c r="M1084" s="51"/>
      <c r="P1084" s="51"/>
    </row>
    <row r="1085" spans="1:16">
      <c r="A1085" s="148">
        <v>13464</v>
      </c>
      <c r="B1085" s="85" t="s">
        <v>1968</v>
      </c>
      <c r="C1085" s="1">
        <f>Rehab!J105</f>
        <v>0</v>
      </c>
      <c r="D1085" s="86" t="s">
        <v>2299</v>
      </c>
      <c r="F1085" s="86"/>
      <c r="G1085" t="s">
        <v>2300</v>
      </c>
      <c r="H1085" t="s">
        <v>2164</v>
      </c>
      <c r="J1085" t="str">
        <f t="shared" si="17"/>
        <v>=RC10</v>
      </c>
      <c r="M1085" s="51"/>
    </row>
    <row r="1086" spans="1:16">
      <c r="A1086" s="148">
        <v>15245</v>
      </c>
      <c r="B1086" s="85" t="s">
        <v>3749</v>
      </c>
      <c r="C1086" s="1">
        <f>Rehab!J112</f>
        <v>0</v>
      </c>
      <c r="D1086" s="86"/>
      <c r="F1086" s="86"/>
      <c r="M1086" s="51"/>
    </row>
    <row r="1087" spans="1:16">
      <c r="A1087" s="148">
        <v>15243</v>
      </c>
      <c r="B1087" s="85" t="s">
        <v>3750</v>
      </c>
      <c r="C1087" s="1">
        <f>Rehab!J113</f>
        <v>0</v>
      </c>
      <c r="D1087" s="86"/>
      <c r="F1087" s="86"/>
      <c r="M1087" s="51"/>
    </row>
    <row r="1088" spans="1:16">
      <c r="A1088" s="148">
        <v>15244</v>
      </c>
      <c r="B1088" s="85" t="s">
        <v>3743</v>
      </c>
      <c r="C1088" s="1">
        <f>Rehab!J111</f>
        <v>0</v>
      </c>
      <c r="D1088" s="86"/>
      <c r="F1088" s="86"/>
      <c r="M1088" s="51"/>
    </row>
    <row r="1089" spans="1:16">
      <c r="A1089" s="148">
        <v>13456</v>
      </c>
      <c r="B1089" s="85" t="s">
        <v>549</v>
      </c>
      <c r="C1089" s="1">
        <f>Rehab!J107</f>
        <v>0</v>
      </c>
      <c r="D1089" s="86" t="s">
        <v>2299</v>
      </c>
      <c r="E1089">
        <v>102</v>
      </c>
      <c r="F1089" s="86" t="s">
        <v>2172</v>
      </c>
      <c r="G1089" t="s">
        <v>2300</v>
      </c>
      <c r="H1089" t="s">
        <v>2164</v>
      </c>
      <c r="J1089" t="str">
        <f t="shared" si="17"/>
        <v>=Rehab!R102C10</v>
      </c>
      <c r="M1089" s="51"/>
      <c r="P1089" s="51"/>
    </row>
    <row r="1090" spans="1:16">
      <c r="A1090" s="148">
        <v>13454</v>
      </c>
      <c r="B1090" s="85" t="s">
        <v>550</v>
      </c>
      <c r="C1090" s="1">
        <f>Rehab!J108</f>
        <v>0</v>
      </c>
      <c r="D1090" s="86" t="s">
        <v>2299</v>
      </c>
      <c r="E1090">
        <v>103</v>
      </c>
      <c r="F1090" s="86" t="s">
        <v>2172</v>
      </c>
      <c r="G1090" t="s">
        <v>2300</v>
      </c>
      <c r="H1090" t="s">
        <v>2164</v>
      </c>
      <c r="J1090" t="str">
        <f t="shared" si="17"/>
        <v>=Rehab!R103C10</v>
      </c>
      <c r="M1090" s="51"/>
      <c r="P1090" s="51"/>
    </row>
    <row r="1091" spans="1:16">
      <c r="A1091" s="148">
        <v>13463</v>
      </c>
      <c r="B1091" s="85" t="s">
        <v>1969</v>
      </c>
      <c r="C1091" s="1">
        <f>Rehab!J114</f>
        <v>0</v>
      </c>
      <c r="D1091" s="86" t="s">
        <v>2299</v>
      </c>
      <c r="F1091" s="86"/>
      <c r="G1091" t="s">
        <v>2300</v>
      </c>
      <c r="H1091" t="s">
        <v>2164</v>
      </c>
      <c r="J1091" t="str">
        <f t="shared" si="17"/>
        <v>=RC10</v>
      </c>
      <c r="M1091" s="51"/>
    </row>
    <row r="1092" spans="1:16">
      <c r="A1092" s="147">
        <v>11307</v>
      </c>
      <c r="B1092" s="84" t="s">
        <v>551</v>
      </c>
      <c r="D1092" s="86" t="s">
        <v>2299</v>
      </c>
      <c r="F1092" s="86"/>
      <c r="G1092" t="s">
        <v>2300</v>
      </c>
      <c r="H1092" t="s">
        <v>2164</v>
      </c>
      <c r="J1092" t="str">
        <f t="shared" si="17"/>
        <v>=RC10</v>
      </c>
      <c r="M1092" s="51"/>
    </row>
    <row r="1093" spans="1:16">
      <c r="A1093" s="148">
        <v>13781</v>
      </c>
      <c r="B1093" s="85" t="s">
        <v>552</v>
      </c>
      <c r="C1093" s="1">
        <f>Остальные!$J$107</f>
        <v>0</v>
      </c>
      <c r="D1093" s="86" t="s">
        <v>2299</v>
      </c>
      <c r="E1093">
        <v>63</v>
      </c>
      <c r="F1093" s="86" t="s">
        <v>2174</v>
      </c>
      <c r="G1093" t="s">
        <v>2300</v>
      </c>
      <c r="H1093" t="s">
        <v>2164</v>
      </c>
      <c r="J1093" t="str">
        <f t="shared" si="17"/>
        <v>=Остальные!R63C10</v>
      </c>
      <c r="M1093" s="51"/>
      <c r="P1093" s="51"/>
    </row>
    <row r="1094" spans="1:16">
      <c r="A1094" s="148">
        <v>12594</v>
      </c>
      <c r="B1094" s="85" t="s">
        <v>1970</v>
      </c>
      <c r="C1094" s="1">
        <f>Остальные!J102</f>
        <v>0</v>
      </c>
      <c r="D1094" s="86" t="s">
        <v>2299</v>
      </c>
      <c r="F1094" s="86"/>
      <c r="G1094" t="s">
        <v>2300</v>
      </c>
      <c r="H1094" t="s">
        <v>2164</v>
      </c>
      <c r="J1094" t="str">
        <f t="shared" si="17"/>
        <v>=RC10</v>
      </c>
      <c r="M1094" s="51"/>
    </row>
    <row r="1095" spans="1:16">
      <c r="A1095" s="148">
        <v>11268</v>
      </c>
      <c r="B1095" s="85" t="s">
        <v>553</v>
      </c>
      <c r="C1095" s="1">
        <f>Остальные!$J$108</f>
        <v>0</v>
      </c>
      <c r="D1095" s="86" t="s">
        <v>2299</v>
      </c>
      <c r="E1095">
        <v>64</v>
      </c>
      <c r="F1095" s="86" t="s">
        <v>2174</v>
      </c>
      <c r="G1095" t="s">
        <v>2300</v>
      </c>
      <c r="H1095" t="s">
        <v>2164</v>
      </c>
      <c r="J1095" t="str">
        <f t="shared" si="17"/>
        <v>=Остальные!R64C10</v>
      </c>
      <c r="M1095" s="51"/>
      <c r="P1095" s="51"/>
    </row>
    <row r="1096" spans="1:16">
      <c r="A1096" s="148">
        <v>12838</v>
      </c>
      <c r="B1096" s="85" t="s">
        <v>554</v>
      </c>
      <c r="C1096" s="1">
        <f>Остальные!$J$109</f>
        <v>0</v>
      </c>
      <c r="D1096" s="86" t="s">
        <v>2299</v>
      </c>
      <c r="E1096">
        <v>65</v>
      </c>
      <c r="F1096" s="86" t="s">
        <v>2174</v>
      </c>
      <c r="G1096" t="s">
        <v>2300</v>
      </c>
      <c r="H1096" t="s">
        <v>2164</v>
      </c>
      <c r="J1096" t="str">
        <f t="shared" si="17"/>
        <v>=Остальные!R65C10</v>
      </c>
      <c r="M1096" s="51"/>
      <c r="P1096" s="51"/>
    </row>
    <row r="1097" spans="1:16">
      <c r="A1097" s="148">
        <v>12842</v>
      </c>
      <c r="B1097" s="85" t="s">
        <v>555</v>
      </c>
      <c r="C1097" s="1">
        <f>Остальные!$J$110</f>
        <v>0</v>
      </c>
      <c r="D1097" s="86" t="s">
        <v>2299</v>
      </c>
      <c r="E1097">
        <v>66</v>
      </c>
      <c r="F1097" s="86" t="s">
        <v>2174</v>
      </c>
      <c r="G1097" t="s">
        <v>2300</v>
      </c>
      <c r="H1097" t="s">
        <v>2164</v>
      </c>
      <c r="J1097" t="str">
        <f t="shared" ref="J1097:J1160" si="18">CONCATENATE(H1097,F1097,D1097,E1097,G1097)</f>
        <v>=Остальные!R66C10</v>
      </c>
      <c r="M1097" s="51"/>
      <c r="P1097" s="51"/>
    </row>
    <row r="1098" spans="1:16">
      <c r="A1098" s="148">
        <v>12836</v>
      </c>
      <c r="B1098" s="85" t="s">
        <v>556</v>
      </c>
      <c r="C1098" s="1">
        <f>Остальные!$J$111</f>
        <v>0</v>
      </c>
      <c r="D1098" s="86" t="s">
        <v>2299</v>
      </c>
      <c r="E1098">
        <v>67</v>
      </c>
      <c r="F1098" s="86" t="s">
        <v>2174</v>
      </c>
      <c r="G1098" t="s">
        <v>2300</v>
      </c>
      <c r="H1098" t="s">
        <v>2164</v>
      </c>
      <c r="J1098" t="str">
        <f t="shared" si="18"/>
        <v>=Остальные!R67C10</v>
      </c>
      <c r="M1098" s="51"/>
      <c r="P1098" s="51"/>
    </row>
    <row r="1099" spans="1:16">
      <c r="A1099" s="148">
        <v>11892</v>
      </c>
      <c r="B1099" s="85" t="s">
        <v>1971</v>
      </c>
      <c r="D1099" s="86" t="s">
        <v>2299</v>
      </c>
      <c r="F1099" s="86"/>
      <c r="G1099" t="s">
        <v>2300</v>
      </c>
      <c r="H1099" t="s">
        <v>2164</v>
      </c>
      <c r="J1099" t="str">
        <f t="shared" si="18"/>
        <v>=RC10</v>
      </c>
      <c r="M1099" s="51"/>
    </row>
    <row r="1100" spans="1:16">
      <c r="A1100" s="148">
        <v>12967</v>
      </c>
      <c r="B1100" s="85" t="s">
        <v>557</v>
      </c>
      <c r="C1100" s="1">
        <f>Остальные!$J$112</f>
        <v>0</v>
      </c>
      <c r="D1100" s="86" t="s">
        <v>2299</v>
      </c>
      <c r="E1100">
        <v>68</v>
      </c>
      <c r="F1100" s="86" t="s">
        <v>2174</v>
      </c>
      <c r="G1100" t="s">
        <v>2300</v>
      </c>
      <c r="H1100" t="s">
        <v>2164</v>
      </c>
      <c r="J1100" t="str">
        <f t="shared" si="18"/>
        <v>=Остальные!R68C10</v>
      </c>
      <c r="M1100" s="51"/>
      <c r="P1100" s="51"/>
    </row>
    <row r="1101" spans="1:16">
      <c r="A1101" s="148">
        <v>13123</v>
      </c>
      <c r="B1101" s="85" t="s">
        <v>1972</v>
      </c>
      <c r="D1101" s="86" t="s">
        <v>2299</v>
      </c>
      <c r="F1101" s="86"/>
      <c r="G1101" t="s">
        <v>2300</v>
      </c>
      <c r="H1101" t="s">
        <v>2164</v>
      </c>
      <c r="J1101" t="str">
        <f t="shared" si="18"/>
        <v>=RC10</v>
      </c>
      <c r="M1101" s="51"/>
    </row>
    <row r="1102" spans="1:16">
      <c r="A1102" s="148">
        <v>11269</v>
      </c>
      <c r="B1102" s="85" t="s">
        <v>1973</v>
      </c>
      <c r="C1102" s="1">
        <f>Остальные!J104</f>
        <v>0</v>
      </c>
      <c r="D1102" s="86" t="s">
        <v>2299</v>
      </c>
      <c r="F1102" s="86"/>
      <c r="G1102" t="s">
        <v>2300</v>
      </c>
      <c r="H1102" t="s">
        <v>2164</v>
      </c>
      <c r="J1102" t="str">
        <f t="shared" si="18"/>
        <v>=RC10</v>
      </c>
      <c r="M1102" s="51"/>
    </row>
    <row r="1103" spans="1:16">
      <c r="A1103" s="148">
        <v>11264</v>
      </c>
      <c r="B1103" s="85" t="s">
        <v>1974</v>
      </c>
      <c r="C1103" s="1">
        <f>Остальные!J105</f>
        <v>0</v>
      </c>
      <c r="D1103" s="86" t="s">
        <v>2299</v>
      </c>
      <c r="F1103" s="86"/>
      <c r="G1103" t="s">
        <v>2300</v>
      </c>
      <c r="H1103" t="s">
        <v>2164</v>
      </c>
      <c r="J1103" t="str">
        <f t="shared" si="18"/>
        <v>=RC10</v>
      </c>
      <c r="M1103" s="51"/>
    </row>
    <row r="1104" spans="1:16">
      <c r="A1104" s="148">
        <v>12596</v>
      </c>
      <c r="B1104" s="85" t="s">
        <v>1975</v>
      </c>
      <c r="C1104" s="1">
        <f>Остальные!J106</f>
        <v>0</v>
      </c>
      <c r="D1104" s="86" t="s">
        <v>2299</v>
      </c>
      <c r="F1104" s="86"/>
      <c r="G1104" t="s">
        <v>2300</v>
      </c>
      <c r="H1104" t="s">
        <v>2164</v>
      </c>
      <c r="J1104" t="str">
        <f t="shared" si="18"/>
        <v>=RC10</v>
      </c>
      <c r="M1104" s="51"/>
    </row>
    <row r="1105" spans="1:16">
      <c r="A1105" s="148">
        <v>12597</v>
      </c>
      <c r="B1105" s="85" t="s">
        <v>558</v>
      </c>
      <c r="C1105" s="1">
        <f>Остальные!$J$113</f>
        <v>0</v>
      </c>
      <c r="D1105" s="86" t="s">
        <v>2299</v>
      </c>
      <c r="E1105">
        <v>69</v>
      </c>
      <c r="F1105" s="86" t="s">
        <v>2174</v>
      </c>
      <c r="G1105" t="s">
        <v>2300</v>
      </c>
      <c r="H1105" t="s">
        <v>2164</v>
      </c>
      <c r="J1105" t="str">
        <f t="shared" si="18"/>
        <v>=Остальные!R69C10</v>
      </c>
      <c r="M1105" s="51"/>
      <c r="P1105" s="51"/>
    </row>
    <row r="1106" spans="1:16">
      <c r="A1106" s="148">
        <v>14130</v>
      </c>
      <c r="B1106" s="85" t="s">
        <v>907</v>
      </c>
      <c r="C1106" s="1">
        <f>Остальные!$J$114</f>
        <v>0</v>
      </c>
      <c r="D1106" s="86" t="s">
        <v>2299</v>
      </c>
      <c r="E1106">
        <v>70</v>
      </c>
      <c r="F1106" s="86" t="s">
        <v>2174</v>
      </c>
      <c r="G1106" t="s">
        <v>2300</v>
      </c>
      <c r="H1106" t="s">
        <v>2164</v>
      </c>
      <c r="J1106" t="str">
        <f t="shared" si="18"/>
        <v>=Остальные!R70C10</v>
      </c>
      <c r="M1106" s="51"/>
      <c r="P1106" s="51"/>
    </row>
    <row r="1107" spans="1:16">
      <c r="A1107" s="148">
        <v>11263</v>
      </c>
      <c r="B1107" s="85" t="s">
        <v>1976</v>
      </c>
      <c r="C1107" s="1">
        <f>Остальные!J123</f>
        <v>0</v>
      </c>
      <c r="D1107" s="86" t="s">
        <v>2299</v>
      </c>
      <c r="F1107" s="86"/>
      <c r="G1107" t="s">
        <v>2300</v>
      </c>
      <c r="H1107" t="s">
        <v>2164</v>
      </c>
      <c r="J1107" t="str">
        <f t="shared" si="18"/>
        <v>=RC10</v>
      </c>
      <c r="M1107" s="51"/>
      <c r="P1107" s="51"/>
    </row>
    <row r="1108" spans="1:16">
      <c r="A1108" s="148">
        <v>11261</v>
      </c>
      <c r="B1108" s="85" t="s">
        <v>1977</v>
      </c>
      <c r="D1108" s="86" t="s">
        <v>2299</v>
      </c>
      <c r="F1108" s="86"/>
      <c r="G1108" t="s">
        <v>2300</v>
      </c>
      <c r="H1108" t="s">
        <v>2164</v>
      </c>
      <c r="J1108" t="str">
        <f t="shared" si="18"/>
        <v>=RC10</v>
      </c>
      <c r="M1108" s="51"/>
    </row>
    <row r="1109" spans="1:16">
      <c r="A1109" s="148">
        <v>14131</v>
      </c>
      <c r="B1109" s="85" t="s">
        <v>559</v>
      </c>
      <c r="C1109" s="1">
        <f>Остальные!$J$115</f>
        <v>0</v>
      </c>
      <c r="D1109" s="86" t="s">
        <v>2299</v>
      </c>
      <c r="E1109">
        <v>71</v>
      </c>
      <c r="F1109" s="86" t="s">
        <v>2174</v>
      </c>
      <c r="G1109" t="s">
        <v>2300</v>
      </c>
      <c r="H1109" t="s">
        <v>2164</v>
      </c>
      <c r="J1109" t="str">
        <f t="shared" si="18"/>
        <v>=Остальные!R71C10</v>
      </c>
      <c r="M1109" s="51"/>
      <c r="P1109" s="51"/>
    </row>
    <row r="1110" spans="1:16">
      <c r="A1110" s="148">
        <v>11262</v>
      </c>
      <c r="B1110" s="85" t="s">
        <v>560</v>
      </c>
      <c r="C1110" s="1">
        <f>Остальные!$J$116</f>
        <v>0</v>
      </c>
      <c r="D1110" s="86" t="s">
        <v>2299</v>
      </c>
      <c r="E1110">
        <v>72</v>
      </c>
      <c r="F1110" s="86" t="s">
        <v>2174</v>
      </c>
      <c r="G1110" t="s">
        <v>2300</v>
      </c>
      <c r="H1110" t="s">
        <v>2164</v>
      </c>
      <c r="J1110" t="str">
        <f t="shared" si="18"/>
        <v>=Остальные!R72C10</v>
      </c>
      <c r="M1110" s="51"/>
      <c r="P1110" s="51"/>
    </row>
    <row r="1111" spans="1:16">
      <c r="A1111" s="148">
        <v>13903</v>
      </c>
      <c r="B1111" s="85" t="s">
        <v>561</v>
      </c>
      <c r="C1111" s="1">
        <f>Остальные!$J$117</f>
        <v>0</v>
      </c>
      <c r="D1111" s="86" t="s">
        <v>2299</v>
      </c>
      <c r="E1111">
        <v>73</v>
      </c>
      <c r="F1111" s="86" t="s">
        <v>2174</v>
      </c>
      <c r="G1111" t="s">
        <v>2300</v>
      </c>
      <c r="H1111" t="s">
        <v>2164</v>
      </c>
      <c r="J1111" t="str">
        <f t="shared" si="18"/>
        <v>=Остальные!R73C10</v>
      </c>
      <c r="M1111" s="51"/>
      <c r="P1111" s="51"/>
    </row>
    <row r="1112" spans="1:16">
      <c r="A1112" s="148">
        <v>13904</v>
      </c>
      <c r="B1112" s="85" t="s">
        <v>562</v>
      </c>
      <c r="C1112" s="1">
        <f>Остальные!$J$118</f>
        <v>0</v>
      </c>
      <c r="D1112" s="86" t="s">
        <v>2299</v>
      </c>
      <c r="E1112">
        <v>74</v>
      </c>
      <c r="F1112" s="86" t="s">
        <v>2174</v>
      </c>
      <c r="G1112" t="s">
        <v>2300</v>
      </c>
      <c r="H1112" t="s">
        <v>2164</v>
      </c>
      <c r="J1112" t="str">
        <f t="shared" si="18"/>
        <v>=Остальные!R74C10</v>
      </c>
      <c r="M1112" s="51"/>
      <c r="P1112" s="51"/>
    </row>
    <row r="1113" spans="1:16">
      <c r="A1113" s="148">
        <v>12837</v>
      </c>
      <c r="B1113" s="85" t="s">
        <v>1978</v>
      </c>
      <c r="D1113" s="86" t="s">
        <v>2299</v>
      </c>
      <c r="F1113" s="86"/>
      <c r="G1113" t="s">
        <v>2300</v>
      </c>
      <c r="H1113" t="s">
        <v>2164</v>
      </c>
      <c r="J1113" t="str">
        <f t="shared" si="18"/>
        <v>=RC10</v>
      </c>
      <c r="M1113" s="51"/>
    </row>
    <row r="1114" spans="1:16">
      <c r="A1114" s="148">
        <v>13905</v>
      </c>
      <c r="B1114" s="85" t="s">
        <v>1979</v>
      </c>
      <c r="D1114" s="86" t="s">
        <v>2299</v>
      </c>
      <c r="F1114" s="86"/>
      <c r="G1114" t="s">
        <v>2300</v>
      </c>
      <c r="H1114" t="s">
        <v>2164</v>
      </c>
      <c r="J1114" t="str">
        <f t="shared" si="18"/>
        <v>=RC10</v>
      </c>
      <c r="M1114" s="51"/>
    </row>
    <row r="1115" spans="1:16">
      <c r="A1115" s="148">
        <v>12839</v>
      </c>
      <c r="B1115" s="85" t="s">
        <v>563</v>
      </c>
      <c r="C1115" s="1">
        <f>Остальные!$J$119</f>
        <v>0</v>
      </c>
      <c r="D1115" s="86" t="s">
        <v>2299</v>
      </c>
      <c r="E1115">
        <v>75</v>
      </c>
      <c r="F1115" s="86" t="s">
        <v>2174</v>
      </c>
      <c r="G1115" t="s">
        <v>2300</v>
      </c>
      <c r="H1115" t="s">
        <v>2164</v>
      </c>
      <c r="J1115" t="str">
        <f t="shared" si="18"/>
        <v>=Остальные!R75C10</v>
      </c>
      <c r="M1115" s="51"/>
      <c r="P1115" s="51"/>
    </row>
    <row r="1116" spans="1:16">
      <c r="A1116" s="148">
        <v>12840</v>
      </c>
      <c r="B1116" s="85" t="s">
        <v>1980</v>
      </c>
      <c r="D1116" s="86" t="s">
        <v>2299</v>
      </c>
      <c r="F1116" s="86"/>
      <c r="G1116" t="s">
        <v>2300</v>
      </c>
      <c r="H1116" t="s">
        <v>2164</v>
      </c>
      <c r="J1116" t="str">
        <f t="shared" si="18"/>
        <v>=RC10</v>
      </c>
      <c r="M1116" s="51"/>
    </row>
    <row r="1117" spans="1:16">
      <c r="A1117" s="148">
        <v>12595</v>
      </c>
      <c r="B1117" s="85" t="s">
        <v>564</v>
      </c>
      <c r="C1117" s="1">
        <f>Остальные!$J$120</f>
        <v>0</v>
      </c>
      <c r="D1117" s="86" t="s">
        <v>2299</v>
      </c>
      <c r="E1117">
        <v>76</v>
      </c>
      <c r="F1117" s="86" t="s">
        <v>2174</v>
      </c>
      <c r="G1117" t="s">
        <v>2300</v>
      </c>
      <c r="H1117" t="s">
        <v>2164</v>
      </c>
      <c r="J1117" t="str">
        <f t="shared" si="18"/>
        <v>=Остальные!R76C10</v>
      </c>
      <c r="M1117" s="51"/>
      <c r="P1117" s="51"/>
    </row>
    <row r="1118" spans="1:16">
      <c r="A1118" s="148">
        <v>12975</v>
      </c>
      <c r="B1118" s="85" t="s">
        <v>1981</v>
      </c>
      <c r="C1118" s="1">
        <f>Остальные!J101</f>
        <v>0</v>
      </c>
      <c r="D1118" s="86" t="s">
        <v>2299</v>
      </c>
      <c r="F1118" s="86"/>
      <c r="G1118" t="s">
        <v>2300</v>
      </c>
      <c r="H1118" t="s">
        <v>2164</v>
      </c>
      <c r="J1118" t="str">
        <f t="shared" si="18"/>
        <v>=RC10</v>
      </c>
      <c r="M1118" s="51"/>
    </row>
    <row r="1119" spans="1:16">
      <c r="A1119" s="148">
        <v>12835</v>
      </c>
      <c r="B1119" s="85" t="s">
        <v>908</v>
      </c>
      <c r="C1119" s="1">
        <f>Остальные!$J$121</f>
        <v>0</v>
      </c>
      <c r="D1119" s="86" t="s">
        <v>2299</v>
      </c>
      <c r="E1119">
        <v>77</v>
      </c>
      <c r="F1119" s="86" t="s">
        <v>2174</v>
      </c>
      <c r="G1119" t="s">
        <v>2300</v>
      </c>
      <c r="H1119" t="s">
        <v>2164</v>
      </c>
      <c r="J1119" t="str">
        <f t="shared" si="18"/>
        <v>=Остальные!R77C10</v>
      </c>
      <c r="M1119" s="51"/>
      <c r="P1119" s="51"/>
    </row>
    <row r="1120" spans="1:16">
      <c r="A1120" s="148">
        <v>12598</v>
      </c>
      <c r="B1120" s="85" t="s">
        <v>1982</v>
      </c>
      <c r="D1120" s="86" t="s">
        <v>2299</v>
      </c>
      <c r="F1120" s="86"/>
      <c r="G1120" t="s">
        <v>2300</v>
      </c>
      <c r="H1120" t="s">
        <v>2164</v>
      </c>
      <c r="J1120" t="str">
        <f t="shared" si="18"/>
        <v>=RC10</v>
      </c>
      <c r="M1120" s="51"/>
    </row>
    <row r="1121" spans="1:16">
      <c r="A1121" s="148">
        <v>12841</v>
      </c>
      <c r="B1121" s="85" t="s">
        <v>909</v>
      </c>
      <c r="C1121" s="1">
        <f>Остальные!$J$122</f>
        <v>0</v>
      </c>
      <c r="D1121" s="86" t="s">
        <v>2299</v>
      </c>
      <c r="E1121">
        <v>78</v>
      </c>
      <c r="F1121" s="86" t="s">
        <v>2174</v>
      </c>
      <c r="G1121" t="s">
        <v>2300</v>
      </c>
      <c r="H1121" t="s">
        <v>2164</v>
      </c>
      <c r="J1121" t="str">
        <f t="shared" si="18"/>
        <v>=Остальные!R78C10</v>
      </c>
      <c r="M1121" s="51"/>
      <c r="P1121" s="51"/>
    </row>
    <row r="1122" spans="1:16">
      <c r="A1122" s="148">
        <v>12599</v>
      </c>
      <c r="B1122" s="85" t="s">
        <v>1983</v>
      </c>
      <c r="D1122" s="86" t="s">
        <v>2299</v>
      </c>
      <c r="F1122" s="86"/>
      <c r="G1122" t="s">
        <v>2300</v>
      </c>
      <c r="H1122" t="s">
        <v>2164</v>
      </c>
      <c r="J1122" t="str">
        <f t="shared" si="18"/>
        <v>=RC10</v>
      </c>
      <c r="M1122" s="51"/>
    </row>
    <row r="1123" spans="1:16">
      <c r="A1123" s="148">
        <v>13374</v>
      </c>
      <c r="B1123" s="85" t="s">
        <v>1984</v>
      </c>
      <c r="D1123" s="86" t="s">
        <v>2299</v>
      </c>
      <c r="F1123" s="86"/>
      <c r="G1123" t="s">
        <v>2300</v>
      </c>
      <c r="H1123" t="s">
        <v>2164</v>
      </c>
      <c r="J1123" t="str">
        <f t="shared" si="18"/>
        <v>=RC10</v>
      </c>
      <c r="M1123" s="51"/>
    </row>
    <row r="1124" spans="1:16">
      <c r="A1124" s="148">
        <v>13260</v>
      </c>
      <c r="B1124" s="85" t="s">
        <v>1985</v>
      </c>
      <c r="D1124" s="86" t="s">
        <v>2299</v>
      </c>
      <c r="F1124" s="86"/>
      <c r="G1124" t="s">
        <v>2300</v>
      </c>
      <c r="H1124" t="s">
        <v>2164</v>
      </c>
      <c r="J1124" t="str">
        <f t="shared" si="18"/>
        <v>=RC10</v>
      </c>
      <c r="M1124" s="51"/>
    </row>
    <row r="1125" spans="1:16">
      <c r="A1125" s="147">
        <v>13225</v>
      </c>
      <c r="B1125" s="84" t="s">
        <v>565</v>
      </c>
      <c r="D1125" s="86" t="s">
        <v>2299</v>
      </c>
      <c r="F1125" s="86"/>
      <c r="G1125" t="s">
        <v>2300</v>
      </c>
      <c r="H1125" t="s">
        <v>2164</v>
      </c>
      <c r="J1125" t="str">
        <f t="shared" si="18"/>
        <v>=RC10</v>
      </c>
      <c r="M1125" s="51"/>
    </row>
    <row r="1126" spans="1:16">
      <c r="A1126" s="148">
        <v>13226</v>
      </c>
      <c r="B1126" s="85" t="s">
        <v>566</v>
      </c>
      <c r="C1126" s="1">
        <f>Остальные!$J$23</f>
        <v>0</v>
      </c>
      <c r="D1126" s="86" t="s">
        <v>2299</v>
      </c>
      <c r="E1126">
        <v>13</v>
      </c>
      <c r="F1126" s="86" t="s">
        <v>2174</v>
      </c>
      <c r="G1126" t="s">
        <v>2300</v>
      </c>
      <c r="H1126" t="s">
        <v>2164</v>
      </c>
      <c r="J1126" t="str">
        <f t="shared" si="18"/>
        <v>=Остальные!R13C10</v>
      </c>
      <c r="M1126" s="51"/>
      <c r="P1126" s="51"/>
    </row>
    <row r="1127" spans="1:16">
      <c r="A1127" s="148">
        <v>13229</v>
      </c>
      <c r="B1127" s="85" t="s">
        <v>1986</v>
      </c>
      <c r="D1127" s="86" t="s">
        <v>2299</v>
      </c>
      <c r="F1127" s="86"/>
      <c r="G1127" t="s">
        <v>2300</v>
      </c>
      <c r="H1127" t="s">
        <v>2164</v>
      </c>
      <c r="J1127" t="str">
        <f t="shared" si="18"/>
        <v>=RC10</v>
      </c>
      <c r="M1127" s="51"/>
    </row>
    <row r="1128" spans="1:16">
      <c r="A1128" s="148">
        <v>13227</v>
      </c>
      <c r="B1128" s="85" t="s">
        <v>1987</v>
      </c>
      <c r="C1128" s="1">
        <f>Остальные!$J$27</f>
        <v>0</v>
      </c>
      <c r="D1128" s="86" t="s">
        <v>2299</v>
      </c>
      <c r="E1128">
        <v>17</v>
      </c>
      <c r="F1128" s="86" t="s">
        <v>2174</v>
      </c>
      <c r="G1128" t="s">
        <v>2300</v>
      </c>
      <c r="H1128" t="s">
        <v>2164</v>
      </c>
      <c r="J1128" t="str">
        <f t="shared" si="18"/>
        <v>=Остальные!R17C10</v>
      </c>
      <c r="M1128" s="51"/>
      <c r="P1128" s="51"/>
    </row>
    <row r="1129" spans="1:16">
      <c r="A1129" s="148">
        <v>13228</v>
      </c>
      <c r="B1129" s="85" t="s">
        <v>1988</v>
      </c>
      <c r="C1129" s="1">
        <f>Остальные!$J$28</f>
        <v>0</v>
      </c>
      <c r="D1129" s="86" t="s">
        <v>2299</v>
      </c>
      <c r="E1129">
        <v>18</v>
      </c>
      <c r="F1129" s="86" t="s">
        <v>2174</v>
      </c>
      <c r="G1129" t="s">
        <v>2300</v>
      </c>
      <c r="H1129" t="s">
        <v>2164</v>
      </c>
      <c r="J1129" t="str">
        <f t="shared" si="18"/>
        <v>=Остальные!R18C10</v>
      </c>
      <c r="M1129" s="51"/>
      <c r="P1129" s="51"/>
    </row>
    <row r="1130" spans="1:16">
      <c r="A1130" s="147">
        <v>12820</v>
      </c>
      <c r="B1130" s="84" t="s">
        <v>567</v>
      </c>
      <c r="D1130" s="86" t="s">
        <v>2299</v>
      </c>
      <c r="F1130" s="86"/>
      <c r="G1130" t="s">
        <v>2300</v>
      </c>
      <c r="H1130" t="s">
        <v>2164</v>
      </c>
      <c r="J1130" t="str">
        <f t="shared" si="18"/>
        <v>=RC10</v>
      </c>
      <c r="M1130" s="51"/>
    </row>
    <row r="1131" spans="1:16">
      <c r="A1131" s="147">
        <v>12109</v>
      </c>
      <c r="B1131" s="84" t="s">
        <v>568</v>
      </c>
      <c r="D1131" s="86" t="s">
        <v>2299</v>
      </c>
      <c r="F1131" s="86"/>
      <c r="G1131" t="s">
        <v>2300</v>
      </c>
      <c r="H1131" t="s">
        <v>2164</v>
      </c>
      <c r="J1131" t="str">
        <f t="shared" si="18"/>
        <v>=RC10</v>
      </c>
      <c r="M1131" s="51"/>
    </row>
    <row r="1132" spans="1:16">
      <c r="A1132" s="148">
        <v>12371</v>
      </c>
      <c r="B1132" s="85" t="s">
        <v>1989</v>
      </c>
      <c r="D1132" s="86" t="s">
        <v>2299</v>
      </c>
      <c r="F1132" s="86"/>
      <c r="G1132" t="s">
        <v>2300</v>
      </c>
      <c r="H1132" t="s">
        <v>2164</v>
      </c>
      <c r="J1132" t="str">
        <f t="shared" si="18"/>
        <v>=RC10</v>
      </c>
      <c r="M1132" s="51"/>
    </row>
    <row r="1133" spans="1:16">
      <c r="A1133" s="148">
        <v>12223</v>
      </c>
      <c r="B1133" s="85" t="s">
        <v>569</v>
      </c>
      <c r="C1133" s="1">
        <f>Розлив!$J$86</f>
        <v>0</v>
      </c>
      <c r="D1133" s="86" t="s">
        <v>2299</v>
      </c>
      <c r="E1133">
        <v>89</v>
      </c>
      <c r="F1133" s="86" t="s">
        <v>2173</v>
      </c>
      <c r="G1133" t="s">
        <v>2300</v>
      </c>
      <c r="H1133" t="s">
        <v>2164</v>
      </c>
      <c r="J1133" t="str">
        <f t="shared" si="18"/>
        <v>=Розлив!R89C10</v>
      </c>
      <c r="M1133" s="51"/>
      <c r="P1133" s="51"/>
    </row>
    <row r="1134" spans="1:16">
      <c r="A1134" s="148">
        <v>12218</v>
      </c>
      <c r="B1134" s="85" t="s">
        <v>570</v>
      </c>
      <c r="C1134" s="1">
        <f>Розлив!$J$87</f>
        <v>0</v>
      </c>
      <c r="D1134" s="86" t="s">
        <v>2299</v>
      </c>
      <c r="E1134">
        <v>90</v>
      </c>
      <c r="F1134" s="86" t="s">
        <v>2173</v>
      </c>
      <c r="G1134" t="s">
        <v>2300</v>
      </c>
      <c r="H1134" t="s">
        <v>2164</v>
      </c>
      <c r="J1134" t="str">
        <f t="shared" si="18"/>
        <v>=Розлив!R90C10</v>
      </c>
      <c r="M1134" s="51"/>
      <c r="P1134" s="51"/>
    </row>
    <row r="1135" spans="1:16">
      <c r="A1135" s="148">
        <v>12930</v>
      </c>
      <c r="B1135" s="85" t="s">
        <v>571</v>
      </c>
      <c r="C1135" s="1">
        <f>Розлив!$J$88</f>
        <v>0</v>
      </c>
      <c r="D1135" s="86" t="s">
        <v>2299</v>
      </c>
      <c r="E1135">
        <v>91</v>
      </c>
      <c r="F1135" s="86" t="s">
        <v>2173</v>
      </c>
      <c r="G1135" t="s">
        <v>2300</v>
      </c>
      <c r="H1135" t="s">
        <v>2164</v>
      </c>
      <c r="J1135" t="str">
        <f t="shared" si="18"/>
        <v>=Розлив!R91C10</v>
      </c>
      <c r="M1135" s="51"/>
      <c r="P1135" s="51"/>
    </row>
    <row r="1136" spans="1:16">
      <c r="A1136" s="148">
        <v>12812</v>
      </c>
      <c r="B1136" s="85" t="s">
        <v>1990</v>
      </c>
      <c r="D1136" s="86" t="s">
        <v>2299</v>
      </c>
      <c r="F1136" s="86"/>
      <c r="G1136" t="s">
        <v>2300</v>
      </c>
      <c r="H1136" t="s">
        <v>2164</v>
      </c>
      <c r="J1136" t="str">
        <f t="shared" si="18"/>
        <v>=RC10</v>
      </c>
      <c r="M1136" s="51"/>
    </row>
    <row r="1137" spans="1:16">
      <c r="A1137" s="148">
        <v>12713</v>
      </c>
      <c r="B1137" s="85" t="s">
        <v>572</v>
      </c>
      <c r="C1137" s="1">
        <f>Розлив!$J$89</f>
        <v>0</v>
      </c>
      <c r="D1137" s="86" t="s">
        <v>2299</v>
      </c>
      <c r="E1137">
        <v>92</v>
      </c>
      <c r="F1137" s="86" t="s">
        <v>2173</v>
      </c>
      <c r="G1137" t="s">
        <v>2300</v>
      </c>
      <c r="H1137" t="s">
        <v>2164</v>
      </c>
      <c r="J1137" t="str">
        <f t="shared" si="18"/>
        <v>=Розлив!R92C10</v>
      </c>
      <c r="M1137" s="51"/>
      <c r="P1137" s="51"/>
    </row>
    <row r="1138" spans="1:16">
      <c r="A1138" s="148">
        <v>12929</v>
      </c>
      <c r="B1138" s="85" t="s">
        <v>573</v>
      </c>
      <c r="C1138" s="1">
        <f>Розлив!$J$90</f>
        <v>0</v>
      </c>
      <c r="D1138" s="86" t="s">
        <v>2299</v>
      </c>
      <c r="E1138">
        <v>93</v>
      </c>
      <c r="F1138" s="86" t="s">
        <v>2173</v>
      </c>
      <c r="G1138" t="s">
        <v>2300</v>
      </c>
      <c r="H1138" t="s">
        <v>2164</v>
      </c>
      <c r="J1138" t="str">
        <f t="shared" si="18"/>
        <v>=Розлив!R93C10</v>
      </c>
      <c r="M1138" s="51"/>
      <c r="P1138" s="51"/>
    </row>
    <row r="1139" spans="1:16">
      <c r="A1139" s="148">
        <v>12813</v>
      </c>
      <c r="B1139" s="85" t="s">
        <v>574</v>
      </c>
      <c r="C1139" s="1">
        <f>Розлив!$J$91</f>
        <v>0</v>
      </c>
      <c r="D1139" s="86" t="s">
        <v>2299</v>
      </c>
      <c r="E1139">
        <v>94</v>
      </c>
      <c r="F1139" s="86" t="s">
        <v>2173</v>
      </c>
      <c r="G1139" t="s">
        <v>2300</v>
      </c>
      <c r="H1139" t="s">
        <v>2164</v>
      </c>
      <c r="J1139" t="str">
        <f t="shared" si="18"/>
        <v>=Розлив!R94C10</v>
      </c>
      <c r="M1139" s="51"/>
      <c r="P1139" s="51"/>
    </row>
    <row r="1140" spans="1:16">
      <c r="A1140" s="148">
        <v>12373</v>
      </c>
      <c r="B1140" s="85" t="s">
        <v>575</v>
      </c>
      <c r="C1140" s="1">
        <f>Розлив!$J$92</f>
        <v>0</v>
      </c>
      <c r="D1140" s="86" t="s">
        <v>2299</v>
      </c>
      <c r="E1140">
        <v>95</v>
      </c>
      <c r="F1140" s="86" t="s">
        <v>2173</v>
      </c>
      <c r="G1140" t="s">
        <v>2300</v>
      </c>
      <c r="H1140" t="s">
        <v>2164</v>
      </c>
      <c r="J1140" t="str">
        <f t="shared" si="18"/>
        <v>=Розлив!R95C10</v>
      </c>
      <c r="M1140" s="51"/>
      <c r="P1140" s="51"/>
    </row>
    <row r="1141" spans="1:16">
      <c r="A1141" s="148">
        <v>12372</v>
      </c>
      <c r="B1141" s="85" t="s">
        <v>576</v>
      </c>
      <c r="C1141" s="1">
        <f>Розлив!$J$93</f>
        <v>0</v>
      </c>
      <c r="D1141" s="86" t="s">
        <v>2299</v>
      </c>
      <c r="E1141">
        <v>96</v>
      </c>
      <c r="F1141" s="86" t="s">
        <v>2173</v>
      </c>
      <c r="G1141" t="s">
        <v>2300</v>
      </c>
      <c r="H1141" t="s">
        <v>2164</v>
      </c>
      <c r="J1141" t="str">
        <f t="shared" si="18"/>
        <v>=Розлив!R96C10</v>
      </c>
      <c r="M1141" s="51"/>
      <c r="P1141" s="51"/>
    </row>
    <row r="1142" spans="1:16">
      <c r="A1142" s="148">
        <v>12219</v>
      </c>
      <c r="B1142" s="85" t="s">
        <v>577</v>
      </c>
      <c r="C1142" s="1">
        <f>Розлив!$J$94</f>
        <v>0</v>
      </c>
      <c r="D1142" s="86" t="s">
        <v>2299</v>
      </c>
      <c r="E1142">
        <v>97</v>
      </c>
      <c r="F1142" s="86" t="s">
        <v>2173</v>
      </c>
      <c r="G1142" t="s">
        <v>2300</v>
      </c>
      <c r="H1142" t="s">
        <v>2164</v>
      </c>
      <c r="J1142" t="str">
        <f t="shared" si="18"/>
        <v>=Розлив!R97C10</v>
      </c>
      <c r="M1142" s="51"/>
      <c r="P1142" s="51"/>
    </row>
    <row r="1143" spans="1:16">
      <c r="A1143" s="148">
        <v>12221</v>
      </c>
      <c r="B1143" s="85" t="s">
        <v>1991</v>
      </c>
      <c r="D1143" s="86" t="s">
        <v>2299</v>
      </c>
      <c r="F1143" s="86"/>
      <c r="G1143" t="s">
        <v>2300</v>
      </c>
      <c r="H1143" t="s">
        <v>2164</v>
      </c>
      <c r="J1143" t="str">
        <f t="shared" si="18"/>
        <v>=RC10</v>
      </c>
      <c r="M1143" s="51"/>
    </row>
    <row r="1144" spans="1:16">
      <c r="A1144" s="148">
        <v>12811</v>
      </c>
      <c r="B1144" s="85" t="s">
        <v>1992</v>
      </c>
      <c r="D1144" s="86" t="s">
        <v>2299</v>
      </c>
      <c r="F1144" s="86"/>
      <c r="G1144" t="s">
        <v>2300</v>
      </c>
      <c r="H1144" t="s">
        <v>2164</v>
      </c>
      <c r="J1144" t="str">
        <f t="shared" si="18"/>
        <v>=RC10</v>
      </c>
      <c r="M1144" s="51"/>
    </row>
    <row r="1145" spans="1:16">
      <c r="A1145" s="148">
        <v>12844</v>
      </c>
      <c r="B1145" s="85" t="s">
        <v>578</v>
      </c>
      <c r="C1145" s="1">
        <f>Розлив!$J$95</f>
        <v>0</v>
      </c>
      <c r="D1145" s="86" t="s">
        <v>2299</v>
      </c>
      <c r="E1145">
        <v>98</v>
      </c>
      <c r="F1145" s="86" t="s">
        <v>2173</v>
      </c>
      <c r="G1145" t="s">
        <v>2300</v>
      </c>
      <c r="H1145" t="s">
        <v>2164</v>
      </c>
      <c r="J1145" t="str">
        <f t="shared" si="18"/>
        <v>=Розлив!R98C10</v>
      </c>
      <c r="M1145" s="51"/>
      <c r="P1145" s="51"/>
    </row>
    <row r="1146" spans="1:16">
      <c r="A1146" s="148">
        <v>12809</v>
      </c>
      <c r="B1146" s="85" t="s">
        <v>1993</v>
      </c>
      <c r="C1146" s="1">
        <f>Розлив!J85</f>
        <v>0</v>
      </c>
      <c r="D1146" s="86" t="s">
        <v>2299</v>
      </c>
      <c r="F1146" s="86"/>
      <c r="G1146" t="s">
        <v>2300</v>
      </c>
      <c r="H1146" t="s">
        <v>2164</v>
      </c>
      <c r="J1146" t="str">
        <f t="shared" si="18"/>
        <v>=RC10</v>
      </c>
      <c r="M1146" s="51"/>
    </row>
    <row r="1147" spans="1:16">
      <c r="A1147" s="148">
        <v>12116</v>
      </c>
      <c r="B1147" s="85" t="s">
        <v>579</v>
      </c>
      <c r="C1147" s="1">
        <f>Розлив!$J$96</f>
        <v>0</v>
      </c>
      <c r="D1147" s="86" t="s">
        <v>2299</v>
      </c>
      <c r="E1147">
        <v>99</v>
      </c>
      <c r="F1147" s="86" t="s">
        <v>2173</v>
      </c>
      <c r="G1147" t="s">
        <v>2300</v>
      </c>
      <c r="H1147" t="s">
        <v>2164</v>
      </c>
      <c r="J1147" t="str">
        <f t="shared" si="18"/>
        <v>=Розлив!R99C10</v>
      </c>
      <c r="M1147" s="51"/>
      <c r="P1147" s="51"/>
    </row>
    <row r="1148" spans="1:16">
      <c r="A1148" s="148">
        <v>12113</v>
      </c>
      <c r="B1148" s="85" t="s">
        <v>580</v>
      </c>
      <c r="C1148" s="1">
        <f>Розлив!$J$97</f>
        <v>0</v>
      </c>
      <c r="D1148" s="86" t="s">
        <v>2299</v>
      </c>
      <c r="E1148">
        <v>100</v>
      </c>
      <c r="F1148" s="86" t="s">
        <v>2173</v>
      </c>
      <c r="G1148" t="s">
        <v>2300</v>
      </c>
      <c r="H1148" t="s">
        <v>2164</v>
      </c>
      <c r="J1148" t="str">
        <f t="shared" si="18"/>
        <v>=Розлив!R100C10</v>
      </c>
      <c r="M1148" s="51"/>
      <c r="P1148" s="51"/>
    </row>
    <row r="1149" spans="1:16">
      <c r="A1149" s="148">
        <v>12810</v>
      </c>
      <c r="B1149" s="85" t="s">
        <v>581</v>
      </c>
      <c r="C1149" s="1">
        <f>Розлив!$J$98</f>
        <v>0</v>
      </c>
      <c r="D1149" s="86" t="s">
        <v>2299</v>
      </c>
      <c r="E1149">
        <v>101</v>
      </c>
      <c r="F1149" s="86" t="s">
        <v>2173</v>
      </c>
      <c r="G1149" t="s">
        <v>2300</v>
      </c>
      <c r="H1149" t="s">
        <v>2164</v>
      </c>
      <c r="J1149" t="str">
        <f t="shared" si="18"/>
        <v>=Розлив!R101C10</v>
      </c>
      <c r="M1149" s="51"/>
      <c r="P1149" s="51"/>
    </row>
    <row r="1150" spans="1:16">
      <c r="A1150" s="148">
        <v>12110</v>
      </c>
      <c r="B1150" s="85" t="s">
        <v>582</v>
      </c>
      <c r="C1150" s="1">
        <f>Розлив!$J$99</f>
        <v>0</v>
      </c>
      <c r="D1150" s="86" t="s">
        <v>2299</v>
      </c>
      <c r="E1150">
        <v>102</v>
      </c>
      <c r="F1150" s="86" t="s">
        <v>2173</v>
      </c>
      <c r="G1150" t="s">
        <v>2300</v>
      </c>
      <c r="H1150" t="s">
        <v>2164</v>
      </c>
      <c r="J1150" t="str">
        <f t="shared" si="18"/>
        <v>=Розлив!R102C10</v>
      </c>
      <c r="M1150" s="51"/>
      <c r="P1150" s="51"/>
    </row>
    <row r="1151" spans="1:16">
      <c r="A1151" s="148">
        <v>12111</v>
      </c>
      <c r="B1151" s="85" t="s">
        <v>1994</v>
      </c>
      <c r="C1151" s="1">
        <f>Розлив!J101</f>
        <v>0</v>
      </c>
      <c r="D1151" s="86" t="s">
        <v>2299</v>
      </c>
      <c r="F1151" s="86"/>
      <c r="G1151" t="s">
        <v>2300</v>
      </c>
      <c r="H1151" t="s">
        <v>2164</v>
      </c>
      <c r="J1151" t="str">
        <f t="shared" si="18"/>
        <v>=RC10</v>
      </c>
      <c r="M1151" s="51"/>
    </row>
    <row r="1152" spans="1:16">
      <c r="A1152" s="148">
        <v>12927</v>
      </c>
      <c r="B1152" s="85" t="s">
        <v>583</v>
      </c>
      <c r="C1152" s="1">
        <f>Розлив!$J$100</f>
        <v>0</v>
      </c>
      <c r="D1152" s="86" t="s">
        <v>2299</v>
      </c>
      <c r="E1152">
        <v>103</v>
      </c>
      <c r="F1152" s="86" t="s">
        <v>2173</v>
      </c>
      <c r="G1152" t="s">
        <v>2300</v>
      </c>
      <c r="H1152" t="s">
        <v>2164</v>
      </c>
      <c r="J1152" t="str">
        <f t="shared" si="18"/>
        <v>=Розлив!R103C10</v>
      </c>
      <c r="M1152" s="51"/>
      <c r="P1152" s="51"/>
    </row>
    <row r="1153" spans="1:16">
      <c r="A1153" s="148">
        <v>12114</v>
      </c>
      <c r="B1153" s="85" t="s">
        <v>1995</v>
      </c>
      <c r="D1153" s="86" t="s">
        <v>2299</v>
      </c>
      <c r="F1153" s="86"/>
      <c r="G1153" t="s">
        <v>2300</v>
      </c>
      <c r="H1153" t="s">
        <v>2164</v>
      </c>
      <c r="J1153" t="str">
        <f t="shared" si="18"/>
        <v>=RC10</v>
      </c>
      <c r="M1153" s="51"/>
    </row>
    <row r="1154" spans="1:16">
      <c r="A1154" s="147">
        <v>11604</v>
      </c>
      <c r="B1154" s="84" t="s">
        <v>584</v>
      </c>
      <c r="D1154" s="86" t="s">
        <v>2299</v>
      </c>
      <c r="F1154" s="86"/>
      <c r="G1154" t="s">
        <v>2300</v>
      </c>
      <c r="H1154" t="s">
        <v>2164</v>
      </c>
      <c r="J1154" t="str">
        <f t="shared" si="18"/>
        <v>=RC10</v>
      </c>
      <c r="M1154" s="51"/>
    </row>
    <row r="1155" spans="1:16">
      <c r="A1155" s="148">
        <v>12649</v>
      </c>
      <c r="B1155" s="85" t="s">
        <v>1996</v>
      </c>
      <c r="D1155" s="86" t="s">
        <v>2299</v>
      </c>
      <c r="F1155" s="86"/>
      <c r="G1155" t="s">
        <v>2300</v>
      </c>
      <c r="H1155" t="s">
        <v>2164</v>
      </c>
      <c r="J1155" t="str">
        <f t="shared" si="18"/>
        <v>=RC10</v>
      </c>
      <c r="M1155" s="51"/>
    </row>
    <row r="1156" spans="1:16">
      <c r="A1156" s="148">
        <v>12271</v>
      </c>
      <c r="B1156" s="85" t="s">
        <v>585</v>
      </c>
      <c r="C1156" s="1">
        <f>Розлив!$J$111</f>
        <v>0</v>
      </c>
      <c r="D1156" s="86" t="s">
        <v>2299</v>
      </c>
      <c r="E1156">
        <v>105</v>
      </c>
      <c r="F1156" s="86" t="s">
        <v>2173</v>
      </c>
      <c r="G1156" t="s">
        <v>2300</v>
      </c>
      <c r="H1156" t="s">
        <v>2164</v>
      </c>
      <c r="J1156" t="str">
        <f t="shared" si="18"/>
        <v>=Розлив!R105C10</v>
      </c>
      <c r="M1156" s="51"/>
      <c r="P1156" s="51"/>
    </row>
    <row r="1157" spans="1:16">
      <c r="A1157" s="148">
        <v>12557</v>
      </c>
      <c r="B1157" s="85" t="s">
        <v>1997</v>
      </c>
      <c r="D1157" s="86" t="s">
        <v>2299</v>
      </c>
      <c r="F1157" s="86"/>
      <c r="G1157" t="s">
        <v>2300</v>
      </c>
      <c r="H1157" t="s">
        <v>2164</v>
      </c>
      <c r="J1157" t="str">
        <f t="shared" si="18"/>
        <v>=RC10</v>
      </c>
      <c r="M1157" s="51"/>
    </row>
    <row r="1158" spans="1:16">
      <c r="A1158" s="148">
        <v>12270</v>
      </c>
      <c r="B1158" s="85" t="s">
        <v>1998</v>
      </c>
      <c r="D1158" s="86" t="s">
        <v>2299</v>
      </c>
      <c r="F1158" s="86"/>
      <c r="G1158" t="s">
        <v>2300</v>
      </c>
      <c r="H1158" t="s">
        <v>2164</v>
      </c>
      <c r="J1158" t="str">
        <f t="shared" si="18"/>
        <v>=RC10</v>
      </c>
      <c r="M1158" s="51"/>
    </row>
    <row r="1159" spans="1:16">
      <c r="A1159" s="148">
        <v>12568</v>
      </c>
      <c r="B1159" s="85" t="s">
        <v>1999</v>
      </c>
      <c r="D1159" s="86" t="s">
        <v>2299</v>
      </c>
      <c r="F1159" s="86"/>
      <c r="G1159" t="s">
        <v>2300</v>
      </c>
      <c r="H1159" t="s">
        <v>2164</v>
      </c>
      <c r="J1159" t="str">
        <f t="shared" si="18"/>
        <v>=RC10</v>
      </c>
      <c r="M1159" s="51"/>
    </row>
    <row r="1160" spans="1:16">
      <c r="A1160" s="148">
        <v>12643</v>
      </c>
      <c r="B1160" s="85" t="s">
        <v>2000</v>
      </c>
      <c r="D1160" s="86" t="s">
        <v>2299</v>
      </c>
      <c r="F1160" s="86"/>
      <c r="G1160" t="s">
        <v>2300</v>
      </c>
      <c r="H1160" t="s">
        <v>2164</v>
      </c>
      <c r="J1160" t="str">
        <f t="shared" si="18"/>
        <v>=RC10</v>
      </c>
      <c r="M1160" s="51"/>
    </row>
    <row r="1161" spans="1:16">
      <c r="A1161" s="148">
        <v>12275</v>
      </c>
      <c r="B1161" s="85" t="s">
        <v>2001</v>
      </c>
      <c r="D1161" s="86" t="s">
        <v>2299</v>
      </c>
      <c r="F1161" s="86"/>
      <c r="G1161" t="s">
        <v>2300</v>
      </c>
      <c r="H1161" t="s">
        <v>2164</v>
      </c>
      <c r="J1161" t="str">
        <f t="shared" ref="J1161:J1224" si="19">CONCATENATE(H1161,F1161,D1161,E1161,G1161)</f>
        <v>=RC10</v>
      </c>
      <c r="M1161" s="51"/>
    </row>
    <row r="1162" spans="1:16">
      <c r="A1162" s="148">
        <v>12269</v>
      </c>
      <c r="B1162" s="85" t="s">
        <v>586</v>
      </c>
      <c r="C1162" s="1">
        <f>Розлив!$J$112</f>
        <v>0</v>
      </c>
      <c r="D1162" s="86" t="s">
        <v>2299</v>
      </c>
      <c r="E1162">
        <v>106</v>
      </c>
      <c r="F1162" s="86" t="s">
        <v>2173</v>
      </c>
      <c r="G1162" t="s">
        <v>2300</v>
      </c>
      <c r="H1162" t="s">
        <v>2164</v>
      </c>
      <c r="J1162" t="str">
        <f t="shared" si="19"/>
        <v>=Розлив!R106C10</v>
      </c>
      <c r="M1162" s="51"/>
      <c r="P1162" s="51"/>
    </row>
    <row r="1163" spans="1:16">
      <c r="A1163" s="148">
        <v>12562</v>
      </c>
      <c r="B1163" s="85" t="s">
        <v>587</v>
      </c>
      <c r="C1163" s="1">
        <f>Розлив!$J$113</f>
        <v>0</v>
      </c>
      <c r="D1163" s="86" t="s">
        <v>2299</v>
      </c>
      <c r="E1163">
        <v>107</v>
      </c>
      <c r="F1163" s="86" t="s">
        <v>2173</v>
      </c>
      <c r="G1163" t="s">
        <v>2300</v>
      </c>
      <c r="H1163" t="s">
        <v>2164</v>
      </c>
      <c r="J1163" t="str">
        <f t="shared" si="19"/>
        <v>=Розлив!R107C10</v>
      </c>
      <c r="M1163" s="51"/>
      <c r="P1163" s="51"/>
    </row>
    <row r="1164" spans="1:16">
      <c r="A1164" s="148">
        <v>12560</v>
      </c>
      <c r="B1164" s="85" t="s">
        <v>2002</v>
      </c>
      <c r="D1164" s="86" t="s">
        <v>2299</v>
      </c>
      <c r="F1164" s="86"/>
      <c r="G1164" t="s">
        <v>2300</v>
      </c>
      <c r="H1164" t="s">
        <v>2164</v>
      </c>
      <c r="J1164" t="str">
        <f t="shared" si="19"/>
        <v>=RC10</v>
      </c>
      <c r="M1164" s="51"/>
    </row>
    <row r="1165" spans="1:16">
      <c r="A1165" s="148">
        <v>12343</v>
      </c>
      <c r="B1165" s="85" t="s">
        <v>2003</v>
      </c>
      <c r="D1165" s="86" t="s">
        <v>2299</v>
      </c>
      <c r="F1165" s="86"/>
      <c r="G1165" t="s">
        <v>2300</v>
      </c>
      <c r="H1165" t="s">
        <v>2164</v>
      </c>
      <c r="J1165" t="str">
        <f t="shared" si="19"/>
        <v>=RC10</v>
      </c>
      <c r="M1165" s="51"/>
    </row>
    <row r="1166" spans="1:16">
      <c r="A1166" s="148">
        <v>12570</v>
      </c>
      <c r="B1166" s="85" t="s">
        <v>588</v>
      </c>
      <c r="C1166" s="1">
        <f>Розлив!$J$114</f>
        <v>0</v>
      </c>
      <c r="D1166" s="86" t="s">
        <v>2299</v>
      </c>
      <c r="E1166">
        <v>108</v>
      </c>
      <c r="F1166" s="86" t="s">
        <v>2173</v>
      </c>
      <c r="G1166" t="s">
        <v>2300</v>
      </c>
      <c r="H1166" t="s">
        <v>2164</v>
      </c>
      <c r="J1166" t="str">
        <f t="shared" si="19"/>
        <v>=Розлив!R108C10</v>
      </c>
      <c r="M1166" s="51"/>
      <c r="P1166" s="51"/>
    </row>
    <row r="1167" spans="1:16">
      <c r="A1167" s="148">
        <v>12274</v>
      </c>
      <c r="B1167" s="85" t="s">
        <v>589</v>
      </c>
      <c r="C1167" s="1">
        <f>Розлив!$J$115</f>
        <v>0</v>
      </c>
      <c r="D1167" s="86" t="s">
        <v>2299</v>
      </c>
      <c r="E1167">
        <v>109</v>
      </c>
      <c r="F1167" s="86" t="s">
        <v>2173</v>
      </c>
      <c r="G1167" t="s">
        <v>2300</v>
      </c>
      <c r="H1167" t="s">
        <v>2164</v>
      </c>
      <c r="J1167" t="str">
        <f t="shared" si="19"/>
        <v>=Розлив!R109C10</v>
      </c>
      <c r="M1167" s="51"/>
      <c r="P1167" s="51"/>
    </row>
    <row r="1168" spans="1:16">
      <c r="A1168" s="148">
        <v>12273</v>
      </c>
      <c r="B1168" s="85" t="s">
        <v>590</v>
      </c>
      <c r="C1168" s="1">
        <f>Розлив!$J$116</f>
        <v>0</v>
      </c>
      <c r="D1168" s="86" t="s">
        <v>2299</v>
      </c>
      <c r="E1168">
        <v>110</v>
      </c>
      <c r="F1168" s="86" t="s">
        <v>2173</v>
      </c>
      <c r="G1168" t="s">
        <v>2300</v>
      </c>
      <c r="H1168" t="s">
        <v>2164</v>
      </c>
      <c r="J1168" t="str">
        <f t="shared" si="19"/>
        <v>=Розлив!R110C10</v>
      </c>
      <c r="M1168" s="51"/>
      <c r="P1168" s="51"/>
    </row>
    <row r="1169" spans="1:16">
      <c r="A1169" s="148">
        <v>12555</v>
      </c>
      <c r="B1169" s="85" t="s">
        <v>2004</v>
      </c>
      <c r="C1169" s="1">
        <f>Розлив!J109</f>
        <v>0</v>
      </c>
      <c r="D1169" s="86" t="s">
        <v>2299</v>
      </c>
      <c r="F1169" s="86"/>
      <c r="G1169" t="s">
        <v>2300</v>
      </c>
      <c r="H1169" t="s">
        <v>2164</v>
      </c>
      <c r="J1169" t="str">
        <f t="shared" si="19"/>
        <v>=RC10</v>
      </c>
      <c r="M1169" s="51"/>
      <c r="P1169" s="51"/>
    </row>
    <row r="1170" spans="1:16">
      <c r="A1170" s="148">
        <v>12345</v>
      </c>
      <c r="B1170" s="85" t="s">
        <v>2005</v>
      </c>
      <c r="D1170" s="86" t="s">
        <v>2299</v>
      </c>
      <c r="F1170" s="86"/>
      <c r="G1170" t="s">
        <v>2300</v>
      </c>
      <c r="H1170" t="s">
        <v>2164</v>
      </c>
      <c r="J1170" t="str">
        <f t="shared" si="19"/>
        <v>=RC10</v>
      </c>
      <c r="M1170" s="51"/>
    </row>
    <row r="1171" spans="1:16">
      <c r="A1171" s="148">
        <v>12565</v>
      </c>
      <c r="B1171" s="85" t="s">
        <v>2006</v>
      </c>
      <c r="D1171" s="86" t="s">
        <v>2299</v>
      </c>
      <c r="F1171" s="86"/>
      <c r="G1171" t="s">
        <v>2300</v>
      </c>
      <c r="H1171" t="s">
        <v>2164</v>
      </c>
      <c r="J1171" t="str">
        <f t="shared" si="19"/>
        <v>=RC10</v>
      </c>
      <c r="M1171" s="51"/>
    </row>
    <row r="1172" spans="1:16">
      <c r="A1172" s="148">
        <v>12645</v>
      </c>
      <c r="B1172" s="85" t="s">
        <v>2007</v>
      </c>
      <c r="D1172" s="86" t="s">
        <v>2299</v>
      </c>
      <c r="F1172" s="86"/>
      <c r="G1172" t="s">
        <v>2300</v>
      </c>
      <c r="H1172" t="s">
        <v>2164</v>
      </c>
      <c r="J1172" t="str">
        <f t="shared" si="19"/>
        <v>=RC10</v>
      </c>
      <c r="M1172" s="51"/>
    </row>
    <row r="1173" spans="1:16">
      <c r="A1173" s="148">
        <v>12646</v>
      </c>
      <c r="B1173" s="85" t="s">
        <v>591</v>
      </c>
      <c r="C1173" s="1">
        <f>Розлив!$J$117</f>
        <v>0</v>
      </c>
      <c r="D1173" s="86" t="s">
        <v>2299</v>
      </c>
      <c r="E1173">
        <v>111</v>
      </c>
      <c r="F1173" s="86" t="s">
        <v>2173</v>
      </c>
      <c r="G1173" t="s">
        <v>2300</v>
      </c>
      <c r="H1173" t="s">
        <v>2164</v>
      </c>
      <c r="J1173" t="str">
        <f t="shared" si="19"/>
        <v>=Розлив!R111C10</v>
      </c>
      <c r="M1173" s="51"/>
      <c r="P1173" s="51"/>
    </row>
    <row r="1174" spans="1:16">
      <c r="A1174" s="147">
        <v>13403</v>
      </c>
      <c r="B1174" s="84" t="s">
        <v>592</v>
      </c>
      <c r="D1174" s="86" t="s">
        <v>2299</v>
      </c>
      <c r="F1174" s="86"/>
      <c r="G1174" t="s">
        <v>2300</v>
      </c>
      <c r="H1174" t="s">
        <v>2164</v>
      </c>
      <c r="J1174" t="str">
        <f t="shared" si="19"/>
        <v>=RC10</v>
      </c>
      <c r="M1174" s="51"/>
    </row>
    <row r="1175" spans="1:16">
      <c r="A1175" s="148">
        <v>13440</v>
      </c>
      <c r="B1175" s="85" t="s">
        <v>593</v>
      </c>
      <c r="D1175" s="86" t="s">
        <v>2299</v>
      </c>
      <c r="F1175" s="86"/>
      <c r="G1175" t="s">
        <v>2300</v>
      </c>
      <c r="H1175" t="s">
        <v>2164</v>
      </c>
      <c r="J1175" t="str">
        <f t="shared" si="19"/>
        <v>=RC10</v>
      </c>
      <c r="M1175" s="51"/>
    </row>
    <row r="1176" spans="1:16">
      <c r="A1176" s="148">
        <v>13446</v>
      </c>
      <c r="B1176" s="85" t="s">
        <v>594</v>
      </c>
      <c r="D1176" s="86" t="s">
        <v>2299</v>
      </c>
      <c r="F1176" s="86"/>
      <c r="G1176" t="s">
        <v>2300</v>
      </c>
      <c r="H1176" t="s">
        <v>2164</v>
      </c>
      <c r="J1176" t="str">
        <f t="shared" si="19"/>
        <v>=RC10</v>
      </c>
      <c r="M1176" s="51"/>
    </row>
    <row r="1177" spans="1:16">
      <c r="A1177" s="148">
        <v>13443</v>
      </c>
      <c r="B1177" s="85" t="s">
        <v>595</v>
      </c>
      <c r="D1177" s="86" t="s">
        <v>2299</v>
      </c>
      <c r="F1177" s="86"/>
      <c r="G1177" t="s">
        <v>2300</v>
      </c>
      <c r="H1177" t="s">
        <v>2164</v>
      </c>
      <c r="J1177" t="str">
        <f t="shared" si="19"/>
        <v>=RC10</v>
      </c>
      <c r="M1177" s="51"/>
    </row>
    <row r="1178" spans="1:16">
      <c r="A1178" s="148">
        <v>13298</v>
      </c>
      <c r="B1178" s="85" t="s">
        <v>2008</v>
      </c>
      <c r="D1178" s="86" t="s">
        <v>2299</v>
      </c>
      <c r="F1178" s="86"/>
      <c r="G1178" t="s">
        <v>2300</v>
      </c>
      <c r="H1178" t="s">
        <v>2164</v>
      </c>
      <c r="J1178" t="str">
        <f t="shared" si="19"/>
        <v>=RC10</v>
      </c>
      <c r="M1178" s="51"/>
    </row>
    <row r="1179" spans="1:16">
      <c r="A1179" s="148">
        <v>13441</v>
      </c>
      <c r="B1179" s="85" t="s">
        <v>596</v>
      </c>
      <c r="D1179" s="86" t="s">
        <v>2299</v>
      </c>
      <c r="F1179" s="86"/>
      <c r="G1179" t="s">
        <v>2300</v>
      </c>
      <c r="H1179" t="s">
        <v>2164</v>
      </c>
      <c r="J1179" t="str">
        <f t="shared" si="19"/>
        <v>=RC10</v>
      </c>
      <c r="M1179" s="51"/>
    </row>
    <row r="1180" spans="1:16">
      <c r="A1180" s="148">
        <v>13447</v>
      </c>
      <c r="B1180" s="85" t="s">
        <v>2009</v>
      </c>
      <c r="D1180" s="86" t="s">
        <v>2299</v>
      </c>
      <c r="F1180" s="86"/>
      <c r="G1180" t="s">
        <v>2300</v>
      </c>
      <c r="H1180" t="s">
        <v>2164</v>
      </c>
      <c r="J1180" t="str">
        <f t="shared" si="19"/>
        <v>=RC10</v>
      </c>
      <c r="M1180" s="51"/>
    </row>
    <row r="1181" spans="1:16">
      <c r="A1181" s="148">
        <v>13445</v>
      </c>
      <c r="B1181" s="85" t="s">
        <v>597</v>
      </c>
      <c r="D1181" s="86" t="s">
        <v>2299</v>
      </c>
      <c r="F1181" s="86"/>
      <c r="G1181" t="s">
        <v>2300</v>
      </c>
      <c r="H1181" t="s">
        <v>2164</v>
      </c>
      <c r="J1181" t="str">
        <f t="shared" si="19"/>
        <v>=RC10</v>
      </c>
      <c r="M1181" s="51"/>
    </row>
    <row r="1182" spans="1:16">
      <c r="A1182" s="148">
        <v>13448</v>
      </c>
      <c r="B1182" s="85" t="s">
        <v>598</v>
      </c>
      <c r="D1182" s="86" t="s">
        <v>2299</v>
      </c>
      <c r="F1182" s="86"/>
      <c r="G1182" t="s">
        <v>2300</v>
      </c>
      <c r="H1182" t="s">
        <v>2164</v>
      </c>
      <c r="J1182" t="str">
        <f t="shared" si="19"/>
        <v>=RC10</v>
      </c>
      <c r="M1182" s="51"/>
    </row>
    <row r="1183" spans="1:16">
      <c r="A1183" s="148">
        <v>13449</v>
      </c>
      <c r="B1183" s="85" t="s">
        <v>599</v>
      </c>
      <c r="D1183" s="86" t="s">
        <v>2299</v>
      </c>
      <c r="F1183" s="86"/>
      <c r="G1183" t="s">
        <v>2300</v>
      </c>
      <c r="H1183" t="s">
        <v>2164</v>
      </c>
      <c r="J1183" t="str">
        <f t="shared" si="19"/>
        <v>=RC10</v>
      </c>
      <c r="M1183" s="51"/>
    </row>
    <row r="1184" spans="1:16">
      <c r="A1184" s="148">
        <v>13458</v>
      </c>
      <c r="B1184" s="85" t="s">
        <v>2010</v>
      </c>
      <c r="D1184" s="86" t="s">
        <v>2299</v>
      </c>
      <c r="F1184" s="86"/>
      <c r="G1184" t="s">
        <v>2300</v>
      </c>
      <c r="H1184" t="s">
        <v>2164</v>
      </c>
      <c r="J1184" t="str">
        <f t="shared" si="19"/>
        <v>=RC10</v>
      </c>
      <c r="M1184" s="51"/>
    </row>
    <row r="1185" spans="1:16">
      <c r="A1185" s="148">
        <v>13444</v>
      </c>
      <c r="B1185" s="85" t="s">
        <v>600</v>
      </c>
      <c r="D1185" s="86" t="s">
        <v>2299</v>
      </c>
      <c r="F1185" s="86"/>
      <c r="G1185" t="s">
        <v>2300</v>
      </c>
      <c r="H1185" t="s">
        <v>2164</v>
      </c>
      <c r="J1185" t="str">
        <f t="shared" si="19"/>
        <v>=RC10</v>
      </c>
      <c r="M1185" s="51"/>
    </row>
    <row r="1186" spans="1:16">
      <c r="A1186" s="148">
        <v>13450</v>
      </c>
      <c r="B1186" s="85" t="s">
        <v>601</v>
      </c>
      <c r="D1186" s="86" t="s">
        <v>2299</v>
      </c>
      <c r="F1186" s="86"/>
      <c r="G1186" t="s">
        <v>2300</v>
      </c>
      <c r="H1186" t="s">
        <v>2164</v>
      </c>
      <c r="J1186" t="str">
        <f t="shared" si="19"/>
        <v>=RC10</v>
      </c>
      <c r="M1186" s="51"/>
    </row>
    <row r="1187" spans="1:16">
      <c r="A1187" s="148">
        <v>13451</v>
      </c>
      <c r="B1187" s="85" t="s">
        <v>602</v>
      </c>
      <c r="D1187" s="86" t="s">
        <v>2299</v>
      </c>
      <c r="F1187" s="86"/>
      <c r="G1187" t="s">
        <v>2300</v>
      </c>
      <c r="H1187" t="s">
        <v>2164</v>
      </c>
      <c r="J1187" t="str">
        <f t="shared" si="19"/>
        <v>=RC10</v>
      </c>
      <c r="M1187" s="51"/>
    </row>
    <row r="1188" spans="1:16">
      <c r="A1188" s="148">
        <v>13439</v>
      </c>
      <c r="B1188" s="85" t="s">
        <v>603</v>
      </c>
      <c r="D1188" s="86" t="s">
        <v>2299</v>
      </c>
      <c r="F1188" s="86"/>
      <c r="G1188" t="s">
        <v>2300</v>
      </c>
      <c r="H1188" t="s">
        <v>2164</v>
      </c>
      <c r="J1188" t="str">
        <f t="shared" si="19"/>
        <v>=RC10</v>
      </c>
      <c r="M1188" s="51"/>
    </row>
    <row r="1189" spans="1:16">
      <c r="A1189" s="148">
        <v>13442</v>
      </c>
      <c r="B1189" s="85" t="s">
        <v>604</v>
      </c>
      <c r="D1189" s="86" t="s">
        <v>2299</v>
      </c>
      <c r="F1189" s="86"/>
      <c r="G1189" t="s">
        <v>2300</v>
      </c>
      <c r="H1189" t="s">
        <v>2164</v>
      </c>
      <c r="J1189" t="str">
        <f t="shared" si="19"/>
        <v>=RC10</v>
      </c>
      <c r="M1189" s="51"/>
    </row>
    <row r="1190" spans="1:16">
      <c r="A1190" s="148">
        <v>13404</v>
      </c>
      <c r="B1190" s="85" t="s">
        <v>605</v>
      </c>
      <c r="D1190" s="86" t="s">
        <v>2299</v>
      </c>
      <c r="F1190" s="86"/>
      <c r="G1190" t="s">
        <v>2300</v>
      </c>
      <c r="H1190" t="s">
        <v>2164</v>
      </c>
      <c r="J1190" t="str">
        <f t="shared" si="19"/>
        <v>=RC10</v>
      </c>
      <c r="M1190" s="51"/>
    </row>
    <row r="1191" spans="1:16">
      <c r="A1191" s="148">
        <v>13405</v>
      </c>
      <c r="B1191" s="85" t="s">
        <v>606</v>
      </c>
      <c r="D1191" s="86" t="s">
        <v>2299</v>
      </c>
      <c r="F1191" s="86"/>
      <c r="G1191" t="s">
        <v>2300</v>
      </c>
      <c r="H1191" t="s">
        <v>2164</v>
      </c>
      <c r="J1191" t="str">
        <f t="shared" si="19"/>
        <v>=RC10</v>
      </c>
      <c r="M1191" s="51"/>
    </row>
    <row r="1192" spans="1:16">
      <c r="A1192" s="147">
        <v>13452</v>
      </c>
      <c r="B1192" s="84" t="s">
        <v>607</v>
      </c>
      <c r="D1192" s="86" t="s">
        <v>2299</v>
      </c>
      <c r="F1192" s="86"/>
      <c r="G1192" t="s">
        <v>2300</v>
      </c>
      <c r="H1192" t="s">
        <v>2164</v>
      </c>
      <c r="J1192" t="str">
        <f t="shared" si="19"/>
        <v>=RC10</v>
      </c>
      <c r="M1192" s="51"/>
    </row>
    <row r="1193" spans="1:16">
      <c r="A1193" s="148">
        <v>13284</v>
      </c>
      <c r="B1193" s="85" t="s">
        <v>2011</v>
      </c>
      <c r="D1193" s="86" t="s">
        <v>2299</v>
      </c>
      <c r="F1193" s="86"/>
      <c r="G1193" t="s">
        <v>2300</v>
      </c>
      <c r="H1193" t="s">
        <v>2164</v>
      </c>
      <c r="J1193" t="str">
        <f t="shared" si="19"/>
        <v>=RC10</v>
      </c>
      <c r="M1193" s="51"/>
    </row>
    <row r="1194" spans="1:16">
      <c r="A1194" s="148">
        <v>13273</v>
      </c>
      <c r="B1194" s="85" t="s">
        <v>608</v>
      </c>
      <c r="C1194" s="1">
        <f>Розлив!$J$123</f>
        <v>0</v>
      </c>
      <c r="D1194" s="86" t="s">
        <v>2299</v>
      </c>
      <c r="E1194">
        <v>114</v>
      </c>
      <c r="F1194" s="86" t="s">
        <v>2173</v>
      </c>
      <c r="G1194" t="s">
        <v>2300</v>
      </c>
      <c r="H1194" t="s">
        <v>2164</v>
      </c>
      <c r="J1194" t="str">
        <f t="shared" si="19"/>
        <v>=Розлив!R114C10</v>
      </c>
      <c r="M1194" s="51"/>
      <c r="P1194" s="51"/>
    </row>
    <row r="1195" spans="1:16">
      <c r="A1195" s="148">
        <v>13331</v>
      </c>
      <c r="B1195" s="85" t="s">
        <v>609</v>
      </c>
      <c r="C1195" s="1">
        <f>Розлив!$J$124</f>
        <v>0</v>
      </c>
      <c r="D1195" s="86" t="s">
        <v>2299</v>
      </c>
      <c r="E1195">
        <v>115</v>
      </c>
      <c r="F1195" s="86" t="s">
        <v>2173</v>
      </c>
      <c r="G1195" t="s">
        <v>2300</v>
      </c>
      <c r="H1195" t="s">
        <v>2164</v>
      </c>
      <c r="J1195" t="str">
        <f t="shared" si="19"/>
        <v>=Розлив!R115C10</v>
      </c>
      <c r="M1195" s="51"/>
      <c r="P1195" s="51"/>
    </row>
    <row r="1196" spans="1:16">
      <c r="A1196" s="148">
        <v>13274</v>
      </c>
      <c r="B1196" s="85" t="s">
        <v>610</v>
      </c>
      <c r="C1196" s="1">
        <f>Розлив!$J$125</f>
        <v>0</v>
      </c>
      <c r="D1196" s="86" t="s">
        <v>2299</v>
      </c>
      <c r="E1196">
        <v>116</v>
      </c>
      <c r="F1196" s="86" t="s">
        <v>2173</v>
      </c>
      <c r="G1196" t="s">
        <v>2300</v>
      </c>
      <c r="H1196" t="s">
        <v>2164</v>
      </c>
      <c r="J1196" t="str">
        <f t="shared" si="19"/>
        <v>=Розлив!R116C10</v>
      </c>
      <c r="M1196" s="51"/>
      <c r="P1196" s="51"/>
    </row>
    <row r="1197" spans="1:16">
      <c r="A1197" s="148">
        <v>13275</v>
      </c>
      <c r="B1197" s="85" t="s">
        <v>611</v>
      </c>
      <c r="C1197" s="1">
        <f>Розлив!$J$126</f>
        <v>0</v>
      </c>
      <c r="D1197" s="86" t="s">
        <v>2299</v>
      </c>
      <c r="E1197">
        <v>117</v>
      </c>
      <c r="F1197" s="86" t="s">
        <v>2173</v>
      </c>
      <c r="G1197" t="s">
        <v>2300</v>
      </c>
      <c r="H1197" t="s">
        <v>2164</v>
      </c>
      <c r="J1197" t="str">
        <f t="shared" si="19"/>
        <v>=Розлив!R117C10</v>
      </c>
      <c r="M1197" s="51"/>
      <c r="P1197" s="51"/>
    </row>
    <row r="1198" spans="1:16">
      <c r="A1198" s="148">
        <v>13277</v>
      </c>
      <c r="B1198" s="85" t="s">
        <v>612</v>
      </c>
      <c r="C1198" s="1">
        <f>Розлив!$J$127</f>
        <v>0</v>
      </c>
      <c r="D1198" s="86" t="s">
        <v>2299</v>
      </c>
      <c r="E1198">
        <v>118</v>
      </c>
      <c r="F1198" s="86" t="s">
        <v>2173</v>
      </c>
      <c r="G1198" t="s">
        <v>2300</v>
      </c>
      <c r="H1198" t="s">
        <v>2164</v>
      </c>
      <c r="J1198" t="str">
        <f t="shared" si="19"/>
        <v>=Розлив!R118C10</v>
      </c>
      <c r="M1198" s="51"/>
      <c r="P1198" s="51"/>
    </row>
    <row r="1199" spans="1:16">
      <c r="A1199" s="148">
        <v>13276</v>
      </c>
      <c r="B1199" s="85" t="s">
        <v>613</v>
      </c>
      <c r="C1199" s="1">
        <f>Розлив!$J$128</f>
        <v>0</v>
      </c>
      <c r="D1199" s="86" t="s">
        <v>2299</v>
      </c>
      <c r="E1199">
        <v>119</v>
      </c>
      <c r="F1199" s="86" t="s">
        <v>2173</v>
      </c>
      <c r="G1199" t="s">
        <v>2300</v>
      </c>
      <c r="H1199" t="s">
        <v>2164</v>
      </c>
      <c r="J1199" t="str">
        <f t="shared" si="19"/>
        <v>=Розлив!R119C10</v>
      </c>
      <c r="M1199" s="51"/>
      <c r="P1199" s="51"/>
    </row>
    <row r="1200" spans="1:16">
      <c r="A1200" s="148">
        <v>13406</v>
      </c>
      <c r="B1200" s="85" t="s">
        <v>614</v>
      </c>
      <c r="D1200" s="86" t="s">
        <v>2299</v>
      </c>
      <c r="F1200" s="86"/>
      <c r="G1200" t="s">
        <v>2300</v>
      </c>
      <c r="H1200" t="s">
        <v>2164</v>
      </c>
      <c r="J1200" t="str">
        <f t="shared" si="19"/>
        <v>=RC10</v>
      </c>
      <c r="M1200" s="51"/>
    </row>
    <row r="1201" spans="1:13">
      <c r="A1201" s="148">
        <v>13407</v>
      </c>
      <c r="B1201" s="85" t="s">
        <v>615</v>
      </c>
      <c r="D1201" s="86" t="s">
        <v>2299</v>
      </c>
      <c r="F1201" s="86"/>
      <c r="G1201" t="s">
        <v>2300</v>
      </c>
      <c r="H1201" t="s">
        <v>2164</v>
      </c>
      <c r="J1201" t="str">
        <f t="shared" si="19"/>
        <v>=RC10</v>
      </c>
      <c r="M1201" s="51"/>
    </row>
    <row r="1202" spans="1:13">
      <c r="A1202" s="148">
        <v>13411</v>
      </c>
      <c r="B1202" s="85" t="s">
        <v>616</v>
      </c>
      <c r="D1202" s="86" t="s">
        <v>2299</v>
      </c>
      <c r="F1202" s="86"/>
      <c r="G1202" t="s">
        <v>2300</v>
      </c>
      <c r="H1202" t="s">
        <v>2164</v>
      </c>
      <c r="J1202" t="str">
        <f t="shared" si="19"/>
        <v>=RC10</v>
      </c>
      <c r="M1202" s="51"/>
    </row>
    <row r="1203" spans="1:13">
      <c r="A1203" s="148">
        <v>13412</v>
      </c>
      <c r="B1203" s="85" t="s">
        <v>2012</v>
      </c>
      <c r="D1203" s="86" t="s">
        <v>2299</v>
      </c>
      <c r="F1203" s="86"/>
      <c r="G1203" t="s">
        <v>2300</v>
      </c>
      <c r="H1203" t="s">
        <v>2164</v>
      </c>
      <c r="J1203" t="str">
        <f t="shared" si="19"/>
        <v>=RC10</v>
      </c>
      <c r="M1203" s="51"/>
    </row>
    <row r="1204" spans="1:13">
      <c r="A1204" s="148">
        <v>13413</v>
      </c>
      <c r="B1204" s="85" t="s">
        <v>617</v>
      </c>
      <c r="D1204" s="86" t="s">
        <v>2299</v>
      </c>
      <c r="F1204" s="86"/>
      <c r="G1204" t="s">
        <v>2300</v>
      </c>
      <c r="H1204" t="s">
        <v>2164</v>
      </c>
      <c r="J1204" t="str">
        <f t="shared" si="19"/>
        <v>=RC10</v>
      </c>
      <c r="M1204" s="51"/>
    </row>
    <row r="1205" spans="1:13">
      <c r="A1205" s="148">
        <v>13414</v>
      </c>
      <c r="B1205" s="85" t="s">
        <v>618</v>
      </c>
      <c r="D1205" s="86" t="s">
        <v>2299</v>
      </c>
      <c r="F1205" s="86"/>
      <c r="G1205" t="s">
        <v>2300</v>
      </c>
      <c r="H1205" t="s">
        <v>2164</v>
      </c>
      <c r="J1205" t="str">
        <f t="shared" si="19"/>
        <v>=RC10</v>
      </c>
      <c r="M1205" s="51"/>
    </row>
    <row r="1206" spans="1:13">
      <c r="A1206" s="148">
        <v>13415</v>
      </c>
      <c r="B1206" s="85" t="s">
        <v>2013</v>
      </c>
      <c r="D1206" s="86" t="s">
        <v>2299</v>
      </c>
      <c r="F1206" s="86"/>
      <c r="G1206" t="s">
        <v>2300</v>
      </c>
      <c r="H1206" t="s">
        <v>2164</v>
      </c>
      <c r="J1206" t="str">
        <f t="shared" si="19"/>
        <v>=RC10</v>
      </c>
      <c r="M1206" s="51"/>
    </row>
    <row r="1207" spans="1:13">
      <c r="A1207" s="148">
        <v>13416</v>
      </c>
      <c r="B1207" s="85" t="s">
        <v>619</v>
      </c>
      <c r="D1207" s="86" t="s">
        <v>2299</v>
      </c>
      <c r="F1207" s="86"/>
      <c r="G1207" t="s">
        <v>2300</v>
      </c>
      <c r="H1207" t="s">
        <v>2164</v>
      </c>
      <c r="J1207" t="str">
        <f t="shared" si="19"/>
        <v>=RC10</v>
      </c>
      <c r="M1207" s="51"/>
    </row>
    <row r="1208" spans="1:13">
      <c r="A1208" s="148">
        <v>13417</v>
      </c>
      <c r="B1208" s="85" t="s">
        <v>620</v>
      </c>
      <c r="D1208" s="86" t="s">
        <v>2299</v>
      </c>
      <c r="F1208" s="86"/>
      <c r="G1208" t="s">
        <v>2300</v>
      </c>
      <c r="H1208" t="s">
        <v>2164</v>
      </c>
      <c r="J1208" t="str">
        <f t="shared" si="19"/>
        <v>=RC10</v>
      </c>
      <c r="M1208" s="51"/>
    </row>
    <row r="1209" spans="1:13">
      <c r="A1209" s="148">
        <v>13418</v>
      </c>
      <c r="B1209" s="85" t="s">
        <v>621</v>
      </c>
      <c r="D1209" s="86" t="s">
        <v>2299</v>
      </c>
      <c r="F1209" s="86"/>
      <c r="G1209" t="s">
        <v>2300</v>
      </c>
      <c r="H1209" t="s">
        <v>2164</v>
      </c>
      <c r="J1209" t="str">
        <f t="shared" si="19"/>
        <v>=RC10</v>
      </c>
      <c r="M1209" s="51"/>
    </row>
    <row r="1210" spans="1:13">
      <c r="A1210" s="148">
        <v>13419</v>
      </c>
      <c r="B1210" s="85" t="s">
        <v>622</v>
      </c>
      <c r="D1210" s="86" t="s">
        <v>2299</v>
      </c>
      <c r="F1210" s="86"/>
      <c r="G1210" t="s">
        <v>2300</v>
      </c>
      <c r="H1210" t="s">
        <v>2164</v>
      </c>
      <c r="J1210" t="str">
        <f t="shared" si="19"/>
        <v>=RC10</v>
      </c>
      <c r="M1210" s="51"/>
    </row>
    <row r="1211" spans="1:13">
      <c r="A1211" s="148">
        <v>13420</v>
      </c>
      <c r="B1211" s="85" t="s">
        <v>623</v>
      </c>
      <c r="D1211" s="86" t="s">
        <v>2299</v>
      </c>
      <c r="F1211" s="86"/>
      <c r="G1211" t="s">
        <v>2300</v>
      </c>
      <c r="H1211" t="s">
        <v>2164</v>
      </c>
      <c r="J1211" t="str">
        <f t="shared" si="19"/>
        <v>=RC10</v>
      </c>
      <c r="M1211" s="51"/>
    </row>
    <row r="1212" spans="1:13">
      <c r="A1212" s="148">
        <v>13421</v>
      </c>
      <c r="B1212" s="85" t="s">
        <v>624</v>
      </c>
      <c r="D1212" s="86" t="s">
        <v>2299</v>
      </c>
      <c r="F1212" s="86"/>
      <c r="G1212" t="s">
        <v>2300</v>
      </c>
      <c r="H1212" t="s">
        <v>2164</v>
      </c>
      <c r="J1212" t="str">
        <f t="shared" si="19"/>
        <v>=RC10</v>
      </c>
      <c r="M1212" s="51"/>
    </row>
    <row r="1213" spans="1:13">
      <c r="A1213" s="148">
        <v>13422</v>
      </c>
      <c r="B1213" s="85" t="s">
        <v>625</v>
      </c>
      <c r="D1213" s="86" t="s">
        <v>2299</v>
      </c>
      <c r="F1213" s="86"/>
      <c r="G1213" t="s">
        <v>2300</v>
      </c>
      <c r="H1213" t="s">
        <v>2164</v>
      </c>
      <c r="J1213" t="str">
        <f t="shared" si="19"/>
        <v>=RC10</v>
      </c>
      <c r="M1213" s="51"/>
    </row>
    <row r="1214" spans="1:13">
      <c r="A1214" s="148">
        <v>13936</v>
      </c>
      <c r="B1214" s="85" t="s">
        <v>626</v>
      </c>
      <c r="D1214" s="86" t="s">
        <v>2299</v>
      </c>
      <c r="F1214" s="86"/>
      <c r="G1214" t="s">
        <v>2300</v>
      </c>
      <c r="H1214" t="s">
        <v>2164</v>
      </c>
      <c r="J1214" t="str">
        <f t="shared" si="19"/>
        <v>=RC10</v>
      </c>
      <c r="M1214" s="51"/>
    </row>
    <row r="1215" spans="1:13">
      <c r="A1215" s="148">
        <v>13423</v>
      </c>
      <c r="B1215" s="85" t="s">
        <v>627</v>
      </c>
      <c r="D1215" s="86" t="s">
        <v>2299</v>
      </c>
      <c r="F1215" s="86"/>
      <c r="G1215" t="s">
        <v>2300</v>
      </c>
      <c r="H1215" t="s">
        <v>2164</v>
      </c>
      <c r="J1215" t="str">
        <f t="shared" si="19"/>
        <v>=RC10</v>
      </c>
      <c r="M1215" s="51"/>
    </row>
    <row r="1216" spans="1:13">
      <c r="A1216" s="148">
        <v>13424</v>
      </c>
      <c r="B1216" s="85" t="s">
        <v>628</v>
      </c>
      <c r="D1216" s="86" t="s">
        <v>2299</v>
      </c>
      <c r="F1216" s="86"/>
      <c r="G1216" t="s">
        <v>2300</v>
      </c>
      <c r="H1216" t="s">
        <v>2164</v>
      </c>
      <c r="J1216" t="str">
        <f t="shared" si="19"/>
        <v>=RC10</v>
      </c>
      <c r="M1216" s="51"/>
    </row>
    <row r="1217" spans="1:13">
      <c r="A1217" s="148">
        <v>13425</v>
      </c>
      <c r="B1217" s="85" t="s">
        <v>629</v>
      </c>
      <c r="D1217" s="86" t="s">
        <v>2299</v>
      </c>
      <c r="F1217" s="86"/>
      <c r="G1217" t="s">
        <v>2300</v>
      </c>
      <c r="H1217" t="s">
        <v>2164</v>
      </c>
      <c r="J1217" t="str">
        <f t="shared" si="19"/>
        <v>=RC10</v>
      </c>
      <c r="M1217" s="51"/>
    </row>
    <row r="1218" spans="1:13">
      <c r="A1218" s="148">
        <v>13426</v>
      </c>
      <c r="B1218" s="85" t="s">
        <v>630</v>
      </c>
      <c r="D1218" s="86" t="s">
        <v>2299</v>
      </c>
      <c r="F1218" s="86"/>
      <c r="G1218" t="s">
        <v>2300</v>
      </c>
      <c r="H1218" t="s">
        <v>2164</v>
      </c>
      <c r="J1218" t="str">
        <f t="shared" si="19"/>
        <v>=RC10</v>
      </c>
      <c r="M1218" s="51"/>
    </row>
    <row r="1219" spans="1:13">
      <c r="A1219" s="148">
        <v>13427</v>
      </c>
      <c r="B1219" s="85" t="s">
        <v>631</v>
      </c>
      <c r="D1219" s="86" t="s">
        <v>2299</v>
      </c>
      <c r="F1219" s="86"/>
      <c r="G1219" t="s">
        <v>2300</v>
      </c>
      <c r="H1219" t="s">
        <v>2164</v>
      </c>
      <c r="J1219" t="str">
        <f t="shared" si="19"/>
        <v>=RC10</v>
      </c>
      <c r="M1219" s="51"/>
    </row>
    <row r="1220" spans="1:13">
      <c r="A1220" s="148">
        <v>13428</v>
      </c>
      <c r="B1220" s="85" t="s">
        <v>632</v>
      </c>
      <c r="D1220" s="86" t="s">
        <v>2299</v>
      </c>
      <c r="F1220" s="86"/>
      <c r="G1220" t="s">
        <v>2300</v>
      </c>
      <c r="H1220" t="s">
        <v>2164</v>
      </c>
      <c r="J1220" t="str">
        <f t="shared" si="19"/>
        <v>=RC10</v>
      </c>
      <c r="M1220" s="51"/>
    </row>
    <row r="1221" spans="1:13">
      <c r="A1221" s="148">
        <v>13429</v>
      </c>
      <c r="B1221" s="85" t="s">
        <v>633</v>
      </c>
      <c r="D1221" s="86" t="s">
        <v>2299</v>
      </c>
      <c r="F1221" s="86"/>
      <c r="G1221" t="s">
        <v>2300</v>
      </c>
      <c r="H1221" t="s">
        <v>2164</v>
      </c>
      <c r="J1221" t="str">
        <f t="shared" si="19"/>
        <v>=RC10</v>
      </c>
      <c r="M1221" s="51"/>
    </row>
    <row r="1222" spans="1:13">
      <c r="A1222" s="148">
        <v>13430</v>
      </c>
      <c r="B1222" s="85" t="s">
        <v>634</v>
      </c>
      <c r="D1222" s="86" t="s">
        <v>2299</v>
      </c>
      <c r="F1222" s="86"/>
      <c r="G1222" t="s">
        <v>2300</v>
      </c>
      <c r="H1222" t="s">
        <v>2164</v>
      </c>
      <c r="J1222" t="str">
        <f t="shared" si="19"/>
        <v>=RC10</v>
      </c>
      <c r="M1222" s="51"/>
    </row>
    <row r="1223" spans="1:13">
      <c r="A1223" s="148">
        <v>13431</v>
      </c>
      <c r="B1223" s="85" t="s">
        <v>635</v>
      </c>
      <c r="D1223" s="86" t="s">
        <v>2299</v>
      </c>
      <c r="F1223" s="86"/>
      <c r="G1223" t="s">
        <v>2300</v>
      </c>
      <c r="H1223" t="s">
        <v>2164</v>
      </c>
      <c r="J1223" t="str">
        <f t="shared" si="19"/>
        <v>=RC10</v>
      </c>
      <c r="M1223" s="51"/>
    </row>
    <row r="1224" spans="1:13">
      <c r="A1224" s="148">
        <v>13297</v>
      </c>
      <c r="B1224" s="85" t="s">
        <v>636</v>
      </c>
      <c r="D1224" s="86" t="s">
        <v>2299</v>
      </c>
      <c r="F1224" s="86"/>
      <c r="G1224" t="s">
        <v>2300</v>
      </c>
      <c r="H1224" t="s">
        <v>2164</v>
      </c>
      <c r="J1224" t="str">
        <f t="shared" si="19"/>
        <v>=RC10</v>
      </c>
      <c r="M1224" s="51"/>
    </row>
    <row r="1225" spans="1:13">
      <c r="A1225" s="148">
        <v>13432</v>
      </c>
      <c r="B1225" s="85" t="s">
        <v>637</v>
      </c>
      <c r="D1225" s="86" t="s">
        <v>2299</v>
      </c>
      <c r="F1225" s="86"/>
      <c r="G1225" t="s">
        <v>2300</v>
      </c>
      <c r="H1225" t="s">
        <v>2164</v>
      </c>
      <c r="J1225" t="str">
        <f t="shared" ref="J1225:J1288" si="20">CONCATENATE(H1225,F1225,D1225,E1225,G1225)</f>
        <v>=RC10</v>
      </c>
      <c r="M1225" s="51"/>
    </row>
    <row r="1226" spans="1:13">
      <c r="A1226" s="148">
        <v>13433</v>
      </c>
      <c r="B1226" s="85" t="s">
        <v>638</v>
      </c>
      <c r="D1226" s="86" t="s">
        <v>2299</v>
      </c>
      <c r="F1226" s="86"/>
      <c r="G1226" t="s">
        <v>2300</v>
      </c>
      <c r="H1226" t="s">
        <v>2164</v>
      </c>
      <c r="J1226" t="str">
        <f t="shared" si="20"/>
        <v>=RC10</v>
      </c>
      <c r="M1226" s="51"/>
    </row>
    <row r="1227" spans="1:13">
      <c r="A1227" s="148">
        <v>13434</v>
      </c>
      <c r="B1227" s="85" t="s">
        <v>639</v>
      </c>
      <c r="D1227" s="86" t="s">
        <v>2299</v>
      </c>
      <c r="F1227" s="86"/>
      <c r="G1227" t="s">
        <v>2300</v>
      </c>
      <c r="H1227" t="s">
        <v>2164</v>
      </c>
      <c r="J1227" t="str">
        <f t="shared" si="20"/>
        <v>=RC10</v>
      </c>
      <c r="M1227" s="51"/>
    </row>
    <row r="1228" spans="1:13">
      <c r="A1228" s="148">
        <v>13299</v>
      </c>
      <c r="B1228" s="85" t="s">
        <v>2014</v>
      </c>
      <c r="D1228" s="86" t="s">
        <v>2299</v>
      </c>
      <c r="F1228" s="86"/>
      <c r="G1228" t="s">
        <v>2300</v>
      </c>
      <c r="H1228" t="s">
        <v>2164</v>
      </c>
      <c r="J1228" t="str">
        <f t="shared" si="20"/>
        <v>=RC10</v>
      </c>
      <c r="M1228" s="51"/>
    </row>
    <row r="1229" spans="1:13">
      <c r="A1229" s="148">
        <v>13435</v>
      </c>
      <c r="B1229" s="85" t="s">
        <v>640</v>
      </c>
      <c r="D1229" s="86" t="s">
        <v>2299</v>
      </c>
      <c r="F1229" s="86"/>
      <c r="G1229" t="s">
        <v>2300</v>
      </c>
      <c r="H1229" t="s">
        <v>2164</v>
      </c>
      <c r="J1229" t="str">
        <f t="shared" si="20"/>
        <v>=RC10</v>
      </c>
      <c r="M1229" s="51"/>
    </row>
    <row r="1230" spans="1:13">
      <c r="A1230" s="148">
        <v>13436</v>
      </c>
      <c r="B1230" s="85" t="s">
        <v>641</v>
      </c>
      <c r="D1230" s="86" t="s">
        <v>2299</v>
      </c>
      <c r="F1230" s="86"/>
      <c r="G1230" t="s">
        <v>2300</v>
      </c>
      <c r="H1230" t="s">
        <v>2164</v>
      </c>
      <c r="J1230" t="str">
        <f t="shared" si="20"/>
        <v>=RC10</v>
      </c>
      <c r="M1230" s="51"/>
    </row>
    <row r="1231" spans="1:13">
      <c r="A1231" s="148">
        <v>13437</v>
      </c>
      <c r="B1231" s="85" t="s">
        <v>642</v>
      </c>
      <c r="D1231" s="86" t="s">
        <v>2299</v>
      </c>
      <c r="F1231" s="86"/>
      <c r="G1231" t="s">
        <v>2300</v>
      </c>
      <c r="H1231" t="s">
        <v>2164</v>
      </c>
      <c r="J1231" t="str">
        <f t="shared" si="20"/>
        <v>=RC10</v>
      </c>
      <c r="M1231" s="51"/>
    </row>
    <row r="1232" spans="1:13">
      <c r="A1232" s="148">
        <v>13438</v>
      </c>
      <c r="B1232" s="85" t="s">
        <v>643</v>
      </c>
      <c r="D1232" s="86" t="s">
        <v>2299</v>
      </c>
      <c r="F1232" s="86"/>
      <c r="G1232" t="s">
        <v>2300</v>
      </c>
      <c r="H1232" t="s">
        <v>2164</v>
      </c>
      <c r="J1232" t="str">
        <f t="shared" si="20"/>
        <v>=RC10</v>
      </c>
      <c r="M1232" s="51"/>
    </row>
    <row r="1233" spans="1:16">
      <c r="A1233" s="148">
        <v>13408</v>
      </c>
      <c r="B1233" s="85" t="s">
        <v>644</v>
      </c>
      <c r="D1233" s="86" t="s">
        <v>2299</v>
      </c>
      <c r="F1233" s="86"/>
      <c r="G1233" t="s">
        <v>2300</v>
      </c>
      <c r="H1233" t="s">
        <v>2164</v>
      </c>
      <c r="J1233" t="str">
        <f t="shared" si="20"/>
        <v>=RC10</v>
      </c>
      <c r="M1233" s="51"/>
    </row>
    <row r="1234" spans="1:16">
      <c r="A1234" s="148">
        <v>13409</v>
      </c>
      <c r="B1234" s="85" t="s">
        <v>645</v>
      </c>
      <c r="D1234" s="86" t="s">
        <v>2299</v>
      </c>
      <c r="F1234" s="86"/>
      <c r="G1234" t="s">
        <v>2300</v>
      </c>
      <c r="H1234" t="s">
        <v>2164</v>
      </c>
      <c r="J1234" t="str">
        <f t="shared" si="20"/>
        <v>=RC10</v>
      </c>
      <c r="M1234" s="51"/>
    </row>
    <row r="1235" spans="1:16">
      <c r="A1235" s="148">
        <v>13410</v>
      </c>
      <c r="B1235" s="85" t="s">
        <v>646</v>
      </c>
      <c r="D1235" s="86" t="s">
        <v>2299</v>
      </c>
      <c r="F1235" s="86"/>
      <c r="G1235" t="s">
        <v>2300</v>
      </c>
      <c r="H1235" t="s">
        <v>2164</v>
      </c>
      <c r="J1235" t="str">
        <f t="shared" si="20"/>
        <v>=RC10</v>
      </c>
      <c r="M1235" s="51"/>
    </row>
    <row r="1236" spans="1:16">
      <c r="A1236" s="148">
        <v>13285</v>
      </c>
      <c r="B1236" s="85" t="s">
        <v>647</v>
      </c>
      <c r="D1236" s="86" t="s">
        <v>2299</v>
      </c>
      <c r="F1236" s="86"/>
      <c r="G1236" t="s">
        <v>2300</v>
      </c>
      <c r="H1236" t="s">
        <v>2164</v>
      </c>
      <c r="J1236" t="str">
        <f t="shared" si="20"/>
        <v>=RC10</v>
      </c>
      <c r="M1236" s="51"/>
    </row>
    <row r="1237" spans="1:16">
      <c r="A1237" s="147">
        <v>13052</v>
      </c>
      <c r="B1237" s="84" t="s">
        <v>648</v>
      </c>
      <c r="D1237" s="86" t="s">
        <v>2299</v>
      </c>
      <c r="F1237" s="86"/>
      <c r="G1237" t="s">
        <v>2300</v>
      </c>
      <c r="H1237" t="s">
        <v>2164</v>
      </c>
      <c r="J1237" t="str">
        <f t="shared" si="20"/>
        <v>=RC10</v>
      </c>
      <c r="M1237" s="51"/>
    </row>
    <row r="1238" spans="1:16">
      <c r="A1238" s="148">
        <v>13057</v>
      </c>
      <c r="B1238" s="85" t="s">
        <v>649</v>
      </c>
      <c r="C1238" s="1">
        <f>Розлив!$J$35</f>
        <v>0</v>
      </c>
      <c r="D1238" s="86" t="s">
        <v>2299</v>
      </c>
      <c r="E1238">
        <v>40</v>
      </c>
      <c r="F1238" s="86" t="s">
        <v>2173</v>
      </c>
      <c r="G1238" t="s">
        <v>2300</v>
      </c>
      <c r="H1238" t="s">
        <v>2164</v>
      </c>
      <c r="J1238" t="str">
        <f t="shared" si="20"/>
        <v>=Розлив!R40C10</v>
      </c>
      <c r="M1238" s="51"/>
      <c r="P1238" s="51"/>
    </row>
    <row r="1239" spans="1:16">
      <c r="A1239" s="148">
        <v>13060</v>
      </c>
      <c r="B1239" s="85" t="s">
        <v>650</v>
      </c>
      <c r="C1239" s="1">
        <f>Розлив!$J$36</f>
        <v>0</v>
      </c>
      <c r="D1239" s="86" t="s">
        <v>2299</v>
      </c>
      <c r="E1239">
        <v>41</v>
      </c>
      <c r="F1239" s="86" t="s">
        <v>2173</v>
      </c>
      <c r="G1239" t="s">
        <v>2300</v>
      </c>
      <c r="H1239" t="s">
        <v>2164</v>
      </c>
      <c r="J1239" t="str">
        <f t="shared" si="20"/>
        <v>=Розлив!R41C10</v>
      </c>
      <c r="M1239" s="51"/>
      <c r="P1239" s="51"/>
    </row>
    <row r="1240" spans="1:16">
      <c r="A1240" s="148">
        <v>13056</v>
      </c>
      <c r="B1240" s="85" t="s">
        <v>651</v>
      </c>
      <c r="C1240" s="1">
        <f>Розлив!$J$37</f>
        <v>0</v>
      </c>
      <c r="D1240" s="86" t="s">
        <v>2299</v>
      </c>
      <c r="E1240">
        <v>42</v>
      </c>
      <c r="F1240" s="86" t="s">
        <v>2173</v>
      </c>
      <c r="G1240" t="s">
        <v>2300</v>
      </c>
      <c r="H1240" t="s">
        <v>2164</v>
      </c>
      <c r="J1240" t="str">
        <f t="shared" si="20"/>
        <v>=Розлив!R42C10</v>
      </c>
      <c r="M1240" s="51"/>
      <c r="P1240" s="51"/>
    </row>
    <row r="1241" spans="1:16">
      <c r="A1241" s="148">
        <v>13058</v>
      </c>
      <c r="B1241" s="85" t="s">
        <v>652</v>
      </c>
      <c r="C1241" s="1">
        <f>Розлив!$J$38</f>
        <v>0</v>
      </c>
      <c r="D1241" s="86" t="s">
        <v>2299</v>
      </c>
      <c r="E1241">
        <v>43</v>
      </c>
      <c r="F1241" s="86" t="s">
        <v>2173</v>
      </c>
      <c r="G1241" t="s">
        <v>2300</v>
      </c>
      <c r="H1241" t="s">
        <v>2164</v>
      </c>
      <c r="J1241" t="str">
        <f t="shared" si="20"/>
        <v>=Розлив!R43C10</v>
      </c>
      <c r="M1241" s="51"/>
      <c r="P1241" s="51"/>
    </row>
    <row r="1242" spans="1:16">
      <c r="A1242" s="148">
        <v>13066</v>
      </c>
      <c r="B1242" s="85" t="s">
        <v>653</v>
      </c>
      <c r="C1242" s="1">
        <f>Розлив!$J$39</f>
        <v>0</v>
      </c>
      <c r="D1242" s="86" t="s">
        <v>2299</v>
      </c>
      <c r="E1242">
        <v>44</v>
      </c>
      <c r="F1242" s="86" t="s">
        <v>2173</v>
      </c>
      <c r="G1242" t="s">
        <v>2300</v>
      </c>
      <c r="H1242" t="s">
        <v>2164</v>
      </c>
      <c r="J1242" t="str">
        <f t="shared" si="20"/>
        <v>=Розлив!R44C10</v>
      </c>
      <c r="M1242" s="51"/>
      <c r="P1242" s="51"/>
    </row>
    <row r="1243" spans="1:16">
      <c r="A1243" s="148">
        <v>13067</v>
      </c>
      <c r="B1243" s="85" t="s">
        <v>654</v>
      </c>
      <c r="C1243" s="1">
        <f>Розлив!$J$40</f>
        <v>0</v>
      </c>
      <c r="D1243" s="86" t="s">
        <v>2299</v>
      </c>
      <c r="E1243">
        <v>45</v>
      </c>
      <c r="F1243" s="86" t="s">
        <v>2173</v>
      </c>
      <c r="G1243" t="s">
        <v>2300</v>
      </c>
      <c r="H1243" t="s">
        <v>2164</v>
      </c>
      <c r="J1243" t="str">
        <f t="shared" si="20"/>
        <v>=Розлив!R45C10</v>
      </c>
      <c r="M1243" s="51"/>
      <c r="P1243" s="51"/>
    </row>
    <row r="1244" spans="1:16">
      <c r="A1244" s="148">
        <v>13064</v>
      </c>
      <c r="B1244" s="85" t="s">
        <v>655</v>
      </c>
      <c r="C1244" s="1">
        <f>Розлив!$J$41</f>
        <v>0</v>
      </c>
      <c r="D1244" s="86" t="s">
        <v>2299</v>
      </c>
      <c r="E1244">
        <v>46</v>
      </c>
      <c r="F1244" s="86" t="s">
        <v>2173</v>
      </c>
      <c r="G1244" t="s">
        <v>2300</v>
      </c>
      <c r="H1244" t="s">
        <v>2164</v>
      </c>
      <c r="J1244" t="str">
        <f t="shared" si="20"/>
        <v>=Розлив!R46C10</v>
      </c>
      <c r="M1244" s="51"/>
      <c r="P1244" s="51"/>
    </row>
    <row r="1245" spans="1:16">
      <c r="A1245" s="148">
        <v>13063</v>
      </c>
      <c r="B1245" s="85" t="s">
        <v>656</v>
      </c>
      <c r="C1245" s="1">
        <f>Розлив!$J$42</f>
        <v>0</v>
      </c>
      <c r="D1245" s="86" t="s">
        <v>2299</v>
      </c>
      <c r="E1245">
        <v>47</v>
      </c>
      <c r="F1245" s="86" t="s">
        <v>2173</v>
      </c>
      <c r="G1245" t="s">
        <v>2300</v>
      </c>
      <c r="H1245" t="s">
        <v>2164</v>
      </c>
      <c r="J1245" t="str">
        <f t="shared" si="20"/>
        <v>=Розлив!R47C10</v>
      </c>
      <c r="M1245" s="51"/>
      <c r="P1245" s="51"/>
    </row>
    <row r="1246" spans="1:16">
      <c r="A1246" s="148">
        <v>13065</v>
      </c>
      <c r="B1246" s="85" t="s">
        <v>657</v>
      </c>
      <c r="C1246" s="1">
        <f>Розлив!$J$43</f>
        <v>0</v>
      </c>
      <c r="D1246" s="86" t="s">
        <v>2299</v>
      </c>
      <c r="E1246">
        <v>48</v>
      </c>
      <c r="F1246" s="86" t="s">
        <v>2173</v>
      </c>
      <c r="G1246" t="s">
        <v>2300</v>
      </c>
      <c r="H1246" t="s">
        <v>2164</v>
      </c>
      <c r="J1246" t="str">
        <f t="shared" si="20"/>
        <v>=Розлив!R48C10</v>
      </c>
      <c r="M1246" s="51"/>
      <c r="P1246" s="51"/>
    </row>
    <row r="1247" spans="1:16">
      <c r="A1247" s="148">
        <v>13054</v>
      </c>
      <c r="B1247" s="85" t="s">
        <v>658</v>
      </c>
      <c r="C1247" s="1">
        <f>Розлив!$J$44</f>
        <v>0</v>
      </c>
      <c r="D1247" s="86" t="s">
        <v>2299</v>
      </c>
      <c r="E1247">
        <v>49</v>
      </c>
      <c r="F1247" s="86" t="s">
        <v>2173</v>
      </c>
      <c r="G1247" t="s">
        <v>2300</v>
      </c>
      <c r="H1247" t="s">
        <v>2164</v>
      </c>
      <c r="J1247" t="str">
        <f t="shared" si="20"/>
        <v>=Розлив!R49C10</v>
      </c>
      <c r="M1247" s="51"/>
      <c r="P1247" s="51"/>
    </row>
    <row r="1248" spans="1:16">
      <c r="A1248" s="148">
        <v>13062</v>
      </c>
      <c r="B1248" s="85" t="s">
        <v>659</v>
      </c>
      <c r="C1248" s="1">
        <f>Розлив!$J$45</f>
        <v>0</v>
      </c>
      <c r="D1248" s="86" t="s">
        <v>2299</v>
      </c>
      <c r="E1248">
        <v>50</v>
      </c>
      <c r="F1248" s="86" t="s">
        <v>2173</v>
      </c>
      <c r="G1248" t="s">
        <v>2300</v>
      </c>
      <c r="H1248" t="s">
        <v>2164</v>
      </c>
      <c r="J1248" t="str">
        <f t="shared" si="20"/>
        <v>=Розлив!R50C10</v>
      </c>
      <c r="M1248" s="51"/>
      <c r="P1248" s="51"/>
    </row>
    <row r="1249" spans="1:16">
      <c r="A1249" s="148">
        <v>13059</v>
      </c>
      <c r="B1249" s="85" t="s">
        <v>660</v>
      </c>
      <c r="C1249" s="1">
        <f>Розлив!$J$46</f>
        <v>0</v>
      </c>
      <c r="D1249" s="86" t="s">
        <v>2299</v>
      </c>
      <c r="E1249">
        <v>51</v>
      </c>
      <c r="F1249" s="86" t="s">
        <v>2173</v>
      </c>
      <c r="G1249" t="s">
        <v>2300</v>
      </c>
      <c r="H1249" t="s">
        <v>2164</v>
      </c>
      <c r="J1249" t="str">
        <f t="shared" si="20"/>
        <v>=Розлив!R51C10</v>
      </c>
      <c r="M1249" s="51"/>
      <c r="P1249" s="51"/>
    </row>
    <row r="1250" spans="1:16">
      <c r="A1250" s="148">
        <v>13053</v>
      </c>
      <c r="B1250" s="85" t="s">
        <v>661</v>
      </c>
      <c r="C1250" s="1">
        <f>Розлив!$J$47</f>
        <v>0</v>
      </c>
      <c r="D1250" s="86" t="s">
        <v>2299</v>
      </c>
      <c r="E1250">
        <v>52</v>
      </c>
      <c r="F1250" s="86" t="s">
        <v>2173</v>
      </c>
      <c r="G1250" t="s">
        <v>2300</v>
      </c>
      <c r="H1250" t="s">
        <v>2164</v>
      </c>
      <c r="J1250" t="str">
        <f t="shared" si="20"/>
        <v>=Розлив!R52C10</v>
      </c>
      <c r="M1250" s="51"/>
      <c r="P1250" s="51"/>
    </row>
    <row r="1251" spans="1:16">
      <c r="A1251" s="147">
        <v>12821</v>
      </c>
      <c r="B1251" s="84" t="s">
        <v>662</v>
      </c>
      <c r="D1251" s="86" t="s">
        <v>2299</v>
      </c>
      <c r="F1251" s="86"/>
      <c r="G1251" t="s">
        <v>2300</v>
      </c>
      <c r="H1251" t="s">
        <v>2164</v>
      </c>
      <c r="J1251" t="str">
        <f t="shared" si="20"/>
        <v>=RC10</v>
      </c>
      <c r="M1251" s="51"/>
    </row>
    <row r="1252" spans="1:16">
      <c r="A1252" s="148">
        <v>12831</v>
      </c>
      <c r="B1252" s="85" t="s">
        <v>2015</v>
      </c>
      <c r="D1252" s="86" t="s">
        <v>2299</v>
      </c>
      <c r="F1252" s="86"/>
      <c r="G1252" t="s">
        <v>2300</v>
      </c>
      <c r="H1252" t="s">
        <v>2164</v>
      </c>
      <c r="J1252" t="str">
        <f t="shared" si="20"/>
        <v>=RC10</v>
      </c>
      <c r="M1252" s="51"/>
    </row>
    <row r="1253" spans="1:16">
      <c r="A1253" s="148">
        <v>12823</v>
      </c>
      <c r="B1253" s="85" t="s">
        <v>663</v>
      </c>
      <c r="C1253" s="1">
        <f>Розлив!$J$49</f>
        <v>0</v>
      </c>
      <c r="D1253" s="86" t="s">
        <v>2299</v>
      </c>
      <c r="E1253">
        <v>54</v>
      </c>
      <c r="F1253" s="86" t="s">
        <v>2173</v>
      </c>
      <c r="G1253" t="s">
        <v>2300</v>
      </c>
      <c r="H1253" t="s">
        <v>2164</v>
      </c>
      <c r="J1253" t="str">
        <f t="shared" si="20"/>
        <v>=Розлив!R54C10</v>
      </c>
      <c r="M1253" s="51"/>
      <c r="P1253" s="51"/>
    </row>
    <row r="1254" spans="1:16">
      <c r="A1254" s="148">
        <v>12827</v>
      </c>
      <c r="B1254" s="85" t="s">
        <v>664</v>
      </c>
      <c r="C1254" s="1">
        <f>Розлив!$J$50</f>
        <v>0</v>
      </c>
      <c r="D1254" s="86" t="s">
        <v>2299</v>
      </c>
      <c r="E1254">
        <v>55</v>
      </c>
      <c r="F1254" s="86" t="s">
        <v>2173</v>
      </c>
      <c r="G1254" t="s">
        <v>2300</v>
      </c>
      <c r="H1254" t="s">
        <v>2164</v>
      </c>
      <c r="J1254" t="str">
        <f t="shared" si="20"/>
        <v>=Розлив!R55C10</v>
      </c>
      <c r="M1254" s="51"/>
      <c r="P1254" s="51"/>
    </row>
    <row r="1255" spans="1:16">
      <c r="A1255" s="148">
        <v>12826</v>
      </c>
      <c r="B1255" s="85" t="s">
        <v>2016</v>
      </c>
      <c r="C1255" s="1">
        <f>Розлив!J110</f>
        <v>0</v>
      </c>
      <c r="D1255" s="86" t="s">
        <v>2299</v>
      </c>
      <c r="F1255" s="86"/>
      <c r="G1255" t="s">
        <v>2300</v>
      </c>
      <c r="H1255" t="s">
        <v>2164</v>
      </c>
      <c r="J1255" t="str">
        <f t="shared" si="20"/>
        <v>=RC10</v>
      </c>
      <c r="M1255" s="51"/>
    </row>
    <row r="1256" spans="1:16">
      <c r="A1256" s="148">
        <v>12828</v>
      </c>
      <c r="B1256" s="85" t="s">
        <v>2017</v>
      </c>
      <c r="D1256" s="86" t="s">
        <v>2299</v>
      </c>
      <c r="F1256" s="86"/>
      <c r="G1256" t="s">
        <v>2300</v>
      </c>
      <c r="H1256" t="s">
        <v>2164</v>
      </c>
      <c r="J1256" t="str">
        <f t="shared" si="20"/>
        <v>=RC10</v>
      </c>
      <c r="M1256" s="51"/>
    </row>
    <row r="1257" spans="1:16">
      <c r="A1257" s="148">
        <v>12829</v>
      </c>
      <c r="B1257" s="85" t="s">
        <v>665</v>
      </c>
      <c r="C1257" s="1">
        <f>Розлив!$J$51</f>
        <v>0</v>
      </c>
      <c r="D1257" s="86" t="s">
        <v>2299</v>
      </c>
      <c r="E1257">
        <v>56</v>
      </c>
      <c r="F1257" s="86" t="s">
        <v>2173</v>
      </c>
      <c r="G1257" t="s">
        <v>2300</v>
      </c>
      <c r="H1257" t="s">
        <v>2164</v>
      </c>
      <c r="J1257" t="str">
        <f t="shared" si="20"/>
        <v>=Розлив!R56C10</v>
      </c>
      <c r="M1257" s="51"/>
      <c r="P1257" s="51"/>
    </row>
    <row r="1258" spans="1:16">
      <c r="A1258" s="148">
        <v>12825</v>
      </c>
      <c r="B1258" s="85" t="s">
        <v>666</v>
      </c>
      <c r="C1258" s="1">
        <f>Розлив!$J$52</f>
        <v>0</v>
      </c>
      <c r="D1258" s="86" t="s">
        <v>2299</v>
      </c>
      <c r="E1258">
        <v>57</v>
      </c>
      <c r="F1258" s="86" t="s">
        <v>2173</v>
      </c>
      <c r="G1258" t="s">
        <v>2300</v>
      </c>
      <c r="H1258" t="s">
        <v>2164</v>
      </c>
      <c r="J1258" t="str">
        <f t="shared" si="20"/>
        <v>=Розлив!R57C10</v>
      </c>
      <c r="M1258" s="51"/>
      <c r="P1258" s="51"/>
    </row>
    <row r="1259" spans="1:16">
      <c r="A1259" s="148">
        <v>12830</v>
      </c>
      <c r="B1259" s="85" t="s">
        <v>667</v>
      </c>
      <c r="C1259" s="1">
        <f>Розлив!$J$53</f>
        <v>0</v>
      </c>
      <c r="D1259" s="86" t="s">
        <v>2299</v>
      </c>
      <c r="E1259">
        <v>58</v>
      </c>
      <c r="F1259" s="86" t="s">
        <v>2173</v>
      </c>
      <c r="G1259" t="s">
        <v>2300</v>
      </c>
      <c r="H1259" t="s">
        <v>2164</v>
      </c>
      <c r="J1259" t="str">
        <f t="shared" si="20"/>
        <v>=Розлив!R58C10</v>
      </c>
      <c r="M1259" s="51"/>
      <c r="P1259" s="51"/>
    </row>
    <row r="1260" spans="1:16">
      <c r="A1260" s="148">
        <v>12833</v>
      </c>
      <c r="B1260" s="85" t="s">
        <v>2018</v>
      </c>
      <c r="D1260" s="86" t="s">
        <v>2299</v>
      </c>
      <c r="F1260" s="86"/>
      <c r="G1260" t="s">
        <v>2300</v>
      </c>
      <c r="H1260" t="s">
        <v>2164</v>
      </c>
      <c r="J1260" t="str">
        <f t="shared" si="20"/>
        <v>=RC10</v>
      </c>
      <c r="M1260" s="51"/>
    </row>
    <row r="1261" spans="1:16">
      <c r="A1261" s="148">
        <v>12834</v>
      </c>
      <c r="B1261" s="85" t="s">
        <v>668</v>
      </c>
      <c r="C1261" s="1">
        <f>Розлив!$J$54</f>
        <v>0</v>
      </c>
      <c r="D1261" s="86" t="s">
        <v>2299</v>
      </c>
      <c r="E1261">
        <v>59</v>
      </c>
      <c r="F1261" s="86" t="s">
        <v>2173</v>
      </c>
      <c r="G1261" t="s">
        <v>2300</v>
      </c>
      <c r="H1261" t="s">
        <v>2164</v>
      </c>
      <c r="J1261" t="str">
        <f t="shared" si="20"/>
        <v>=Розлив!R59C10</v>
      </c>
      <c r="M1261" s="51"/>
      <c r="P1261" s="51"/>
    </row>
    <row r="1262" spans="1:16">
      <c r="A1262" s="148">
        <v>12824</v>
      </c>
      <c r="B1262" s="85" t="s">
        <v>669</v>
      </c>
      <c r="C1262" s="1">
        <f>Розлив!$J$55</f>
        <v>0</v>
      </c>
      <c r="D1262" s="86" t="s">
        <v>2299</v>
      </c>
      <c r="E1262">
        <v>60</v>
      </c>
      <c r="F1262" s="86" t="s">
        <v>2173</v>
      </c>
      <c r="G1262" t="s">
        <v>2300</v>
      </c>
      <c r="H1262" t="s">
        <v>2164</v>
      </c>
      <c r="J1262" t="str">
        <f t="shared" si="20"/>
        <v>=Розлив!R60C10</v>
      </c>
      <c r="M1262" s="51"/>
      <c r="P1262" s="51"/>
    </row>
    <row r="1263" spans="1:16">
      <c r="A1263" s="148">
        <v>12832</v>
      </c>
      <c r="B1263" s="85" t="s">
        <v>670</v>
      </c>
      <c r="C1263" s="1">
        <f>Розлив!$J$56</f>
        <v>0</v>
      </c>
      <c r="D1263" s="86" t="s">
        <v>2299</v>
      </c>
      <c r="E1263">
        <v>61</v>
      </c>
      <c r="F1263" s="86" t="s">
        <v>2173</v>
      </c>
      <c r="G1263" t="s">
        <v>2300</v>
      </c>
      <c r="H1263" t="s">
        <v>2164</v>
      </c>
      <c r="J1263" t="str">
        <f t="shared" si="20"/>
        <v>=Розлив!R61C10</v>
      </c>
      <c r="M1263" s="51"/>
      <c r="P1263" s="51"/>
    </row>
    <row r="1264" spans="1:16">
      <c r="A1264" s="148">
        <v>12822</v>
      </c>
      <c r="B1264" s="85" t="s">
        <v>671</v>
      </c>
      <c r="C1264" s="1">
        <f>Розлив!$J$57</f>
        <v>0</v>
      </c>
      <c r="D1264" s="86" t="s">
        <v>2299</v>
      </c>
      <c r="E1264">
        <v>62</v>
      </c>
      <c r="F1264" s="86" t="s">
        <v>2173</v>
      </c>
      <c r="G1264" t="s">
        <v>2300</v>
      </c>
      <c r="H1264" t="s">
        <v>2164</v>
      </c>
      <c r="J1264" t="str">
        <f t="shared" si="20"/>
        <v>=Розлив!R62C10</v>
      </c>
      <c r="M1264" s="51"/>
      <c r="P1264" s="51"/>
    </row>
    <row r="1265" spans="1:16">
      <c r="A1265" s="147">
        <v>13051</v>
      </c>
      <c r="B1265" s="84" t="s">
        <v>672</v>
      </c>
      <c r="D1265" s="86" t="s">
        <v>2299</v>
      </c>
      <c r="F1265" s="86"/>
      <c r="G1265" t="s">
        <v>2300</v>
      </c>
      <c r="H1265" t="s">
        <v>2164</v>
      </c>
      <c r="J1265" t="str">
        <f t="shared" si="20"/>
        <v>=RC10</v>
      </c>
      <c r="M1265" s="51"/>
    </row>
    <row r="1266" spans="1:16">
      <c r="A1266" s="148">
        <v>13091</v>
      </c>
      <c r="B1266" s="85" t="s">
        <v>673</v>
      </c>
      <c r="C1266" s="1">
        <f>Розлив!$J$59</f>
        <v>0</v>
      </c>
      <c r="D1266" s="86" t="s">
        <v>2299</v>
      </c>
      <c r="E1266">
        <v>64</v>
      </c>
      <c r="F1266" s="86" t="s">
        <v>2173</v>
      </c>
      <c r="G1266" t="s">
        <v>2300</v>
      </c>
      <c r="H1266" t="s">
        <v>2164</v>
      </c>
      <c r="J1266" t="str">
        <f t="shared" si="20"/>
        <v>=Розлив!R64C10</v>
      </c>
      <c r="M1266" s="51"/>
      <c r="P1266" s="51"/>
    </row>
    <row r="1267" spans="1:16">
      <c r="A1267" s="148">
        <v>13076</v>
      </c>
      <c r="B1267" s="85" t="s">
        <v>2019</v>
      </c>
      <c r="D1267" s="86" t="s">
        <v>2299</v>
      </c>
      <c r="F1267" s="86"/>
      <c r="G1267" t="s">
        <v>2300</v>
      </c>
      <c r="H1267" t="s">
        <v>2164</v>
      </c>
      <c r="J1267" t="str">
        <f t="shared" si="20"/>
        <v>=RC10</v>
      </c>
      <c r="M1267" s="51"/>
    </row>
    <row r="1268" spans="1:16">
      <c r="A1268" s="148">
        <v>13070</v>
      </c>
      <c r="B1268" s="85" t="s">
        <v>674</v>
      </c>
      <c r="C1268" s="1">
        <f>Розлив!$J$60</f>
        <v>0</v>
      </c>
      <c r="D1268" s="86" t="s">
        <v>2299</v>
      </c>
      <c r="E1268">
        <v>65</v>
      </c>
      <c r="F1268" s="86" t="s">
        <v>2173</v>
      </c>
      <c r="G1268" t="s">
        <v>2300</v>
      </c>
      <c r="H1268" t="s">
        <v>2164</v>
      </c>
      <c r="J1268" t="str">
        <f t="shared" si="20"/>
        <v>=Розлив!R65C10</v>
      </c>
      <c r="M1268" s="51"/>
      <c r="P1268" s="51"/>
    </row>
    <row r="1269" spans="1:16">
      <c r="A1269" s="148">
        <v>13092</v>
      </c>
      <c r="B1269" s="85" t="s">
        <v>675</v>
      </c>
      <c r="C1269" s="1">
        <f>Розлив!$J$61</f>
        <v>0</v>
      </c>
      <c r="D1269" s="86" t="s">
        <v>2299</v>
      </c>
      <c r="E1269">
        <v>66</v>
      </c>
      <c r="F1269" s="86" t="s">
        <v>2173</v>
      </c>
      <c r="G1269" t="s">
        <v>2300</v>
      </c>
      <c r="H1269" t="s">
        <v>2164</v>
      </c>
      <c r="J1269" t="str">
        <f t="shared" si="20"/>
        <v>=Розлив!R66C10</v>
      </c>
      <c r="M1269" s="51"/>
      <c r="P1269" s="51"/>
    </row>
    <row r="1270" spans="1:16">
      <c r="A1270" s="148">
        <v>13073</v>
      </c>
      <c r="B1270" s="85" t="s">
        <v>2020</v>
      </c>
      <c r="D1270" s="86" t="s">
        <v>2299</v>
      </c>
      <c r="F1270" s="86"/>
      <c r="G1270" t="s">
        <v>2300</v>
      </c>
      <c r="H1270" t="s">
        <v>2164</v>
      </c>
      <c r="J1270" t="str">
        <f t="shared" si="20"/>
        <v>=RC10</v>
      </c>
      <c r="M1270" s="51"/>
    </row>
    <row r="1271" spans="1:16">
      <c r="A1271" s="148">
        <v>13084</v>
      </c>
      <c r="B1271" s="85" t="s">
        <v>676</v>
      </c>
      <c r="C1271" s="1">
        <f>Розлив!$J$62</f>
        <v>0</v>
      </c>
      <c r="D1271" s="86" t="s">
        <v>2299</v>
      </c>
      <c r="E1271">
        <v>67</v>
      </c>
      <c r="F1271" s="86" t="s">
        <v>2173</v>
      </c>
      <c r="G1271" t="s">
        <v>2300</v>
      </c>
      <c r="H1271" t="s">
        <v>2164</v>
      </c>
      <c r="J1271" t="str">
        <f t="shared" si="20"/>
        <v>=Розлив!R67C10</v>
      </c>
      <c r="M1271" s="51"/>
      <c r="P1271" s="51"/>
    </row>
    <row r="1272" spans="1:16">
      <c r="A1272" s="148">
        <v>13072</v>
      </c>
      <c r="B1272" s="85" t="s">
        <v>677</v>
      </c>
      <c r="C1272" s="1">
        <f>Розлив!$J$63</f>
        <v>0</v>
      </c>
      <c r="D1272" s="86" t="s">
        <v>2299</v>
      </c>
      <c r="E1272">
        <v>68</v>
      </c>
      <c r="F1272" s="86" t="s">
        <v>2173</v>
      </c>
      <c r="G1272" t="s">
        <v>2300</v>
      </c>
      <c r="H1272" t="s">
        <v>2164</v>
      </c>
      <c r="J1272" t="str">
        <f t="shared" si="20"/>
        <v>=Розлив!R68C10</v>
      </c>
      <c r="M1272" s="51"/>
      <c r="P1272" s="51"/>
    </row>
    <row r="1273" spans="1:16">
      <c r="A1273" s="148">
        <v>13088</v>
      </c>
      <c r="B1273" s="85" t="s">
        <v>678</v>
      </c>
      <c r="C1273" s="1">
        <f>Розлив!$J$64</f>
        <v>0</v>
      </c>
      <c r="D1273" s="86" t="s">
        <v>2299</v>
      </c>
      <c r="E1273">
        <v>69</v>
      </c>
      <c r="F1273" s="86" t="s">
        <v>2173</v>
      </c>
      <c r="G1273" t="s">
        <v>2300</v>
      </c>
      <c r="H1273" t="s">
        <v>2164</v>
      </c>
      <c r="J1273" t="str">
        <f t="shared" si="20"/>
        <v>=Розлив!R69C10</v>
      </c>
      <c r="M1273" s="51"/>
      <c r="P1273" s="51"/>
    </row>
    <row r="1274" spans="1:16">
      <c r="A1274" s="148">
        <v>13078</v>
      </c>
      <c r="B1274" s="85" t="s">
        <v>679</v>
      </c>
      <c r="C1274" s="1">
        <f>Розлив!$J$65</f>
        <v>0</v>
      </c>
      <c r="D1274" s="86" t="s">
        <v>2299</v>
      </c>
      <c r="E1274">
        <v>70</v>
      </c>
      <c r="F1274" s="86" t="s">
        <v>2173</v>
      </c>
      <c r="G1274" t="s">
        <v>2300</v>
      </c>
      <c r="H1274" t="s">
        <v>2164</v>
      </c>
      <c r="J1274" t="str">
        <f t="shared" si="20"/>
        <v>=Розлив!R70C10</v>
      </c>
      <c r="M1274" s="51"/>
      <c r="P1274" s="51"/>
    </row>
    <row r="1275" spans="1:16">
      <c r="A1275" s="148">
        <v>13081</v>
      </c>
      <c r="B1275" s="85" t="s">
        <v>2021</v>
      </c>
      <c r="D1275" s="86" t="s">
        <v>2299</v>
      </c>
      <c r="F1275" s="86"/>
      <c r="G1275" t="s">
        <v>2300</v>
      </c>
      <c r="H1275" t="s">
        <v>2164</v>
      </c>
      <c r="J1275" t="str">
        <f t="shared" si="20"/>
        <v>=RC10</v>
      </c>
      <c r="M1275" s="51"/>
    </row>
    <row r="1276" spans="1:16">
      <c r="A1276" s="148">
        <v>13080</v>
      </c>
      <c r="B1276" s="85" t="s">
        <v>680</v>
      </c>
      <c r="C1276" s="1">
        <f>Розлив!$J$66</f>
        <v>0</v>
      </c>
      <c r="D1276" s="86" t="s">
        <v>2299</v>
      </c>
      <c r="E1276">
        <v>71</v>
      </c>
      <c r="F1276" s="86" t="s">
        <v>2173</v>
      </c>
      <c r="G1276" t="s">
        <v>2300</v>
      </c>
      <c r="H1276" t="s">
        <v>2164</v>
      </c>
      <c r="J1276" t="str">
        <f t="shared" si="20"/>
        <v>=Розлив!R71C10</v>
      </c>
      <c r="M1276" s="51"/>
      <c r="P1276" s="51"/>
    </row>
    <row r="1277" spans="1:16">
      <c r="A1277" s="148">
        <v>13077</v>
      </c>
      <c r="B1277" s="85" t="s">
        <v>681</v>
      </c>
      <c r="C1277" s="1">
        <f>Розлив!$J$67</f>
        <v>0</v>
      </c>
      <c r="D1277" s="86" t="s">
        <v>2299</v>
      </c>
      <c r="E1277">
        <v>72</v>
      </c>
      <c r="F1277" s="86" t="s">
        <v>2173</v>
      </c>
      <c r="G1277" t="s">
        <v>2300</v>
      </c>
      <c r="H1277" t="s">
        <v>2164</v>
      </c>
      <c r="J1277" t="str">
        <f t="shared" si="20"/>
        <v>=Розлив!R72C10</v>
      </c>
      <c r="M1277" s="51"/>
      <c r="P1277" s="51"/>
    </row>
    <row r="1278" spans="1:16">
      <c r="A1278" s="148">
        <v>13087</v>
      </c>
      <c r="B1278" s="85" t="s">
        <v>682</v>
      </c>
      <c r="C1278" s="1">
        <f>Розлив!$J$68</f>
        <v>0</v>
      </c>
      <c r="D1278" s="86" t="s">
        <v>2299</v>
      </c>
      <c r="E1278">
        <v>73</v>
      </c>
      <c r="F1278" s="86" t="s">
        <v>2173</v>
      </c>
      <c r="G1278" t="s">
        <v>2300</v>
      </c>
      <c r="H1278" t="s">
        <v>2164</v>
      </c>
      <c r="J1278" t="str">
        <f t="shared" si="20"/>
        <v>=Розлив!R73C10</v>
      </c>
      <c r="M1278" s="51"/>
      <c r="P1278" s="51"/>
    </row>
    <row r="1279" spans="1:16">
      <c r="A1279" s="148">
        <v>13090</v>
      </c>
      <c r="B1279" s="85" t="s">
        <v>683</v>
      </c>
      <c r="C1279" s="1">
        <f>Розлив!$J$69</f>
        <v>0</v>
      </c>
      <c r="D1279" s="86" t="s">
        <v>2299</v>
      </c>
      <c r="E1279">
        <v>74</v>
      </c>
      <c r="F1279" s="86" t="s">
        <v>2173</v>
      </c>
      <c r="G1279" t="s">
        <v>2300</v>
      </c>
      <c r="H1279" t="s">
        <v>2164</v>
      </c>
      <c r="J1279" t="str">
        <f t="shared" si="20"/>
        <v>=Розлив!R74C10</v>
      </c>
      <c r="M1279" s="51"/>
      <c r="P1279" s="51"/>
    </row>
    <row r="1280" spans="1:16">
      <c r="A1280" s="148">
        <v>13074</v>
      </c>
      <c r="B1280" s="85" t="s">
        <v>684</v>
      </c>
      <c r="C1280" s="1">
        <f>Розлив!$J$70</f>
        <v>0</v>
      </c>
      <c r="D1280" s="86" t="s">
        <v>2299</v>
      </c>
      <c r="E1280">
        <v>75</v>
      </c>
      <c r="F1280" s="86" t="s">
        <v>2173</v>
      </c>
      <c r="G1280" t="s">
        <v>2300</v>
      </c>
      <c r="H1280" t="s">
        <v>2164</v>
      </c>
      <c r="J1280" t="str">
        <f t="shared" si="20"/>
        <v>=Розлив!R75C10</v>
      </c>
      <c r="M1280" s="51"/>
      <c r="P1280" s="51"/>
    </row>
    <row r="1281" spans="1:16">
      <c r="A1281" s="148">
        <v>13068</v>
      </c>
      <c r="B1281" s="85" t="s">
        <v>685</v>
      </c>
      <c r="C1281" s="1">
        <f>Розлив!$J$71</f>
        <v>0</v>
      </c>
      <c r="D1281" s="86" t="s">
        <v>2299</v>
      </c>
      <c r="E1281">
        <v>76</v>
      </c>
      <c r="F1281" s="86" t="s">
        <v>2173</v>
      </c>
      <c r="G1281" t="s">
        <v>2300</v>
      </c>
      <c r="H1281" t="s">
        <v>2164</v>
      </c>
      <c r="J1281" t="str">
        <f t="shared" si="20"/>
        <v>=Розлив!R76C10</v>
      </c>
      <c r="M1281" s="51"/>
      <c r="P1281" s="51"/>
    </row>
    <row r="1282" spans="1:16">
      <c r="A1282" s="148">
        <v>13069</v>
      </c>
      <c r="B1282" s="85" t="s">
        <v>686</v>
      </c>
      <c r="C1282" s="1">
        <f>Розлив!$J$72</f>
        <v>0</v>
      </c>
      <c r="D1282" s="86" t="s">
        <v>2299</v>
      </c>
      <c r="E1282">
        <v>77</v>
      </c>
      <c r="F1282" s="86" t="s">
        <v>2173</v>
      </c>
      <c r="G1282" t="s">
        <v>2300</v>
      </c>
      <c r="H1282" t="s">
        <v>2164</v>
      </c>
      <c r="J1282" t="str">
        <f t="shared" si="20"/>
        <v>=Розлив!R77C10</v>
      </c>
      <c r="M1282" s="51"/>
      <c r="P1282" s="51"/>
    </row>
    <row r="1283" spans="1:16">
      <c r="A1283" s="148">
        <v>13082</v>
      </c>
      <c r="B1283" s="85" t="s">
        <v>687</v>
      </c>
      <c r="C1283" s="1">
        <f>Розлив!$J$73</f>
        <v>0</v>
      </c>
      <c r="D1283" s="86" t="s">
        <v>2299</v>
      </c>
      <c r="E1283">
        <v>78</v>
      </c>
      <c r="F1283" s="86" t="s">
        <v>2173</v>
      </c>
      <c r="G1283" t="s">
        <v>2300</v>
      </c>
      <c r="H1283" t="s">
        <v>2164</v>
      </c>
      <c r="J1283" t="str">
        <f t="shared" si="20"/>
        <v>=Розлив!R78C10</v>
      </c>
      <c r="M1283" s="51"/>
      <c r="P1283" s="51"/>
    </row>
    <row r="1284" spans="1:16">
      <c r="A1284" s="148">
        <v>13093</v>
      </c>
      <c r="B1284" s="85" t="s">
        <v>688</v>
      </c>
      <c r="C1284" s="1">
        <f>Розлив!$J$74</f>
        <v>0</v>
      </c>
      <c r="D1284" s="86" t="s">
        <v>2299</v>
      </c>
      <c r="E1284">
        <v>79</v>
      </c>
      <c r="F1284" s="86" t="s">
        <v>2173</v>
      </c>
      <c r="G1284" t="s">
        <v>2300</v>
      </c>
      <c r="H1284" t="s">
        <v>2164</v>
      </c>
      <c r="J1284" t="str">
        <f t="shared" si="20"/>
        <v>=Розлив!R79C10</v>
      </c>
      <c r="M1284" s="51"/>
      <c r="P1284" s="51"/>
    </row>
    <row r="1285" spans="1:16">
      <c r="A1285" s="148">
        <v>13094</v>
      </c>
      <c r="B1285" s="85" t="s">
        <v>689</v>
      </c>
      <c r="C1285" s="1">
        <f>Розлив!$J$75</f>
        <v>0</v>
      </c>
      <c r="D1285" s="86" t="s">
        <v>2299</v>
      </c>
      <c r="E1285">
        <v>80</v>
      </c>
      <c r="F1285" s="86" t="s">
        <v>2173</v>
      </c>
      <c r="G1285" t="s">
        <v>2300</v>
      </c>
      <c r="H1285" t="s">
        <v>2164</v>
      </c>
      <c r="J1285" t="str">
        <f t="shared" si="20"/>
        <v>=Розлив!R80C10</v>
      </c>
      <c r="M1285" s="51"/>
      <c r="P1285" s="51"/>
    </row>
    <row r="1286" spans="1:16">
      <c r="A1286" s="148">
        <v>13079</v>
      </c>
      <c r="B1286" s="85" t="s">
        <v>690</v>
      </c>
      <c r="C1286" s="1">
        <f>Розлив!$J$76</f>
        <v>0</v>
      </c>
      <c r="D1286" s="86" t="s">
        <v>2299</v>
      </c>
      <c r="E1286">
        <v>81</v>
      </c>
      <c r="F1286" s="86" t="s">
        <v>2173</v>
      </c>
      <c r="G1286" t="s">
        <v>2300</v>
      </c>
      <c r="H1286" t="s">
        <v>2164</v>
      </c>
      <c r="J1286" t="str">
        <f t="shared" si="20"/>
        <v>=Розлив!R81C10</v>
      </c>
      <c r="M1286" s="51"/>
      <c r="P1286" s="51"/>
    </row>
    <row r="1287" spans="1:16">
      <c r="A1287" s="148">
        <v>13095</v>
      </c>
      <c r="B1287" s="85" t="s">
        <v>2022</v>
      </c>
      <c r="D1287" s="86" t="s">
        <v>2299</v>
      </c>
      <c r="F1287" s="86"/>
      <c r="G1287" t="s">
        <v>2300</v>
      </c>
      <c r="H1287" t="s">
        <v>2164</v>
      </c>
      <c r="J1287" t="str">
        <f t="shared" si="20"/>
        <v>=RC10</v>
      </c>
      <c r="M1287" s="51"/>
    </row>
    <row r="1288" spans="1:16">
      <c r="A1288" s="148">
        <v>13085</v>
      </c>
      <c r="B1288" s="85" t="s">
        <v>691</v>
      </c>
      <c r="C1288" s="1">
        <f>Розлив!$J$77</f>
        <v>0</v>
      </c>
      <c r="D1288" s="86" t="s">
        <v>2299</v>
      </c>
      <c r="E1288">
        <v>82</v>
      </c>
      <c r="F1288" s="86" t="s">
        <v>2173</v>
      </c>
      <c r="G1288" t="s">
        <v>2300</v>
      </c>
      <c r="H1288" t="s">
        <v>2164</v>
      </c>
      <c r="J1288" t="str">
        <f t="shared" si="20"/>
        <v>=Розлив!R82C10</v>
      </c>
      <c r="M1288" s="51"/>
      <c r="P1288" s="51"/>
    </row>
    <row r="1289" spans="1:16">
      <c r="A1289" s="148">
        <v>13086</v>
      </c>
      <c r="B1289" s="85" t="s">
        <v>692</v>
      </c>
      <c r="C1289" s="1">
        <f>Розлив!$J$78</f>
        <v>0</v>
      </c>
      <c r="D1289" s="86" t="s">
        <v>2299</v>
      </c>
      <c r="E1289">
        <v>83</v>
      </c>
      <c r="F1289" s="86" t="s">
        <v>2173</v>
      </c>
      <c r="G1289" t="s">
        <v>2300</v>
      </c>
      <c r="H1289" t="s">
        <v>2164</v>
      </c>
      <c r="J1289" t="str">
        <f t="shared" ref="J1289:J1352" si="21">CONCATENATE(H1289,F1289,D1289,E1289,G1289)</f>
        <v>=Розлив!R83C10</v>
      </c>
      <c r="M1289" s="51"/>
      <c r="P1289" s="51"/>
    </row>
    <row r="1290" spans="1:16">
      <c r="A1290" s="148">
        <v>13089</v>
      </c>
      <c r="B1290" s="85" t="s">
        <v>693</v>
      </c>
      <c r="C1290" s="1">
        <f>Розлив!$J$79</f>
        <v>0</v>
      </c>
      <c r="D1290" s="86" t="s">
        <v>2299</v>
      </c>
      <c r="E1290">
        <v>84</v>
      </c>
      <c r="F1290" s="86" t="s">
        <v>2173</v>
      </c>
      <c r="G1290" t="s">
        <v>2300</v>
      </c>
      <c r="H1290" t="s">
        <v>2164</v>
      </c>
      <c r="J1290" t="str">
        <f t="shared" si="21"/>
        <v>=Розлив!R84C10</v>
      </c>
      <c r="M1290" s="51"/>
      <c r="P1290" s="51"/>
    </row>
    <row r="1291" spans="1:16">
      <c r="A1291" s="148">
        <v>13083</v>
      </c>
      <c r="B1291" s="85" t="s">
        <v>2023</v>
      </c>
      <c r="D1291" s="86" t="s">
        <v>2299</v>
      </c>
      <c r="F1291" s="86"/>
      <c r="G1291" t="s">
        <v>2300</v>
      </c>
      <c r="H1291" t="s">
        <v>2164</v>
      </c>
      <c r="J1291" t="str">
        <f t="shared" si="21"/>
        <v>=RC10</v>
      </c>
      <c r="M1291" s="51"/>
    </row>
    <row r="1292" spans="1:16">
      <c r="A1292" s="148">
        <v>13096</v>
      </c>
      <c r="B1292" s="85" t="s">
        <v>694</v>
      </c>
      <c r="C1292" s="1">
        <f>Розлив!$J$80</f>
        <v>0</v>
      </c>
      <c r="D1292" s="86" t="s">
        <v>2299</v>
      </c>
      <c r="E1292">
        <v>85</v>
      </c>
      <c r="F1292" s="86" t="s">
        <v>2173</v>
      </c>
      <c r="G1292" t="s">
        <v>2300</v>
      </c>
      <c r="H1292" t="s">
        <v>2164</v>
      </c>
      <c r="J1292" t="str">
        <f t="shared" si="21"/>
        <v>=Розлив!R85C10</v>
      </c>
      <c r="M1292" s="51"/>
      <c r="P1292" s="51"/>
    </row>
    <row r="1293" spans="1:16">
      <c r="A1293" s="148">
        <v>13071</v>
      </c>
      <c r="B1293" s="85" t="s">
        <v>2024</v>
      </c>
      <c r="D1293" s="86" t="s">
        <v>2299</v>
      </c>
      <c r="F1293" s="86"/>
      <c r="G1293" t="s">
        <v>2300</v>
      </c>
      <c r="H1293" t="s">
        <v>2164</v>
      </c>
      <c r="J1293" t="str">
        <f t="shared" si="21"/>
        <v>=RC10</v>
      </c>
      <c r="M1293" s="51"/>
    </row>
    <row r="1294" spans="1:16">
      <c r="A1294" s="148">
        <v>13075</v>
      </c>
      <c r="B1294" s="85" t="s">
        <v>695</v>
      </c>
      <c r="C1294" s="1">
        <f>Розлив!$J$81</f>
        <v>0</v>
      </c>
      <c r="D1294" s="86" t="s">
        <v>2299</v>
      </c>
      <c r="E1294">
        <v>86</v>
      </c>
      <c r="F1294" s="86" t="s">
        <v>2173</v>
      </c>
      <c r="G1294" t="s">
        <v>2300</v>
      </c>
      <c r="H1294" t="s">
        <v>2164</v>
      </c>
      <c r="J1294" t="str">
        <f t="shared" si="21"/>
        <v>=Розлив!R86C10</v>
      </c>
      <c r="M1294" s="51"/>
      <c r="P1294" s="51"/>
    </row>
    <row r="1295" spans="1:16">
      <c r="A1295" s="148">
        <v>13055</v>
      </c>
      <c r="B1295" s="85" t="s">
        <v>2025</v>
      </c>
      <c r="C1295" s="1">
        <f>Розлив!J83</f>
        <v>0</v>
      </c>
      <c r="D1295" s="86" t="s">
        <v>2299</v>
      </c>
      <c r="F1295" s="86"/>
      <c r="G1295" t="s">
        <v>2300</v>
      </c>
      <c r="H1295" t="s">
        <v>2164</v>
      </c>
      <c r="J1295" t="str">
        <f t="shared" si="21"/>
        <v>=RC10</v>
      </c>
      <c r="M1295" s="51"/>
    </row>
    <row r="1296" spans="1:16">
      <c r="A1296" s="148">
        <v>13061</v>
      </c>
      <c r="B1296" s="85" t="s">
        <v>696</v>
      </c>
      <c r="C1296" s="1">
        <f>Розлив!$J$82</f>
        <v>0</v>
      </c>
      <c r="D1296" s="86" t="s">
        <v>2299</v>
      </c>
      <c r="E1296">
        <v>87</v>
      </c>
      <c r="F1296" s="86" t="s">
        <v>2173</v>
      </c>
      <c r="G1296" t="s">
        <v>2300</v>
      </c>
      <c r="H1296" t="s">
        <v>2164</v>
      </c>
      <c r="J1296" t="str">
        <f t="shared" si="21"/>
        <v>=Розлив!R87C10</v>
      </c>
      <c r="M1296" s="51"/>
      <c r="P1296" s="51"/>
    </row>
    <row r="1297" spans="1:16">
      <c r="A1297" s="147">
        <v>14388</v>
      </c>
      <c r="B1297" s="84" t="s">
        <v>697</v>
      </c>
      <c r="D1297" s="86" t="s">
        <v>2299</v>
      </c>
      <c r="F1297" s="86"/>
      <c r="G1297" t="s">
        <v>2300</v>
      </c>
      <c r="H1297" t="s">
        <v>2164</v>
      </c>
      <c r="J1297" t="str">
        <f t="shared" si="21"/>
        <v>=RC10</v>
      </c>
      <c r="M1297" s="51"/>
    </row>
    <row r="1298" spans="1:16">
      <c r="A1298" s="148">
        <v>14427</v>
      </c>
      <c r="B1298" s="85" t="s">
        <v>2282</v>
      </c>
      <c r="C1298" s="1" t="e">
        <f>Розлив!#REF!</f>
        <v>#REF!</v>
      </c>
      <c r="D1298" s="86" t="s">
        <v>2299</v>
      </c>
      <c r="E1298">
        <v>5</v>
      </c>
      <c r="F1298" s="86" t="s">
        <v>2173</v>
      </c>
      <c r="G1298" t="s">
        <v>2300</v>
      </c>
      <c r="H1298" t="s">
        <v>2164</v>
      </c>
      <c r="J1298" t="str">
        <f t="shared" si="21"/>
        <v>=Розлив!R5C10</v>
      </c>
      <c r="M1298" s="51"/>
      <c r="P1298" s="51"/>
    </row>
    <row r="1299" spans="1:16">
      <c r="A1299" s="148">
        <v>14423</v>
      </c>
      <c r="B1299" s="85" t="s">
        <v>2283</v>
      </c>
      <c r="C1299" s="1" t="e">
        <f>Розлив!#REF!</f>
        <v>#REF!</v>
      </c>
      <c r="D1299" s="86" t="s">
        <v>2299</v>
      </c>
      <c r="E1299">
        <v>7</v>
      </c>
      <c r="F1299" s="86" t="s">
        <v>2173</v>
      </c>
      <c r="G1299" t="s">
        <v>2300</v>
      </c>
      <c r="H1299" t="s">
        <v>2164</v>
      </c>
      <c r="J1299" t="str">
        <f t="shared" si="21"/>
        <v>=Розлив!R7C10</v>
      </c>
      <c r="M1299" s="51"/>
      <c r="P1299" s="51"/>
    </row>
    <row r="1300" spans="1:16">
      <c r="A1300" s="148">
        <v>14424</v>
      </c>
      <c r="B1300" s="85" t="s">
        <v>2284</v>
      </c>
      <c r="C1300" s="1" t="e">
        <f>Розлив!#REF!</f>
        <v>#REF!</v>
      </c>
      <c r="D1300" s="86" t="s">
        <v>2299</v>
      </c>
      <c r="E1300">
        <v>8</v>
      </c>
      <c r="F1300" s="86" t="s">
        <v>2173</v>
      </c>
      <c r="G1300" t="s">
        <v>2300</v>
      </c>
      <c r="H1300" t="s">
        <v>2164</v>
      </c>
      <c r="J1300" t="str">
        <f t="shared" si="21"/>
        <v>=Розлив!R8C10</v>
      </c>
      <c r="M1300" s="51"/>
      <c r="P1300" s="51"/>
    </row>
    <row r="1301" spans="1:16">
      <c r="A1301" s="148">
        <v>14395</v>
      </c>
      <c r="B1301" s="85" t="s">
        <v>2285</v>
      </c>
      <c r="C1301" s="1" t="e">
        <f>Розлив!#REF!</f>
        <v>#REF!</v>
      </c>
      <c r="D1301" s="86" t="s">
        <v>2299</v>
      </c>
      <c r="E1301">
        <v>10</v>
      </c>
      <c r="F1301" s="86" t="s">
        <v>2173</v>
      </c>
      <c r="G1301" t="s">
        <v>2300</v>
      </c>
      <c r="H1301" t="s">
        <v>2164</v>
      </c>
      <c r="J1301" t="str">
        <f t="shared" si="21"/>
        <v>=Розлив!R10C10</v>
      </c>
      <c r="M1301" s="51"/>
      <c r="P1301" s="51"/>
    </row>
    <row r="1302" spans="1:16">
      <c r="A1302" s="148">
        <v>14414</v>
      </c>
      <c r="B1302" s="85" t="s">
        <v>698</v>
      </c>
      <c r="C1302" s="1" t="e">
        <f>Розлив!#REF!</f>
        <v>#REF!</v>
      </c>
      <c r="D1302" s="86" t="s">
        <v>2299</v>
      </c>
      <c r="E1302">
        <v>11</v>
      </c>
      <c r="F1302" s="86" t="s">
        <v>2173</v>
      </c>
      <c r="G1302" t="s">
        <v>2300</v>
      </c>
      <c r="H1302" t="s">
        <v>2164</v>
      </c>
      <c r="J1302" t="str">
        <f t="shared" si="21"/>
        <v>=Розлив!R11C10</v>
      </c>
      <c r="M1302" s="51"/>
      <c r="P1302" s="51"/>
    </row>
    <row r="1303" spans="1:16">
      <c r="A1303" s="148">
        <v>14410</v>
      </c>
      <c r="B1303" s="85" t="s">
        <v>699</v>
      </c>
      <c r="C1303" s="1" t="e">
        <f>Розлив!#REF!</f>
        <v>#REF!</v>
      </c>
      <c r="D1303" s="86" t="s">
        <v>2299</v>
      </c>
      <c r="E1303">
        <v>12</v>
      </c>
      <c r="F1303" s="86" t="s">
        <v>2173</v>
      </c>
      <c r="G1303" t="s">
        <v>2300</v>
      </c>
      <c r="H1303" t="s">
        <v>2164</v>
      </c>
      <c r="J1303" t="str">
        <f t="shared" si="21"/>
        <v>=Розлив!R12C10</v>
      </c>
      <c r="M1303" s="51"/>
      <c r="P1303" s="51"/>
    </row>
    <row r="1304" spans="1:16">
      <c r="A1304" s="148">
        <v>14407</v>
      </c>
      <c r="B1304" s="85" t="s">
        <v>700</v>
      </c>
      <c r="C1304" s="1" t="e">
        <f>Розлив!#REF!</f>
        <v>#REF!</v>
      </c>
      <c r="D1304" s="86" t="s">
        <v>2299</v>
      </c>
      <c r="E1304">
        <v>14</v>
      </c>
      <c r="F1304" s="86" t="s">
        <v>2173</v>
      </c>
      <c r="G1304" t="s">
        <v>2300</v>
      </c>
      <c r="H1304" t="s">
        <v>2164</v>
      </c>
      <c r="J1304" t="str">
        <f t="shared" si="21"/>
        <v>=Розлив!R14C10</v>
      </c>
      <c r="M1304" s="51"/>
      <c r="P1304" s="51"/>
    </row>
    <row r="1305" spans="1:16">
      <c r="A1305" s="148">
        <v>14394</v>
      </c>
      <c r="B1305" s="85" t="s">
        <v>701</v>
      </c>
      <c r="C1305" s="1" t="e">
        <f>Розлив!#REF!</f>
        <v>#REF!</v>
      </c>
      <c r="D1305" s="86" t="s">
        <v>2299</v>
      </c>
      <c r="E1305">
        <v>16</v>
      </c>
      <c r="F1305" s="86" t="s">
        <v>2173</v>
      </c>
      <c r="G1305" t="s">
        <v>2300</v>
      </c>
      <c r="H1305" t="s">
        <v>2164</v>
      </c>
      <c r="J1305" t="str">
        <f t="shared" si="21"/>
        <v>=Розлив!R16C10</v>
      </c>
      <c r="M1305" s="51"/>
      <c r="P1305" s="51"/>
    </row>
    <row r="1306" spans="1:16">
      <c r="A1306" s="148">
        <v>14418</v>
      </c>
      <c r="B1306" s="85" t="s">
        <v>702</v>
      </c>
      <c r="C1306" s="1" t="e">
        <f>Розлив!#REF!</f>
        <v>#REF!</v>
      </c>
      <c r="D1306" s="86" t="s">
        <v>2299</v>
      </c>
      <c r="E1306">
        <v>17</v>
      </c>
      <c r="F1306" s="86" t="s">
        <v>2173</v>
      </c>
      <c r="G1306" t="s">
        <v>2300</v>
      </c>
      <c r="H1306" t="s">
        <v>2164</v>
      </c>
      <c r="J1306" t="str">
        <f t="shared" si="21"/>
        <v>=Розлив!R17C10</v>
      </c>
      <c r="M1306" s="51"/>
      <c r="P1306" s="51"/>
    </row>
    <row r="1307" spans="1:16">
      <c r="A1307" s="148">
        <v>14411</v>
      </c>
      <c r="B1307" s="85" t="s">
        <v>703</v>
      </c>
      <c r="C1307" s="1" t="e">
        <f>Розлив!#REF!</f>
        <v>#REF!</v>
      </c>
      <c r="D1307" s="86" t="s">
        <v>2299</v>
      </c>
      <c r="E1307">
        <v>18</v>
      </c>
      <c r="F1307" s="86" t="s">
        <v>2173</v>
      </c>
      <c r="G1307" t="s">
        <v>2300</v>
      </c>
      <c r="H1307" t="s">
        <v>2164</v>
      </c>
      <c r="J1307" t="str">
        <f t="shared" si="21"/>
        <v>=Розлив!R18C10</v>
      </c>
      <c r="M1307" s="51"/>
      <c r="P1307" s="51"/>
    </row>
    <row r="1308" spans="1:16">
      <c r="A1308" s="148">
        <v>14391</v>
      </c>
      <c r="B1308" s="85" t="s">
        <v>704</v>
      </c>
      <c r="C1308" s="1" t="e">
        <f>Розлив!#REF!</f>
        <v>#REF!</v>
      </c>
      <c r="D1308" s="86" t="s">
        <v>2299</v>
      </c>
      <c r="E1308">
        <v>19</v>
      </c>
      <c r="F1308" s="86" t="s">
        <v>2173</v>
      </c>
      <c r="G1308" t="s">
        <v>2300</v>
      </c>
      <c r="H1308" t="s">
        <v>2164</v>
      </c>
      <c r="J1308" t="str">
        <f t="shared" si="21"/>
        <v>=Розлив!R19C10</v>
      </c>
      <c r="M1308" s="51"/>
      <c r="P1308" s="51"/>
    </row>
    <row r="1309" spans="1:16">
      <c r="A1309" s="148">
        <v>14412</v>
      </c>
      <c r="B1309" s="85" t="s">
        <v>705</v>
      </c>
      <c r="C1309" s="1" t="e">
        <f>Розлив!#REF!</f>
        <v>#REF!</v>
      </c>
      <c r="D1309" s="86" t="s">
        <v>2299</v>
      </c>
      <c r="E1309">
        <v>21</v>
      </c>
      <c r="F1309" s="86" t="s">
        <v>2173</v>
      </c>
      <c r="G1309" t="s">
        <v>2300</v>
      </c>
      <c r="H1309" t="s">
        <v>2164</v>
      </c>
      <c r="J1309" t="str">
        <f t="shared" si="21"/>
        <v>=Розлив!R21C10</v>
      </c>
      <c r="M1309" s="51"/>
      <c r="P1309" s="51"/>
    </row>
    <row r="1310" spans="1:16">
      <c r="A1310" s="148">
        <v>14408</v>
      </c>
      <c r="B1310" s="85" t="s">
        <v>706</v>
      </c>
      <c r="C1310" s="1" t="e">
        <f>Розлив!#REF!</f>
        <v>#REF!</v>
      </c>
      <c r="D1310" s="86" t="s">
        <v>2299</v>
      </c>
      <c r="E1310">
        <v>23</v>
      </c>
      <c r="F1310" s="86" t="s">
        <v>2173</v>
      </c>
      <c r="G1310" t="s">
        <v>2300</v>
      </c>
      <c r="H1310" t="s">
        <v>2164</v>
      </c>
      <c r="J1310" t="str">
        <f t="shared" si="21"/>
        <v>=Розлив!R23C10</v>
      </c>
      <c r="M1310" s="51"/>
      <c r="P1310" s="51"/>
    </row>
    <row r="1311" spans="1:16">
      <c r="A1311" s="148">
        <v>14425</v>
      </c>
      <c r="B1311" s="85" t="s">
        <v>2286</v>
      </c>
      <c r="C1311" s="1" t="e">
        <f>Розлив!#REF!</f>
        <v>#REF!</v>
      </c>
      <c r="D1311" s="86" t="s">
        <v>2299</v>
      </c>
      <c r="E1311">
        <v>24</v>
      </c>
      <c r="F1311" s="86" t="s">
        <v>2173</v>
      </c>
      <c r="G1311" t="s">
        <v>2300</v>
      </c>
      <c r="H1311" t="s">
        <v>2164</v>
      </c>
      <c r="J1311" t="str">
        <f t="shared" si="21"/>
        <v>=Розлив!R24C10</v>
      </c>
      <c r="M1311" s="51"/>
      <c r="P1311" s="51"/>
    </row>
    <row r="1312" spans="1:16">
      <c r="A1312" s="148">
        <v>14393</v>
      </c>
      <c r="B1312" s="85" t="s">
        <v>707</v>
      </c>
      <c r="C1312" s="1" t="e">
        <f>Розлив!#REF!</f>
        <v>#REF!</v>
      </c>
      <c r="D1312" s="86" t="s">
        <v>2299</v>
      </c>
      <c r="E1312">
        <v>26</v>
      </c>
      <c r="F1312" s="86" t="s">
        <v>2173</v>
      </c>
      <c r="G1312" t="s">
        <v>2300</v>
      </c>
      <c r="H1312" t="s">
        <v>2164</v>
      </c>
      <c r="J1312" t="str">
        <f t="shared" si="21"/>
        <v>=Розлив!R26C10</v>
      </c>
      <c r="M1312" s="51"/>
      <c r="P1312" s="51"/>
    </row>
    <row r="1313" spans="1:16">
      <c r="A1313" s="148">
        <v>14409</v>
      </c>
      <c r="B1313" s="85" t="s">
        <v>708</v>
      </c>
      <c r="C1313" s="1" t="e">
        <f>Розлив!#REF!</f>
        <v>#REF!</v>
      </c>
      <c r="D1313" s="86" t="s">
        <v>2299</v>
      </c>
      <c r="E1313">
        <v>27</v>
      </c>
      <c r="F1313" s="86" t="s">
        <v>2173</v>
      </c>
      <c r="G1313" t="s">
        <v>2300</v>
      </c>
      <c r="H1313" t="s">
        <v>2164</v>
      </c>
      <c r="J1313" t="str">
        <f t="shared" si="21"/>
        <v>=Розлив!R27C10</v>
      </c>
      <c r="M1313" s="51"/>
      <c r="P1313" s="51"/>
    </row>
    <row r="1314" spans="1:16">
      <c r="A1314" s="148">
        <v>14413</v>
      </c>
      <c r="B1314" s="85" t="s">
        <v>709</v>
      </c>
      <c r="C1314" s="1" t="e">
        <f>Розлив!#REF!</f>
        <v>#REF!</v>
      </c>
      <c r="D1314" s="86" t="s">
        <v>2299</v>
      </c>
      <c r="E1314">
        <v>28</v>
      </c>
      <c r="F1314" s="86" t="s">
        <v>2173</v>
      </c>
      <c r="G1314" t="s">
        <v>2300</v>
      </c>
      <c r="H1314" t="s">
        <v>2164</v>
      </c>
      <c r="J1314" t="str">
        <f t="shared" si="21"/>
        <v>=Розлив!R28C10</v>
      </c>
      <c r="M1314" s="51"/>
      <c r="P1314" s="51"/>
    </row>
    <row r="1315" spans="1:16">
      <c r="A1315" s="148">
        <v>14396</v>
      </c>
      <c r="B1315" s="85" t="s">
        <v>2026</v>
      </c>
      <c r="C1315" s="1" t="e">
        <f>Розлив!#REF!</f>
        <v>#REF!</v>
      </c>
      <c r="D1315" s="86" t="s">
        <v>2299</v>
      </c>
      <c r="E1315">
        <v>29</v>
      </c>
      <c r="F1315" s="86" t="s">
        <v>2173</v>
      </c>
      <c r="G1315" t="s">
        <v>2300</v>
      </c>
      <c r="H1315" t="s">
        <v>2164</v>
      </c>
      <c r="J1315" t="str">
        <f t="shared" si="21"/>
        <v>=Розлив!R29C10</v>
      </c>
      <c r="M1315" s="51"/>
      <c r="P1315" s="51"/>
    </row>
    <row r="1316" spans="1:16">
      <c r="A1316" s="148">
        <v>14389</v>
      </c>
      <c r="B1316" s="85" t="s">
        <v>710</v>
      </c>
      <c r="C1316" s="1" t="e">
        <f>Розлив!#REF!</f>
        <v>#REF!</v>
      </c>
      <c r="D1316" s="86" t="s">
        <v>2299</v>
      </c>
      <c r="E1316">
        <v>30</v>
      </c>
      <c r="F1316" s="86" t="s">
        <v>2173</v>
      </c>
      <c r="G1316" t="s">
        <v>2300</v>
      </c>
      <c r="H1316" t="s">
        <v>2164</v>
      </c>
      <c r="J1316" t="str">
        <f t="shared" si="21"/>
        <v>=Розлив!R30C10</v>
      </c>
      <c r="M1316" s="51"/>
      <c r="P1316" s="51"/>
    </row>
    <row r="1317" spans="1:16">
      <c r="A1317" s="148">
        <v>14426</v>
      </c>
      <c r="B1317" s="85" t="s">
        <v>2287</v>
      </c>
      <c r="C1317" s="1" t="e">
        <f>Розлив!#REF!</f>
        <v>#REF!</v>
      </c>
      <c r="D1317" s="86" t="s">
        <v>2299</v>
      </c>
      <c r="E1317">
        <v>31</v>
      </c>
      <c r="F1317" s="86" t="s">
        <v>2173</v>
      </c>
      <c r="G1317" t="s">
        <v>2300</v>
      </c>
      <c r="H1317" t="s">
        <v>2164</v>
      </c>
      <c r="J1317" t="str">
        <f t="shared" si="21"/>
        <v>=Розлив!R31C10</v>
      </c>
      <c r="M1317" s="51"/>
      <c r="P1317" s="51"/>
    </row>
    <row r="1318" spans="1:16">
      <c r="A1318" s="148">
        <v>14406</v>
      </c>
      <c r="B1318" s="85" t="s">
        <v>711</v>
      </c>
      <c r="C1318" s="1" t="e">
        <f>Розлив!#REF!</f>
        <v>#REF!</v>
      </c>
      <c r="D1318" s="86" t="s">
        <v>2299</v>
      </c>
      <c r="E1318">
        <v>32</v>
      </c>
      <c r="F1318" s="86" t="s">
        <v>2173</v>
      </c>
      <c r="G1318" t="s">
        <v>2300</v>
      </c>
      <c r="H1318" t="s">
        <v>2164</v>
      </c>
      <c r="J1318" t="str">
        <f t="shared" si="21"/>
        <v>=Розлив!R32C10</v>
      </c>
      <c r="M1318" s="51"/>
      <c r="P1318" s="51"/>
    </row>
    <row r="1319" spans="1:16">
      <c r="A1319" s="148">
        <v>14417</v>
      </c>
      <c r="B1319" s="85" t="s">
        <v>712</v>
      </c>
      <c r="C1319" s="1" t="e">
        <f>Розлив!#REF!</f>
        <v>#REF!</v>
      </c>
      <c r="D1319" s="86" t="s">
        <v>2299</v>
      </c>
      <c r="E1319">
        <v>33</v>
      </c>
      <c r="F1319" s="86" t="s">
        <v>2173</v>
      </c>
      <c r="G1319" t="s">
        <v>2300</v>
      </c>
      <c r="H1319" t="s">
        <v>2164</v>
      </c>
      <c r="J1319" t="str">
        <f t="shared" si="21"/>
        <v>=Розлив!R33C10</v>
      </c>
      <c r="M1319" s="51"/>
      <c r="P1319" s="51"/>
    </row>
    <row r="1320" spans="1:16">
      <c r="A1320" s="148">
        <v>14415</v>
      </c>
      <c r="B1320" s="85" t="s">
        <v>713</v>
      </c>
      <c r="C1320" s="1" t="e">
        <f>Розлив!#REF!</f>
        <v>#REF!</v>
      </c>
      <c r="D1320" s="86" t="s">
        <v>2299</v>
      </c>
      <c r="E1320">
        <v>34</v>
      </c>
      <c r="F1320" s="86" t="s">
        <v>2173</v>
      </c>
      <c r="G1320" t="s">
        <v>2300</v>
      </c>
      <c r="H1320" t="s">
        <v>2164</v>
      </c>
      <c r="J1320" t="str">
        <f t="shared" si="21"/>
        <v>=Розлив!R34C10</v>
      </c>
      <c r="M1320" s="51"/>
      <c r="P1320" s="51"/>
    </row>
    <row r="1321" spans="1:16">
      <c r="A1321" s="148">
        <v>14390</v>
      </c>
      <c r="B1321" s="85" t="s">
        <v>714</v>
      </c>
      <c r="C1321" s="1" t="e">
        <f>Розлив!#REF!</f>
        <v>#REF!</v>
      </c>
      <c r="D1321" s="86" t="s">
        <v>2299</v>
      </c>
      <c r="E1321">
        <v>35</v>
      </c>
      <c r="F1321" s="86" t="s">
        <v>2173</v>
      </c>
      <c r="G1321" t="s">
        <v>2300</v>
      </c>
      <c r="H1321" t="s">
        <v>2164</v>
      </c>
      <c r="J1321" t="str">
        <f t="shared" si="21"/>
        <v>=Розлив!R35C10</v>
      </c>
      <c r="M1321" s="51"/>
      <c r="P1321" s="51"/>
    </row>
    <row r="1322" spans="1:16">
      <c r="A1322" s="148">
        <v>14392</v>
      </c>
      <c r="B1322" s="85" t="s">
        <v>715</v>
      </c>
      <c r="C1322" s="1" t="e">
        <f>Розлив!#REF!</f>
        <v>#REF!</v>
      </c>
      <c r="D1322" s="86" t="s">
        <v>2299</v>
      </c>
      <c r="E1322">
        <v>36</v>
      </c>
      <c r="F1322" s="86" t="s">
        <v>2173</v>
      </c>
      <c r="G1322" t="s">
        <v>2300</v>
      </c>
      <c r="H1322" t="s">
        <v>2164</v>
      </c>
      <c r="J1322" t="str">
        <f t="shared" si="21"/>
        <v>=Розлив!R36C10</v>
      </c>
      <c r="M1322" s="51"/>
      <c r="P1322" s="51"/>
    </row>
    <row r="1323" spans="1:16">
      <c r="A1323" s="148">
        <v>14429</v>
      </c>
      <c r="B1323" s="85" t="s">
        <v>2288</v>
      </c>
      <c r="C1323" s="1" t="e">
        <f>Розлив!#REF!</f>
        <v>#REF!</v>
      </c>
      <c r="D1323" s="86" t="s">
        <v>2299</v>
      </c>
      <c r="E1323">
        <v>37</v>
      </c>
      <c r="F1323" s="86" t="s">
        <v>2173</v>
      </c>
      <c r="G1323" t="s">
        <v>2300</v>
      </c>
      <c r="H1323" t="s">
        <v>2164</v>
      </c>
      <c r="J1323" t="str">
        <f t="shared" si="21"/>
        <v>=Розлив!R37C10</v>
      </c>
      <c r="M1323" s="51"/>
      <c r="P1323" s="51"/>
    </row>
    <row r="1324" spans="1:16">
      <c r="A1324" s="148">
        <v>14428</v>
      </c>
      <c r="B1324" s="85" t="s">
        <v>2289</v>
      </c>
      <c r="C1324" s="1" t="e">
        <f>Розлив!#REF!</f>
        <v>#REF!</v>
      </c>
      <c r="D1324" s="86" t="s">
        <v>2299</v>
      </c>
      <c r="E1324">
        <v>38</v>
      </c>
      <c r="F1324" s="86" t="s">
        <v>2173</v>
      </c>
      <c r="G1324" t="s">
        <v>2300</v>
      </c>
      <c r="H1324" t="s">
        <v>2164</v>
      </c>
      <c r="J1324" t="str">
        <f t="shared" si="21"/>
        <v>=Розлив!R38C10</v>
      </c>
      <c r="M1324" s="51"/>
      <c r="P1324" s="51"/>
    </row>
    <row r="1325" spans="1:16">
      <c r="A1325" s="147">
        <v>13252</v>
      </c>
      <c r="B1325" s="84" t="s">
        <v>716</v>
      </c>
      <c r="D1325" s="86" t="s">
        <v>2299</v>
      </c>
      <c r="F1325" s="86"/>
      <c r="G1325" t="s">
        <v>2300</v>
      </c>
      <c r="H1325" t="s">
        <v>2164</v>
      </c>
      <c r="J1325" t="str">
        <f t="shared" si="21"/>
        <v>=RC10</v>
      </c>
      <c r="M1325" s="51"/>
    </row>
    <row r="1326" spans="1:16">
      <c r="A1326" s="148">
        <v>13898</v>
      </c>
      <c r="B1326" s="85" t="s">
        <v>717</v>
      </c>
      <c r="C1326" s="1">
        <f>Розлив!$J$130</f>
        <v>0</v>
      </c>
      <c r="D1326" s="86" t="s">
        <v>2299</v>
      </c>
      <c r="E1326">
        <v>121</v>
      </c>
      <c r="F1326" s="86" t="s">
        <v>2173</v>
      </c>
      <c r="G1326" t="s">
        <v>2300</v>
      </c>
      <c r="H1326" t="s">
        <v>2164</v>
      </c>
      <c r="J1326" t="str">
        <f t="shared" si="21"/>
        <v>=Розлив!R121C10</v>
      </c>
      <c r="M1326" s="51"/>
      <c r="P1326" s="51"/>
    </row>
    <row r="1327" spans="1:16">
      <c r="A1327" s="148">
        <v>13048</v>
      </c>
      <c r="B1327" s="85" t="s">
        <v>718</v>
      </c>
      <c r="C1327" s="1">
        <f>Розлив!$J$131</f>
        <v>0</v>
      </c>
      <c r="D1327" s="86" t="s">
        <v>2299</v>
      </c>
      <c r="E1327">
        <v>122</v>
      </c>
      <c r="F1327" s="86" t="s">
        <v>2173</v>
      </c>
      <c r="G1327" t="s">
        <v>2300</v>
      </c>
      <c r="H1327" t="s">
        <v>2164</v>
      </c>
      <c r="J1327" t="str">
        <f t="shared" si="21"/>
        <v>=Розлив!R122C10</v>
      </c>
      <c r="M1327" s="51"/>
      <c r="P1327" s="51"/>
    </row>
    <row r="1328" spans="1:16">
      <c r="A1328" s="148">
        <v>13049</v>
      </c>
      <c r="B1328" s="85" t="s">
        <v>719</v>
      </c>
      <c r="C1328" s="1">
        <f>Розлив!$J$132</f>
        <v>0</v>
      </c>
      <c r="D1328" s="86" t="s">
        <v>2299</v>
      </c>
      <c r="E1328">
        <v>123</v>
      </c>
      <c r="F1328" s="86" t="s">
        <v>2173</v>
      </c>
      <c r="G1328" t="s">
        <v>2300</v>
      </c>
      <c r="H1328" t="s">
        <v>2164</v>
      </c>
      <c r="J1328" t="str">
        <f t="shared" si="21"/>
        <v>=Розлив!R123C10</v>
      </c>
      <c r="M1328" s="51"/>
      <c r="P1328" s="51"/>
    </row>
    <row r="1329" spans="1:16">
      <c r="A1329" s="148">
        <v>13314</v>
      </c>
      <c r="B1329" s="85" t="s">
        <v>720</v>
      </c>
      <c r="C1329" s="1">
        <f>Розлив!$J$133</f>
        <v>0</v>
      </c>
      <c r="D1329" s="86" t="s">
        <v>2299</v>
      </c>
      <c r="E1329">
        <v>124</v>
      </c>
      <c r="F1329" s="86" t="s">
        <v>2173</v>
      </c>
      <c r="G1329" t="s">
        <v>2300</v>
      </c>
      <c r="H1329" t="s">
        <v>2164</v>
      </c>
      <c r="J1329" t="str">
        <f t="shared" si="21"/>
        <v>=Розлив!R124C10</v>
      </c>
      <c r="M1329" s="51"/>
      <c r="P1329" s="51"/>
    </row>
    <row r="1330" spans="1:16">
      <c r="A1330" s="148">
        <v>13045</v>
      </c>
      <c r="B1330" s="85" t="s">
        <v>2027</v>
      </c>
      <c r="D1330" s="86" t="s">
        <v>2299</v>
      </c>
      <c r="F1330" s="86"/>
      <c r="G1330" t="s">
        <v>2300</v>
      </c>
      <c r="H1330" t="s">
        <v>2164</v>
      </c>
      <c r="J1330" t="str">
        <f t="shared" si="21"/>
        <v>=RC10</v>
      </c>
      <c r="M1330" s="51"/>
    </row>
    <row r="1331" spans="1:16">
      <c r="A1331" s="148">
        <v>13470</v>
      </c>
      <c r="B1331" s="85" t="s">
        <v>2028</v>
      </c>
      <c r="D1331" s="86" t="s">
        <v>2299</v>
      </c>
      <c r="F1331" s="86"/>
      <c r="G1331" t="s">
        <v>2300</v>
      </c>
      <c r="H1331" t="s">
        <v>2164</v>
      </c>
      <c r="J1331" t="str">
        <f t="shared" si="21"/>
        <v>=RC10</v>
      </c>
      <c r="M1331" s="51"/>
    </row>
    <row r="1332" spans="1:16">
      <c r="A1332" s="148">
        <v>13471</v>
      </c>
      <c r="B1332" s="85" t="s">
        <v>2029</v>
      </c>
      <c r="D1332" s="86" t="s">
        <v>2299</v>
      </c>
      <c r="F1332" s="86"/>
      <c r="G1332" t="s">
        <v>2300</v>
      </c>
      <c r="H1332" t="s">
        <v>2164</v>
      </c>
      <c r="J1332" t="str">
        <f t="shared" si="21"/>
        <v>=RC10</v>
      </c>
      <c r="M1332" s="51"/>
    </row>
    <row r="1333" spans="1:16">
      <c r="A1333" s="148">
        <v>13207</v>
      </c>
      <c r="B1333" s="85" t="s">
        <v>721</v>
      </c>
      <c r="C1333" s="1">
        <f>Розлив!$J$134</f>
        <v>0</v>
      </c>
      <c r="D1333" s="86" t="s">
        <v>2299</v>
      </c>
      <c r="E1333">
        <v>125</v>
      </c>
      <c r="F1333" s="86" t="s">
        <v>2173</v>
      </c>
      <c r="G1333" t="s">
        <v>2300</v>
      </c>
      <c r="H1333" t="s">
        <v>2164</v>
      </c>
      <c r="J1333" t="str">
        <f t="shared" si="21"/>
        <v>=Розлив!R125C10</v>
      </c>
      <c r="M1333" s="51"/>
      <c r="P1333" s="51"/>
    </row>
    <row r="1334" spans="1:16">
      <c r="A1334" s="148">
        <v>13044</v>
      </c>
      <c r="B1334" s="85" t="s">
        <v>722</v>
      </c>
      <c r="C1334" s="1">
        <f>Розлив!$J$136</f>
        <v>0</v>
      </c>
      <c r="D1334" s="86" t="s">
        <v>2299</v>
      </c>
      <c r="E1334">
        <v>126</v>
      </c>
      <c r="F1334" s="86" t="s">
        <v>2173</v>
      </c>
      <c r="G1334" t="s">
        <v>2300</v>
      </c>
      <c r="H1334" t="s">
        <v>2164</v>
      </c>
      <c r="J1334" t="str">
        <f t="shared" si="21"/>
        <v>=Розлив!R126C10</v>
      </c>
      <c r="M1334" s="51"/>
      <c r="P1334" s="51"/>
    </row>
    <row r="1335" spans="1:16">
      <c r="A1335" s="148">
        <v>13317</v>
      </c>
      <c r="B1335" s="85" t="s">
        <v>723</v>
      </c>
      <c r="C1335" s="1">
        <f>Розлив!$J$137</f>
        <v>0</v>
      </c>
      <c r="D1335" s="86" t="s">
        <v>2299</v>
      </c>
      <c r="E1335">
        <v>127</v>
      </c>
      <c r="F1335" s="86" t="s">
        <v>2173</v>
      </c>
      <c r="G1335" t="s">
        <v>2300</v>
      </c>
      <c r="H1335" t="s">
        <v>2164</v>
      </c>
      <c r="J1335" t="str">
        <f t="shared" si="21"/>
        <v>=Розлив!R127C10</v>
      </c>
      <c r="M1335" s="51"/>
      <c r="P1335" s="51"/>
    </row>
    <row r="1336" spans="1:16">
      <c r="A1336" s="148">
        <v>13206</v>
      </c>
      <c r="B1336" s="85" t="s">
        <v>724</v>
      </c>
      <c r="C1336" s="1">
        <f>Розлив!$J$138</f>
        <v>0</v>
      </c>
      <c r="D1336" s="86" t="s">
        <v>2299</v>
      </c>
      <c r="E1336">
        <v>128</v>
      </c>
      <c r="F1336" s="86" t="s">
        <v>2173</v>
      </c>
      <c r="G1336" t="s">
        <v>2300</v>
      </c>
      <c r="H1336" t="s">
        <v>2164</v>
      </c>
      <c r="J1336" t="str">
        <f t="shared" si="21"/>
        <v>=Розлив!R128C10</v>
      </c>
      <c r="M1336" s="51"/>
      <c r="P1336" s="51"/>
    </row>
    <row r="1337" spans="1:16">
      <c r="A1337" s="148">
        <v>13043</v>
      </c>
      <c r="B1337" s="85" t="s">
        <v>2030</v>
      </c>
      <c r="D1337" s="86" t="s">
        <v>2299</v>
      </c>
      <c r="F1337" s="86"/>
      <c r="G1337" t="s">
        <v>2300</v>
      </c>
      <c r="H1337" t="s">
        <v>2164</v>
      </c>
      <c r="J1337" t="str">
        <f t="shared" si="21"/>
        <v>=RC10</v>
      </c>
      <c r="M1337" s="51"/>
    </row>
    <row r="1338" spans="1:16">
      <c r="A1338" s="147">
        <v>12902</v>
      </c>
      <c r="B1338" s="84" t="s">
        <v>725</v>
      </c>
      <c r="D1338" s="86" t="s">
        <v>2299</v>
      </c>
      <c r="F1338" s="86"/>
      <c r="G1338" t="s">
        <v>2300</v>
      </c>
      <c r="H1338" t="s">
        <v>2164</v>
      </c>
      <c r="J1338" t="str">
        <f t="shared" si="21"/>
        <v>=RC10</v>
      </c>
      <c r="M1338" s="51"/>
    </row>
    <row r="1339" spans="1:16">
      <c r="A1339" s="148">
        <v>14322</v>
      </c>
      <c r="B1339" s="85" t="s">
        <v>726</v>
      </c>
      <c r="C1339" s="1">
        <f>Розлив!$J$145</f>
        <v>0</v>
      </c>
      <c r="D1339" s="86" t="s">
        <v>2299</v>
      </c>
      <c r="E1339">
        <v>130</v>
      </c>
      <c r="F1339" s="86" t="s">
        <v>2173</v>
      </c>
      <c r="G1339" t="s">
        <v>2300</v>
      </c>
      <c r="H1339" t="s">
        <v>2164</v>
      </c>
      <c r="J1339" t="str">
        <f t="shared" si="21"/>
        <v>=Розлив!R130C10</v>
      </c>
      <c r="M1339" s="51"/>
      <c r="P1339" s="51"/>
    </row>
    <row r="1340" spans="1:16">
      <c r="A1340" s="148">
        <v>12916</v>
      </c>
      <c r="B1340" s="85" t="s">
        <v>727</v>
      </c>
      <c r="C1340" s="1">
        <f>Розлив!$J$146</f>
        <v>0</v>
      </c>
      <c r="D1340" s="86" t="s">
        <v>2299</v>
      </c>
      <c r="E1340">
        <v>131</v>
      </c>
      <c r="F1340" s="86" t="s">
        <v>2173</v>
      </c>
      <c r="G1340" t="s">
        <v>2300</v>
      </c>
      <c r="H1340" t="s">
        <v>2164</v>
      </c>
      <c r="J1340" t="str">
        <f t="shared" si="21"/>
        <v>=Розлив!R131C10</v>
      </c>
      <c r="M1340" s="51"/>
      <c r="P1340" s="51"/>
    </row>
    <row r="1341" spans="1:16">
      <c r="A1341" s="148">
        <v>14320</v>
      </c>
      <c r="B1341" s="85" t="s">
        <v>728</v>
      </c>
      <c r="C1341" s="1">
        <f>Розлив!$J$147</f>
        <v>0</v>
      </c>
      <c r="D1341" s="86" t="s">
        <v>2299</v>
      </c>
      <c r="E1341">
        <v>132</v>
      </c>
      <c r="F1341" s="86" t="s">
        <v>2173</v>
      </c>
      <c r="G1341" t="s">
        <v>2300</v>
      </c>
      <c r="H1341" t="s">
        <v>2164</v>
      </c>
      <c r="J1341" t="str">
        <f t="shared" si="21"/>
        <v>=Розлив!R132C10</v>
      </c>
      <c r="M1341" s="51"/>
      <c r="P1341" s="51"/>
    </row>
    <row r="1342" spans="1:16">
      <c r="A1342" s="148">
        <v>14321</v>
      </c>
      <c r="B1342" s="85" t="s">
        <v>2031</v>
      </c>
      <c r="D1342" s="86" t="s">
        <v>2299</v>
      </c>
      <c r="F1342" s="86"/>
      <c r="G1342" t="s">
        <v>2300</v>
      </c>
      <c r="H1342" t="s">
        <v>2164</v>
      </c>
      <c r="J1342" t="str">
        <f t="shared" si="21"/>
        <v>=RC10</v>
      </c>
      <c r="M1342" s="51"/>
    </row>
    <row r="1343" spans="1:16">
      <c r="A1343" s="148">
        <v>14324</v>
      </c>
      <c r="B1343" s="85" t="s">
        <v>729</v>
      </c>
      <c r="C1343" s="1">
        <f>Розлив!$J$148</f>
        <v>0</v>
      </c>
      <c r="D1343" s="86" t="s">
        <v>2299</v>
      </c>
      <c r="E1343">
        <v>133</v>
      </c>
      <c r="F1343" s="86" t="s">
        <v>2173</v>
      </c>
      <c r="G1343" t="s">
        <v>2300</v>
      </c>
      <c r="H1343" t="s">
        <v>2164</v>
      </c>
      <c r="J1343" t="str">
        <f t="shared" si="21"/>
        <v>=Розлив!R133C10</v>
      </c>
      <c r="M1343" s="51"/>
      <c r="P1343" s="51"/>
    </row>
    <row r="1344" spans="1:16">
      <c r="A1344" s="148">
        <v>14323</v>
      </c>
      <c r="B1344" s="85" t="s">
        <v>2032</v>
      </c>
      <c r="D1344" s="86" t="s">
        <v>2299</v>
      </c>
      <c r="F1344" s="86"/>
      <c r="G1344" t="s">
        <v>2300</v>
      </c>
      <c r="H1344" t="s">
        <v>2164</v>
      </c>
      <c r="J1344" t="str">
        <f t="shared" si="21"/>
        <v>=RC10</v>
      </c>
      <c r="M1344" s="51"/>
    </row>
    <row r="1345" spans="1:16">
      <c r="A1345" s="148">
        <v>12915</v>
      </c>
      <c r="B1345" s="85" t="s">
        <v>730</v>
      </c>
      <c r="C1345" s="1">
        <f>Розлив!$J$149</f>
        <v>0</v>
      </c>
      <c r="D1345" s="86" t="s">
        <v>2299</v>
      </c>
      <c r="E1345">
        <v>134</v>
      </c>
      <c r="F1345" s="86" t="s">
        <v>2173</v>
      </c>
      <c r="G1345" t="s">
        <v>2300</v>
      </c>
      <c r="H1345" t="s">
        <v>2164</v>
      </c>
      <c r="J1345" t="str">
        <f t="shared" si="21"/>
        <v>=Розлив!R134C10</v>
      </c>
      <c r="M1345" s="51"/>
      <c r="P1345" s="51"/>
    </row>
    <row r="1346" spans="1:16">
      <c r="A1346" s="148">
        <v>12906</v>
      </c>
      <c r="B1346" s="85" t="s">
        <v>2033</v>
      </c>
      <c r="D1346" s="86" t="s">
        <v>2299</v>
      </c>
      <c r="F1346" s="86"/>
      <c r="G1346" t="s">
        <v>2300</v>
      </c>
      <c r="H1346" t="s">
        <v>2164</v>
      </c>
      <c r="J1346" t="str">
        <f t="shared" si="21"/>
        <v>=RC10</v>
      </c>
      <c r="M1346" s="51"/>
    </row>
    <row r="1347" spans="1:16">
      <c r="A1347" s="148">
        <v>12903</v>
      </c>
      <c r="B1347" s="85" t="s">
        <v>731</v>
      </c>
      <c r="C1347" s="1">
        <f>Розлив!$J$150</f>
        <v>0</v>
      </c>
      <c r="D1347" s="86" t="s">
        <v>2299</v>
      </c>
      <c r="E1347">
        <v>135</v>
      </c>
      <c r="F1347" s="86" t="s">
        <v>2173</v>
      </c>
      <c r="G1347" t="s">
        <v>2300</v>
      </c>
      <c r="H1347" t="s">
        <v>2164</v>
      </c>
      <c r="J1347" t="str">
        <f t="shared" si="21"/>
        <v>=Розлив!R135C10</v>
      </c>
      <c r="M1347" s="51"/>
      <c r="P1347" s="51"/>
    </row>
    <row r="1348" spans="1:16">
      <c r="A1348" s="147">
        <v>14179</v>
      </c>
      <c r="B1348" s="84" t="s">
        <v>732</v>
      </c>
      <c r="D1348" s="86" t="s">
        <v>2299</v>
      </c>
      <c r="F1348" s="86"/>
      <c r="G1348" t="s">
        <v>2300</v>
      </c>
      <c r="H1348" t="s">
        <v>2164</v>
      </c>
      <c r="J1348" t="str">
        <f t="shared" si="21"/>
        <v>=RC10</v>
      </c>
      <c r="M1348" s="51"/>
    </row>
    <row r="1349" spans="1:16">
      <c r="A1349" s="147">
        <v>14197</v>
      </c>
      <c r="B1349" s="84" t="s">
        <v>733</v>
      </c>
      <c r="D1349" s="86" t="s">
        <v>2299</v>
      </c>
      <c r="F1349" s="86"/>
      <c r="G1349" t="s">
        <v>2300</v>
      </c>
      <c r="H1349" t="s">
        <v>2164</v>
      </c>
      <c r="J1349" t="str">
        <f t="shared" si="21"/>
        <v>=RC10</v>
      </c>
      <c r="M1349" s="51"/>
    </row>
    <row r="1350" spans="1:16">
      <c r="A1350" s="148">
        <v>14187</v>
      </c>
      <c r="B1350" s="85" t="s">
        <v>734</v>
      </c>
      <c r="C1350" s="1">
        <f>RiadAromes!$J$3</f>
        <v>0</v>
      </c>
      <c r="D1350" s="86" t="s">
        <v>2299</v>
      </c>
      <c r="E1350">
        <v>3</v>
      </c>
      <c r="F1350" s="86" t="s">
        <v>2290</v>
      </c>
      <c r="G1350" t="s">
        <v>2300</v>
      </c>
      <c r="H1350" t="s">
        <v>2164</v>
      </c>
      <c r="J1350" t="str">
        <f t="shared" si="21"/>
        <v>=RiadAromes!R3C10</v>
      </c>
      <c r="M1350" s="51"/>
      <c r="P1350" s="51"/>
    </row>
    <row r="1351" spans="1:16">
      <c r="A1351" s="147">
        <v>14198</v>
      </c>
      <c r="B1351" s="84" t="s">
        <v>735</v>
      </c>
      <c r="D1351" s="86" t="s">
        <v>2299</v>
      </c>
      <c r="F1351" s="86"/>
      <c r="G1351" t="s">
        <v>2300</v>
      </c>
      <c r="H1351" t="s">
        <v>2164</v>
      </c>
      <c r="J1351" t="str">
        <f t="shared" si="21"/>
        <v>=RC10</v>
      </c>
      <c r="M1351" s="51"/>
    </row>
    <row r="1352" spans="1:16">
      <c r="A1352" s="148">
        <v>14199</v>
      </c>
      <c r="B1352" s="85" t="s">
        <v>3256</v>
      </c>
      <c r="C1352" s="1">
        <f>RiadAromes!$J$79</f>
        <v>0</v>
      </c>
      <c r="D1352" s="86" t="s">
        <v>2299</v>
      </c>
      <c r="E1352">
        <v>29</v>
      </c>
      <c r="F1352" s="86" t="s">
        <v>2290</v>
      </c>
      <c r="G1352" t="s">
        <v>2300</v>
      </c>
      <c r="H1352" t="s">
        <v>2164</v>
      </c>
      <c r="J1352" t="str">
        <f t="shared" si="21"/>
        <v>=RiadAromes!R29C10</v>
      </c>
      <c r="M1352" s="51"/>
      <c r="P1352" s="51"/>
    </row>
    <row r="1353" spans="1:16">
      <c r="A1353" s="147">
        <v>14208</v>
      </c>
      <c r="B1353" s="84" t="s">
        <v>736</v>
      </c>
      <c r="D1353" s="86" t="s">
        <v>2299</v>
      </c>
      <c r="F1353" s="86"/>
      <c r="G1353" t="s">
        <v>2300</v>
      </c>
      <c r="H1353" t="s">
        <v>2164</v>
      </c>
      <c r="J1353" t="str">
        <f t="shared" ref="J1353:J1416" si="22">CONCATENATE(H1353,F1353,D1353,E1353,G1353)</f>
        <v>=RC10</v>
      </c>
      <c r="M1353" s="51"/>
    </row>
    <row r="1354" spans="1:16">
      <c r="A1354" s="148">
        <v>14209</v>
      </c>
      <c r="B1354" s="85" t="s">
        <v>737</v>
      </c>
      <c r="C1354" s="1">
        <f>RiadAromes!$J$85</f>
        <v>0</v>
      </c>
      <c r="D1354" s="86" t="s">
        <v>2299</v>
      </c>
      <c r="E1354">
        <v>31</v>
      </c>
      <c r="F1354" s="86" t="s">
        <v>2290</v>
      </c>
      <c r="G1354" t="s">
        <v>2300</v>
      </c>
      <c r="H1354" t="s">
        <v>2164</v>
      </c>
      <c r="J1354" t="str">
        <f t="shared" si="22"/>
        <v>=RiadAromes!R31C10</v>
      </c>
      <c r="M1354" s="51"/>
      <c r="P1354" s="51"/>
    </row>
    <row r="1355" spans="1:16">
      <c r="A1355" s="147">
        <v>14239</v>
      </c>
      <c r="B1355" s="84" t="s">
        <v>2034</v>
      </c>
      <c r="D1355" s="86" t="s">
        <v>2299</v>
      </c>
      <c r="F1355" s="86"/>
      <c r="G1355" t="s">
        <v>2300</v>
      </c>
      <c r="H1355" t="s">
        <v>2164</v>
      </c>
      <c r="J1355" t="str">
        <f t="shared" si="22"/>
        <v>=RC10</v>
      </c>
      <c r="M1355" s="51"/>
    </row>
    <row r="1356" spans="1:16">
      <c r="A1356" s="148">
        <v>14240</v>
      </c>
      <c r="B1356" s="85" t="s">
        <v>2035</v>
      </c>
      <c r="D1356" s="86" t="s">
        <v>2299</v>
      </c>
      <c r="F1356" s="86"/>
      <c r="G1356" t="s">
        <v>2300</v>
      </c>
      <c r="H1356" t="s">
        <v>2164</v>
      </c>
      <c r="J1356" t="str">
        <f t="shared" si="22"/>
        <v>=RC10</v>
      </c>
      <c r="M1356" s="51"/>
    </row>
    <row r="1357" spans="1:16">
      <c r="A1357" s="148">
        <v>14252</v>
      </c>
      <c r="B1357" s="85" t="s">
        <v>2036</v>
      </c>
      <c r="D1357" s="86" t="s">
        <v>2299</v>
      </c>
      <c r="F1357" s="86"/>
      <c r="G1357" t="s">
        <v>2300</v>
      </c>
      <c r="H1357" t="s">
        <v>2164</v>
      </c>
      <c r="J1357" t="str">
        <f t="shared" si="22"/>
        <v>=RC10</v>
      </c>
      <c r="M1357" s="51"/>
    </row>
    <row r="1358" spans="1:16">
      <c r="A1358" s="148">
        <v>14253</v>
      </c>
      <c r="B1358" s="85" t="s">
        <v>2037</v>
      </c>
      <c r="D1358" s="86" t="s">
        <v>2299</v>
      </c>
      <c r="F1358" s="86"/>
      <c r="G1358" t="s">
        <v>2300</v>
      </c>
      <c r="H1358" t="s">
        <v>2164</v>
      </c>
      <c r="J1358" t="str">
        <f t="shared" si="22"/>
        <v>=RC10</v>
      </c>
      <c r="M1358" s="51"/>
    </row>
    <row r="1359" spans="1:16">
      <c r="A1359" s="148">
        <v>14254</v>
      </c>
      <c r="B1359" s="85" t="s">
        <v>2038</v>
      </c>
      <c r="D1359" s="86" t="s">
        <v>2299</v>
      </c>
      <c r="F1359" s="86"/>
      <c r="G1359" t="s">
        <v>2300</v>
      </c>
      <c r="H1359" t="s">
        <v>2164</v>
      </c>
      <c r="J1359" t="str">
        <f t="shared" si="22"/>
        <v>=RC10</v>
      </c>
      <c r="M1359" s="51"/>
    </row>
    <row r="1360" spans="1:16">
      <c r="A1360" s="148">
        <v>14241</v>
      </c>
      <c r="B1360" s="85" t="s">
        <v>2039</v>
      </c>
      <c r="D1360" s="86" t="s">
        <v>2299</v>
      </c>
      <c r="F1360" s="86"/>
      <c r="G1360" t="s">
        <v>2300</v>
      </c>
      <c r="H1360" t="s">
        <v>2164</v>
      </c>
      <c r="J1360" t="str">
        <f t="shared" si="22"/>
        <v>=RC10</v>
      </c>
      <c r="M1360" s="51"/>
    </row>
    <row r="1361" spans="1:13">
      <c r="A1361" s="148">
        <v>14242</v>
      </c>
      <c r="B1361" s="85" t="s">
        <v>2040</v>
      </c>
      <c r="D1361" s="86" t="s">
        <v>2299</v>
      </c>
      <c r="F1361" s="86"/>
      <c r="G1361" t="s">
        <v>2300</v>
      </c>
      <c r="H1361" t="s">
        <v>2164</v>
      </c>
      <c r="J1361" t="str">
        <f t="shared" si="22"/>
        <v>=RC10</v>
      </c>
      <c r="M1361" s="51"/>
    </row>
    <row r="1362" spans="1:13">
      <c r="A1362" s="148">
        <v>14246</v>
      </c>
      <c r="B1362" s="85" t="s">
        <v>2041</v>
      </c>
      <c r="D1362" s="86" t="s">
        <v>2299</v>
      </c>
      <c r="F1362" s="86"/>
      <c r="G1362" t="s">
        <v>2300</v>
      </c>
      <c r="H1362" t="s">
        <v>2164</v>
      </c>
      <c r="J1362" t="str">
        <f t="shared" si="22"/>
        <v>=RC10</v>
      </c>
      <c r="M1362" s="51"/>
    </row>
    <row r="1363" spans="1:13">
      <c r="A1363" s="148">
        <v>14243</v>
      </c>
      <c r="B1363" s="85" t="s">
        <v>2042</v>
      </c>
      <c r="D1363" s="86" t="s">
        <v>2299</v>
      </c>
      <c r="F1363" s="86"/>
      <c r="G1363" t="s">
        <v>2300</v>
      </c>
      <c r="H1363" t="s">
        <v>2164</v>
      </c>
      <c r="J1363" t="str">
        <f t="shared" si="22"/>
        <v>=RC10</v>
      </c>
      <c r="M1363" s="51"/>
    </row>
    <row r="1364" spans="1:13">
      <c r="A1364" s="148">
        <v>14244</v>
      </c>
      <c r="B1364" s="85" t="s">
        <v>2043</v>
      </c>
      <c r="D1364" s="86" t="s">
        <v>2299</v>
      </c>
      <c r="F1364" s="86"/>
      <c r="G1364" t="s">
        <v>2300</v>
      </c>
      <c r="H1364" t="s">
        <v>2164</v>
      </c>
      <c r="J1364" t="str">
        <f t="shared" si="22"/>
        <v>=RC10</v>
      </c>
      <c r="M1364" s="51"/>
    </row>
    <row r="1365" spans="1:13">
      <c r="A1365" s="148">
        <v>14245</v>
      </c>
      <c r="B1365" s="85" t="s">
        <v>2044</v>
      </c>
      <c r="D1365" s="86" t="s">
        <v>2299</v>
      </c>
      <c r="F1365" s="86"/>
      <c r="G1365" t="s">
        <v>2300</v>
      </c>
      <c r="H1365" t="s">
        <v>2164</v>
      </c>
      <c r="J1365" t="str">
        <f t="shared" si="22"/>
        <v>=RC10</v>
      </c>
      <c r="M1365" s="51"/>
    </row>
    <row r="1366" spans="1:13">
      <c r="A1366" s="148">
        <v>14247</v>
      </c>
      <c r="B1366" s="85" t="s">
        <v>2045</v>
      </c>
      <c r="D1366" s="86" t="s">
        <v>2299</v>
      </c>
      <c r="F1366" s="86"/>
      <c r="G1366" t="s">
        <v>2300</v>
      </c>
      <c r="H1366" t="s">
        <v>2164</v>
      </c>
      <c r="J1366" t="str">
        <f t="shared" si="22"/>
        <v>=RC10</v>
      </c>
      <c r="M1366" s="51"/>
    </row>
    <row r="1367" spans="1:13">
      <c r="A1367" s="148">
        <v>14248</v>
      </c>
      <c r="B1367" s="85" t="s">
        <v>2046</v>
      </c>
      <c r="D1367" s="86" t="s">
        <v>2299</v>
      </c>
      <c r="F1367" s="86"/>
      <c r="G1367" t="s">
        <v>2300</v>
      </c>
      <c r="H1367" t="s">
        <v>2164</v>
      </c>
      <c r="J1367" t="str">
        <f t="shared" si="22"/>
        <v>=RC10</v>
      </c>
      <c r="M1367" s="51"/>
    </row>
    <row r="1368" spans="1:13">
      <c r="A1368" s="148">
        <v>14255</v>
      </c>
      <c r="B1368" s="85" t="s">
        <v>2047</v>
      </c>
      <c r="D1368" s="86" t="s">
        <v>2299</v>
      </c>
      <c r="F1368" s="86"/>
      <c r="G1368" t="s">
        <v>2300</v>
      </c>
      <c r="H1368" t="s">
        <v>2164</v>
      </c>
      <c r="J1368" t="str">
        <f t="shared" si="22"/>
        <v>=RC10</v>
      </c>
      <c r="M1368" s="51"/>
    </row>
    <row r="1369" spans="1:13">
      <c r="A1369" s="148">
        <v>14249</v>
      </c>
      <c r="B1369" s="85" t="s">
        <v>2048</v>
      </c>
      <c r="D1369" s="86" t="s">
        <v>2299</v>
      </c>
      <c r="F1369" s="86"/>
      <c r="G1369" t="s">
        <v>2300</v>
      </c>
      <c r="H1369" t="s">
        <v>2164</v>
      </c>
      <c r="J1369" t="str">
        <f t="shared" si="22"/>
        <v>=RC10</v>
      </c>
      <c r="M1369" s="51"/>
    </row>
    <row r="1370" spans="1:13">
      <c r="A1370" s="148">
        <v>14250</v>
      </c>
      <c r="B1370" s="85" t="s">
        <v>2049</v>
      </c>
      <c r="D1370" s="86" t="s">
        <v>2299</v>
      </c>
      <c r="F1370" s="86"/>
      <c r="G1370" t="s">
        <v>2300</v>
      </c>
      <c r="H1370" t="s">
        <v>2164</v>
      </c>
      <c r="J1370" t="str">
        <f t="shared" si="22"/>
        <v>=RC10</v>
      </c>
      <c r="M1370" s="51"/>
    </row>
    <row r="1371" spans="1:13">
      <c r="A1371" s="148">
        <v>14256</v>
      </c>
      <c r="B1371" s="85" t="s">
        <v>2050</v>
      </c>
      <c r="D1371" s="86" t="s">
        <v>2299</v>
      </c>
      <c r="F1371" s="86"/>
      <c r="G1371" t="s">
        <v>2300</v>
      </c>
      <c r="H1371" t="s">
        <v>2164</v>
      </c>
      <c r="J1371" t="str">
        <f t="shared" si="22"/>
        <v>=RC10</v>
      </c>
      <c r="M1371" s="51"/>
    </row>
    <row r="1372" spans="1:13">
      <c r="A1372" s="148">
        <v>14257</v>
      </c>
      <c r="B1372" s="85" t="s">
        <v>2051</v>
      </c>
      <c r="D1372" s="86" t="s">
        <v>2299</v>
      </c>
      <c r="F1372" s="86"/>
      <c r="G1372" t="s">
        <v>2300</v>
      </c>
      <c r="H1372" t="s">
        <v>2164</v>
      </c>
      <c r="J1372" t="str">
        <f t="shared" si="22"/>
        <v>=RC10</v>
      </c>
      <c r="M1372" s="51"/>
    </row>
    <row r="1373" spans="1:13">
      <c r="A1373" s="148">
        <v>14258</v>
      </c>
      <c r="B1373" s="85" t="s">
        <v>2052</v>
      </c>
      <c r="D1373" s="86" t="s">
        <v>2299</v>
      </c>
      <c r="F1373" s="86"/>
      <c r="G1373" t="s">
        <v>2300</v>
      </c>
      <c r="H1373" t="s">
        <v>2164</v>
      </c>
      <c r="J1373" t="str">
        <f t="shared" si="22"/>
        <v>=RC10</v>
      </c>
      <c r="M1373" s="51"/>
    </row>
    <row r="1374" spans="1:13">
      <c r="A1374" s="148">
        <v>14259</v>
      </c>
      <c r="B1374" s="85" t="s">
        <v>2053</v>
      </c>
      <c r="D1374" s="86" t="s">
        <v>2299</v>
      </c>
      <c r="F1374" s="86"/>
      <c r="G1374" t="s">
        <v>2300</v>
      </c>
      <c r="H1374" t="s">
        <v>2164</v>
      </c>
      <c r="J1374" t="str">
        <f t="shared" si="22"/>
        <v>=RC10</v>
      </c>
      <c r="M1374" s="51"/>
    </row>
    <row r="1375" spans="1:13">
      <c r="A1375" s="148">
        <v>14260</v>
      </c>
      <c r="B1375" s="85" t="s">
        <v>2054</v>
      </c>
      <c r="D1375" s="86" t="s">
        <v>2299</v>
      </c>
      <c r="F1375" s="86"/>
      <c r="G1375" t="s">
        <v>2300</v>
      </c>
      <c r="H1375" t="s">
        <v>2164</v>
      </c>
      <c r="J1375" t="str">
        <f t="shared" si="22"/>
        <v>=RC10</v>
      </c>
      <c r="M1375" s="51"/>
    </row>
    <row r="1376" spans="1:13">
      <c r="A1376" s="148">
        <v>14251</v>
      </c>
      <c r="B1376" s="85" t="s">
        <v>2055</v>
      </c>
      <c r="D1376" s="86" t="s">
        <v>2299</v>
      </c>
      <c r="F1376" s="86"/>
      <c r="G1376" t="s">
        <v>2300</v>
      </c>
      <c r="H1376" t="s">
        <v>2164</v>
      </c>
      <c r="J1376" t="str">
        <f t="shared" si="22"/>
        <v>=RC10</v>
      </c>
      <c r="M1376" s="51"/>
    </row>
    <row r="1377" spans="1:16">
      <c r="A1377" s="147">
        <v>12997</v>
      </c>
      <c r="B1377" s="84" t="s">
        <v>738</v>
      </c>
      <c r="D1377" s="86" t="s">
        <v>2299</v>
      </c>
      <c r="F1377" s="86"/>
      <c r="G1377" t="s">
        <v>2300</v>
      </c>
      <c r="H1377" t="s">
        <v>2164</v>
      </c>
      <c r="J1377" t="str">
        <f t="shared" si="22"/>
        <v>=RC10</v>
      </c>
      <c r="M1377" s="51"/>
    </row>
    <row r="1378" spans="1:16">
      <c r="A1378" s="147">
        <v>12998</v>
      </c>
      <c r="B1378" s="84" t="s">
        <v>739</v>
      </c>
      <c r="D1378" s="86" t="s">
        <v>2299</v>
      </c>
      <c r="F1378" s="86"/>
      <c r="G1378" t="s">
        <v>2300</v>
      </c>
      <c r="H1378" t="s">
        <v>2164</v>
      </c>
      <c r="J1378" t="str">
        <f t="shared" si="22"/>
        <v>=RC10</v>
      </c>
      <c r="M1378" s="51"/>
    </row>
    <row r="1379" spans="1:16">
      <c r="A1379" s="148">
        <v>12360</v>
      </c>
      <c r="B1379" s="85" t="s">
        <v>2056</v>
      </c>
      <c r="D1379" s="86" t="s">
        <v>2299</v>
      </c>
      <c r="F1379" s="86"/>
      <c r="G1379" t="s">
        <v>2300</v>
      </c>
      <c r="H1379" t="s">
        <v>2164</v>
      </c>
      <c r="J1379" t="str">
        <f t="shared" si="22"/>
        <v>=RC10</v>
      </c>
      <c r="M1379" s="51"/>
    </row>
    <row r="1380" spans="1:16">
      <c r="A1380" s="148">
        <v>12361</v>
      </c>
      <c r="B1380" s="85" t="s">
        <v>2057</v>
      </c>
      <c r="D1380" s="86" t="s">
        <v>2299</v>
      </c>
      <c r="F1380" s="86"/>
      <c r="G1380" t="s">
        <v>2300</v>
      </c>
      <c r="H1380" t="s">
        <v>2164</v>
      </c>
      <c r="J1380" t="str">
        <f t="shared" si="22"/>
        <v>=RC10</v>
      </c>
      <c r="M1380" s="51"/>
    </row>
    <row r="1381" spans="1:16">
      <c r="A1381" s="148">
        <v>12359</v>
      </c>
      <c r="B1381" s="85" t="s">
        <v>2058</v>
      </c>
      <c r="D1381" s="86" t="s">
        <v>2299</v>
      </c>
      <c r="F1381" s="86"/>
      <c r="G1381" t="s">
        <v>2300</v>
      </c>
      <c r="H1381" t="s">
        <v>2164</v>
      </c>
      <c r="J1381" t="str">
        <f t="shared" si="22"/>
        <v>=RC10</v>
      </c>
      <c r="M1381" s="51"/>
    </row>
    <row r="1382" spans="1:16">
      <c r="A1382" s="148">
        <v>12362</v>
      </c>
      <c r="B1382" s="85" t="s">
        <v>2059</v>
      </c>
      <c r="D1382" s="86" t="s">
        <v>2299</v>
      </c>
      <c r="F1382" s="86"/>
      <c r="G1382" t="s">
        <v>2300</v>
      </c>
      <c r="H1382" t="s">
        <v>2164</v>
      </c>
      <c r="J1382" t="str">
        <f t="shared" si="22"/>
        <v>=RC10</v>
      </c>
      <c r="M1382" s="51"/>
    </row>
    <row r="1383" spans="1:16">
      <c r="A1383" s="148">
        <v>13011</v>
      </c>
      <c r="B1383" s="85" t="s">
        <v>740</v>
      </c>
      <c r="D1383" s="86" t="s">
        <v>2299</v>
      </c>
      <c r="E1383">
        <v>80</v>
      </c>
      <c r="F1383" s="86" t="s">
        <v>2174</v>
      </c>
      <c r="G1383" t="s">
        <v>2300</v>
      </c>
      <c r="H1383" t="s">
        <v>2164</v>
      </c>
      <c r="J1383" t="str">
        <f t="shared" si="22"/>
        <v>=Остальные!R80C10</v>
      </c>
      <c r="M1383" s="51"/>
    </row>
    <row r="1384" spans="1:16">
      <c r="A1384" s="148">
        <v>12775</v>
      </c>
      <c r="B1384" s="85" t="s">
        <v>2060</v>
      </c>
      <c r="D1384" s="86" t="s">
        <v>2299</v>
      </c>
      <c r="F1384" s="86"/>
      <c r="G1384" t="s">
        <v>2300</v>
      </c>
      <c r="H1384" t="s">
        <v>2164</v>
      </c>
      <c r="J1384" t="str">
        <f t="shared" si="22"/>
        <v>=RC10</v>
      </c>
      <c r="M1384" s="51"/>
    </row>
    <row r="1385" spans="1:16">
      <c r="A1385" s="148">
        <v>13012</v>
      </c>
      <c r="B1385" s="85" t="s">
        <v>741</v>
      </c>
      <c r="C1385" s="1" t="e">
        <f>Остальные!#REF!</f>
        <v>#REF!</v>
      </c>
      <c r="D1385" s="86" t="s">
        <v>2299</v>
      </c>
      <c r="E1385">
        <v>81</v>
      </c>
      <c r="F1385" s="86" t="s">
        <v>2174</v>
      </c>
      <c r="G1385" t="s">
        <v>2300</v>
      </c>
      <c r="H1385" t="s">
        <v>2164</v>
      </c>
      <c r="J1385" t="str">
        <f t="shared" si="22"/>
        <v>=Остальные!R81C10</v>
      </c>
      <c r="M1385" s="51"/>
      <c r="P1385" s="51"/>
    </row>
    <row r="1386" spans="1:16">
      <c r="A1386" s="148">
        <v>12762</v>
      </c>
      <c r="B1386" s="85" t="s">
        <v>2061</v>
      </c>
      <c r="D1386" s="86" t="s">
        <v>2299</v>
      </c>
      <c r="F1386" s="86"/>
      <c r="G1386" t="s">
        <v>2300</v>
      </c>
      <c r="H1386" t="s">
        <v>2164</v>
      </c>
      <c r="J1386" t="str">
        <f t="shared" si="22"/>
        <v>=RC10</v>
      </c>
      <c r="M1386" s="51"/>
    </row>
    <row r="1387" spans="1:16">
      <c r="A1387" s="148">
        <v>13013</v>
      </c>
      <c r="B1387" s="85" t="s">
        <v>742</v>
      </c>
      <c r="C1387" s="1" t="e">
        <f>Остальные!#REF!</f>
        <v>#REF!</v>
      </c>
      <c r="D1387" s="86" t="s">
        <v>2299</v>
      </c>
      <c r="E1387">
        <v>82</v>
      </c>
      <c r="F1387" s="86" t="s">
        <v>2174</v>
      </c>
      <c r="G1387" t="s">
        <v>2300</v>
      </c>
      <c r="H1387" t="s">
        <v>2164</v>
      </c>
      <c r="J1387" t="str">
        <f t="shared" si="22"/>
        <v>=Остальные!R82C10</v>
      </c>
      <c r="M1387" s="51"/>
      <c r="P1387" s="51"/>
    </row>
    <row r="1388" spans="1:16">
      <c r="A1388" s="148">
        <v>13014</v>
      </c>
      <c r="B1388" s="85" t="s">
        <v>743</v>
      </c>
      <c r="D1388" s="86" t="s">
        <v>2299</v>
      </c>
      <c r="E1388">
        <v>83</v>
      </c>
      <c r="F1388" s="86" t="s">
        <v>2174</v>
      </c>
      <c r="G1388" t="s">
        <v>2300</v>
      </c>
      <c r="H1388" t="s">
        <v>2164</v>
      </c>
      <c r="J1388" t="str">
        <f t="shared" si="22"/>
        <v>=Остальные!R83C10</v>
      </c>
      <c r="M1388" s="51"/>
    </row>
    <row r="1389" spans="1:16">
      <c r="A1389" s="148">
        <v>13015</v>
      </c>
      <c r="B1389" s="85" t="s">
        <v>2062</v>
      </c>
      <c r="D1389" s="86" t="s">
        <v>2299</v>
      </c>
      <c r="F1389" s="86"/>
      <c r="G1389" t="s">
        <v>2300</v>
      </c>
      <c r="H1389" t="s">
        <v>2164</v>
      </c>
      <c r="J1389" t="str">
        <f t="shared" si="22"/>
        <v>=RC10</v>
      </c>
      <c r="M1389" s="51"/>
    </row>
    <row r="1390" spans="1:16">
      <c r="A1390" s="148">
        <v>13016</v>
      </c>
      <c r="B1390" s="85" t="s">
        <v>2063</v>
      </c>
      <c r="D1390" s="86" t="s">
        <v>2299</v>
      </c>
      <c r="F1390" s="86"/>
      <c r="G1390" t="s">
        <v>2300</v>
      </c>
      <c r="H1390" t="s">
        <v>2164</v>
      </c>
      <c r="J1390" t="str">
        <f t="shared" si="22"/>
        <v>=RC10</v>
      </c>
      <c r="M1390" s="51"/>
    </row>
    <row r="1391" spans="1:16">
      <c r="A1391" s="148">
        <v>13017</v>
      </c>
      <c r="B1391" s="85" t="s">
        <v>2064</v>
      </c>
      <c r="D1391" s="86" t="s">
        <v>2299</v>
      </c>
      <c r="F1391" s="86"/>
      <c r="G1391" t="s">
        <v>2300</v>
      </c>
      <c r="H1391" t="s">
        <v>2164</v>
      </c>
      <c r="J1391" t="str">
        <f t="shared" si="22"/>
        <v>=RC10</v>
      </c>
      <c r="M1391" s="51"/>
    </row>
    <row r="1392" spans="1:16">
      <c r="A1392" s="148">
        <v>13024</v>
      </c>
      <c r="B1392" s="85" t="s">
        <v>2065</v>
      </c>
      <c r="D1392" s="86" t="s">
        <v>2299</v>
      </c>
      <c r="F1392" s="86"/>
      <c r="G1392" t="s">
        <v>2300</v>
      </c>
      <c r="H1392" t="s">
        <v>2164</v>
      </c>
      <c r="J1392" t="str">
        <f t="shared" si="22"/>
        <v>=RC10</v>
      </c>
      <c r="M1392" s="51"/>
    </row>
    <row r="1393" spans="1:16">
      <c r="A1393" s="148">
        <v>13018</v>
      </c>
      <c r="B1393" s="85" t="s">
        <v>2066</v>
      </c>
      <c r="D1393" s="86" t="s">
        <v>2299</v>
      </c>
      <c r="F1393" s="86"/>
      <c r="G1393" t="s">
        <v>2300</v>
      </c>
      <c r="H1393" t="s">
        <v>2164</v>
      </c>
      <c r="J1393" t="str">
        <f t="shared" si="22"/>
        <v>=RC10</v>
      </c>
      <c r="M1393" s="51"/>
    </row>
    <row r="1394" spans="1:16">
      <c r="A1394" s="148">
        <v>13235</v>
      </c>
      <c r="B1394" s="85" t="s">
        <v>2067</v>
      </c>
      <c r="D1394" s="86" t="s">
        <v>2299</v>
      </c>
      <c r="F1394" s="86"/>
      <c r="G1394" t="s">
        <v>2300</v>
      </c>
      <c r="H1394" t="s">
        <v>2164</v>
      </c>
      <c r="J1394" t="str">
        <f t="shared" si="22"/>
        <v>=RC10</v>
      </c>
      <c r="M1394" s="51"/>
    </row>
    <row r="1395" spans="1:16">
      <c r="A1395" s="148">
        <v>13003</v>
      </c>
      <c r="B1395" s="85" t="s">
        <v>2068</v>
      </c>
      <c r="D1395" s="86" t="s">
        <v>2299</v>
      </c>
      <c r="F1395" s="86"/>
      <c r="G1395" t="s">
        <v>2300</v>
      </c>
      <c r="H1395" t="s">
        <v>2164</v>
      </c>
      <c r="J1395" t="str">
        <f t="shared" si="22"/>
        <v>=RC10</v>
      </c>
      <c r="M1395" s="51"/>
    </row>
    <row r="1396" spans="1:16">
      <c r="A1396" s="148">
        <v>13004</v>
      </c>
      <c r="B1396" s="85" t="s">
        <v>744</v>
      </c>
      <c r="D1396" s="86" t="s">
        <v>2299</v>
      </c>
      <c r="E1396">
        <v>84</v>
      </c>
      <c r="F1396" s="86" t="s">
        <v>2174</v>
      </c>
      <c r="G1396" t="s">
        <v>2300</v>
      </c>
      <c r="H1396" t="s">
        <v>2164</v>
      </c>
      <c r="J1396" t="str">
        <f t="shared" si="22"/>
        <v>=Остальные!R84C10</v>
      </c>
      <c r="M1396" s="51"/>
    </row>
    <row r="1397" spans="1:16">
      <c r="A1397" s="148">
        <v>13005</v>
      </c>
      <c r="B1397" s="85" t="s">
        <v>745</v>
      </c>
      <c r="D1397" s="86" t="s">
        <v>2299</v>
      </c>
      <c r="E1397">
        <v>85</v>
      </c>
      <c r="F1397" s="86" t="s">
        <v>2174</v>
      </c>
      <c r="G1397" t="s">
        <v>2300</v>
      </c>
      <c r="H1397" t="s">
        <v>2164</v>
      </c>
      <c r="J1397" t="str">
        <f t="shared" si="22"/>
        <v>=Остальные!R85C10</v>
      </c>
      <c r="M1397" s="51"/>
    </row>
    <row r="1398" spans="1:16">
      <c r="A1398" s="148">
        <v>13006</v>
      </c>
      <c r="B1398" s="85" t="s">
        <v>746</v>
      </c>
      <c r="D1398" s="86" t="s">
        <v>2299</v>
      </c>
      <c r="E1398">
        <v>86</v>
      </c>
      <c r="F1398" s="86" t="s">
        <v>2174</v>
      </c>
      <c r="G1398" t="s">
        <v>2300</v>
      </c>
      <c r="H1398" t="s">
        <v>2164</v>
      </c>
      <c r="J1398" t="str">
        <f t="shared" si="22"/>
        <v>=Остальные!R86C10</v>
      </c>
      <c r="M1398" s="51"/>
    </row>
    <row r="1399" spans="1:16">
      <c r="A1399" s="148">
        <v>13007</v>
      </c>
      <c r="B1399" s="85" t="s">
        <v>747</v>
      </c>
      <c r="C1399" s="1" t="e">
        <f>Остальные!#REF!</f>
        <v>#REF!</v>
      </c>
      <c r="D1399" s="86" t="s">
        <v>2299</v>
      </c>
      <c r="E1399">
        <v>87</v>
      </c>
      <c r="F1399" s="86" t="s">
        <v>2174</v>
      </c>
      <c r="G1399" t="s">
        <v>2300</v>
      </c>
      <c r="H1399" t="s">
        <v>2164</v>
      </c>
      <c r="J1399" t="str">
        <f t="shared" si="22"/>
        <v>=Остальные!R87C10</v>
      </c>
      <c r="M1399" s="51"/>
      <c r="P1399" s="51"/>
    </row>
    <row r="1400" spans="1:16">
      <c r="A1400" s="148">
        <v>13008</v>
      </c>
      <c r="B1400" s="85" t="s">
        <v>2069</v>
      </c>
      <c r="D1400" s="86" t="s">
        <v>2299</v>
      </c>
      <c r="F1400" s="86"/>
      <c r="G1400" t="s">
        <v>2300</v>
      </c>
      <c r="H1400" t="s">
        <v>2164</v>
      </c>
      <c r="J1400" t="str">
        <f t="shared" si="22"/>
        <v>=RC10</v>
      </c>
      <c r="M1400" s="51"/>
    </row>
    <row r="1401" spans="1:16">
      <c r="A1401" s="148">
        <v>13009</v>
      </c>
      <c r="B1401" s="85" t="s">
        <v>748</v>
      </c>
      <c r="D1401" s="86" t="s">
        <v>2299</v>
      </c>
      <c r="E1401">
        <v>88</v>
      </c>
      <c r="F1401" s="86" t="s">
        <v>2174</v>
      </c>
      <c r="G1401" t="s">
        <v>2300</v>
      </c>
      <c r="H1401" t="s">
        <v>2164</v>
      </c>
      <c r="J1401" t="str">
        <f t="shared" si="22"/>
        <v>=Остальные!R88C10</v>
      </c>
      <c r="M1401" s="51"/>
    </row>
    <row r="1402" spans="1:16">
      <c r="A1402" s="148">
        <v>13010</v>
      </c>
      <c r="B1402" s="85" t="s">
        <v>749</v>
      </c>
      <c r="D1402" s="86" t="s">
        <v>2299</v>
      </c>
      <c r="E1402">
        <v>89</v>
      </c>
      <c r="F1402" s="86" t="s">
        <v>2174</v>
      </c>
      <c r="G1402" t="s">
        <v>2300</v>
      </c>
      <c r="H1402" t="s">
        <v>2164</v>
      </c>
      <c r="J1402" t="str">
        <f t="shared" si="22"/>
        <v>=Остальные!R89C10</v>
      </c>
      <c r="M1402" s="51"/>
    </row>
    <row r="1403" spans="1:16">
      <c r="A1403" s="148">
        <v>13019</v>
      </c>
      <c r="B1403" s="85" t="s">
        <v>2070</v>
      </c>
      <c r="D1403" s="86" t="s">
        <v>2299</v>
      </c>
      <c r="F1403" s="86"/>
      <c r="G1403" t="s">
        <v>2300</v>
      </c>
      <c r="H1403" t="s">
        <v>2164</v>
      </c>
      <c r="J1403" t="str">
        <f t="shared" si="22"/>
        <v>=RC10</v>
      </c>
      <c r="M1403" s="51"/>
    </row>
    <row r="1404" spans="1:16">
      <c r="A1404" s="148">
        <v>13020</v>
      </c>
      <c r="B1404" s="85" t="s">
        <v>2071</v>
      </c>
      <c r="D1404" s="86" t="s">
        <v>2299</v>
      </c>
      <c r="F1404" s="86"/>
      <c r="G1404" t="s">
        <v>2300</v>
      </c>
      <c r="H1404" t="s">
        <v>2164</v>
      </c>
      <c r="J1404" t="str">
        <f t="shared" si="22"/>
        <v>=RC10</v>
      </c>
      <c r="M1404" s="51"/>
    </row>
    <row r="1405" spans="1:16">
      <c r="A1405" s="148">
        <v>13021</v>
      </c>
      <c r="B1405" s="85" t="s">
        <v>2072</v>
      </c>
      <c r="D1405" s="86" t="s">
        <v>2299</v>
      </c>
      <c r="F1405" s="86"/>
      <c r="G1405" t="s">
        <v>2300</v>
      </c>
      <c r="H1405" t="s">
        <v>2164</v>
      </c>
      <c r="J1405" t="str">
        <f t="shared" si="22"/>
        <v>=RC10</v>
      </c>
      <c r="M1405" s="51"/>
    </row>
    <row r="1406" spans="1:16">
      <c r="A1406" s="148">
        <v>13022</v>
      </c>
      <c r="B1406" s="85" t="s">
        <v>2073</v>
      </c>
      <c r="D1406" s="86" t="s">
        <v>2299</v>
      </c>
      <c r="F1406" s="86"/>
      <c r="G1406" t="s">
        <v>2300</v>
      </c>
      <c r="H1406" t="s">
        <v>2164</v>
      </c>
      <c r="J1406" t="str">
        <f t="shared" si="22"/>
        <v>=RC10</v>
      </c>
      <c r="M1406" s="51"/>
    </row>
    <row r="1407" spans="1:16">
      <c r="A1407" s="148">
        <v>13023</v>
      </c>
      <c r="B1407" s="85" t="s">
        <v>2074</v>
      </c>
      <c r="D1407" s="86" t="s">
        <v>2299</v>
      </c>
      <c r="F1407" s="86"/>
      <c r="G1407" t="s">
        <v>2300</v>
      </c>
      <c r="H1407" t="s">
        <v>2164</v>
      </c>
      <c r="J1407" t="str">
        <f t="shared" si="22"/>
        <v>=RC10</v>
      </c>
      <c r="M1407" s="51"/>
    </row>
    <row r="1408" spans="1:16">
      <c r="A1408" s="148">
        <v>13234</v>
      </c>
      <c r="B1408" s="85" t="s">
        <v>2075</v>
      </c>
      <c r="D1408" s="86" t="s">
        <v>2299</v>
      </c>
      <c r="F1408" s="86"/>
      <c r="G1408" t="s">
        <v>2300</v>
      </c>
      <c r="H1408" t="s">
        <v>2164</v>
      </c>
      <c r="J1408" t="str">
        <f t="shared" si="22"/>
        <v>=RC10</v>
      </c>
      <c r="M1408" s="51"/>
    </row>
    <row r="1409" spans="1:13">
      <c r="A1409" s="148">
        <v>13002</v>
      </c>
      <c r="B1409" s="85" t="s">
        <v>2298</v>
      </c>
      <c r="D1409" s="86" t="s">
        <v>2299</v>
      </c>
      <c r="F1409" s="86"/>
      <c r="G1409" t="s">
        <v>2300</v>
      </c>
      <c r="H1409" t="s">
        <v>2164</v>
      </c>
      <c r="J1409" t="str">
        <f t="shared" si="22"/>
        <v>=RC10</v>
      </c>
      <c r="M1409" s="51"/>
    </row>
    <row r="1410" spans="1:13">
      <c r="A1410" s="148">
        <v>12999</v>
      </c>
      <c r="B1410" s="85" t="s">
        <v>750</v>
      </c>
      <c r="D1410" s="86" t="s">
        <v>2299</v>
      </c>
      <c r="F1410" s="86"/>
      <c r="G1410" t="s">
        <v>2300</v>
      </c>
      <c r="H1410" t="s">
        <v>2164</v>
      </c>
      <c r="J1410" t="str">
        <f t="shared" si="22"/>
        <v>=RC10</v>
      </c>
      <c r="M1410" s="51"/>
    </row>
    <row r="1411" spans="1:13">
      <c r="A1411" s="148">
        <v>13000</v>
      </c>
      <c r="B1411" s="85" t="s">
        <v>2076</v>
      </c>
      <c r="D1411" s="86" t="s">
        <v>2299</v>
      </c>
      <c r="F1411" s="86"/>
      <c r="G1411" t="s">
        <v>2300</v>
      </c>
      <c r="H1411" t="s">
        <v>2164</v>
      </c>
      <c r="J1411" t="str">
        <f t="shared" si="22"/>
        <v>=RC10</v>
      </c>
      <c r="M1411" s="51"/>
    </row>
    <row r="1412" spans="1:13">
      <c r="A1412" s="148">
        <v>13001</v>
      </c>
      <c r="B1412" s="85" t="s">
        <v>2077</v>
      </c>
      <c r="D1412" s="86" t="s">
        <v>2299</v>
      </c>
      <c r="F1412" s="86"/>
      <c r="G1412" t="s">
        <v>2300</v>
      </c>
      <c r="H1412" t="s">
        <v>2164</v>
      </c>
      <c r="J1412" t="str">
        <f t="shared" si="22"/>
        <v>=RC10</v>
      </c>
      <c r="M1412" s="51"/>
    </row>
    <row r="1413" spans="1:13">
      <c r="A1413" s="147">
        <v>13026</v>
      </c>
      <c r="B1413" s="84" t="s">
        <v>2078</v>
      </c>
      <c r="D1413" s="86" t="s">
        <v>2299</v>
      </c>
      <c r="F1413" s="86"/>
      <c r="G1413" t="s">
        <v>2300</v>
      </c>
      <c r="H1413" t="s">
        <v>2164</v>
      </c>
      <c r="J1413" t="str">
        <f t="shared" si="22"/>
        <v>=RC10</v>
      </c>
      <c r="M1413" s="51"/>
    </row>
    <row r="1414" spans="1:13">
      <c r="A1414" s="148">
        <v>12976</v>
      </c>
      <c r="B1414" s="85" t="s">
        <v>2079</v>
      </c>
      <c r="D1414" s="86" t="s">
        <v>2299</v>
      </c>
      <c r="F1414" s="86"/>
      <c r="G1414" t="s">
        <v>2300</v>
      </c>
      <c r="H1414" t="s">
        <v>2164</v>
      </c>
      <c r="J1414" t="str">
        <f t="shared" si="22"/>
        <v>=RC10</v>
      </c>
      <c r="M1414" s="51"/>
    </row>
    <row r="1415" spans="1:13">
      <c r="A1415" s="148">
        <v>12977</v>
      </c>
      <c r="B1415" s="85" t="s">
        <v>2080</v>
      </c>
      <c r="D1415" s="86" t="s">
        <v>2299</v>
      </c>
      <c r="F1415" s="86"/>
      <c r="G1415" t="s">
        <v>2300</v>
      </c>
      <c r="H1415" t="s">
        <v>2164</v>
      </c>
      <c r="J1415" t="str">
        <f t="shared" si="22"/>
        <v>=RC10</v>
      </c>
      <c r="M1415" s="51"/>
    </row>
    <row r="1416" spans="1:13">
      <c r="A1416" s="147">
        <v>14010</v>
      </c>
      <c r="B1416" s="84" t="s">
        <v>751</v>
      </c>
      <c r="D1416" s="86" t="s">
        <v>2299</v>
      </c>
      <c r="F1416" s="86"/>
      <c r="G1416" t="s">
        <v>2300</v>
      </c>
      <c r="H1416" t="s">
        <v>2164</v>
      </c>
      <c r="J1416" t="str">
        <f t="shared" si="22"/>
        <v>=RC10</v>
      </c>
      <c r="M1416" s="51"/>
    </row>
    <row r="1417" spans="1:13">
      <c r="A1417" s="148">
        <v>13951</v>
      </c>
      <c r="B1417" s="85" t="s">
        <v>752</v>
      </c>
      <c r="D1417" s="86" t="s">
        <v>2299</v>
      </c>
      <c r="F1417" s="86"/>
      <c r="G1417" t="s">
        <v>2300</v>
      </c>
      <c r="H1417" t="s">
        <v>2164</v>
      </c>
      <c r="J1417" t="str">
        <f t="shared" ref="J1417:J1480" si="23">CONCATENATE(H1417,F1417,D1417,E1417,G1417)</f>
        <v>=RC10</v>
      </c>
      <c r="M1417" s="51"/>
    </row>
    <row r="1418" spans="1:13">
      <c r="A1418" s="148">
        <v>13952</v>
      </c>
      <c r="B1418" s="85" t="s">
        <v>753</v>
      </c>
      <c r="D1418" s="86" t="s">
        <v>2299</v>
      </c>
      <c r="F1418" s="86"/>
      <c r="G1418" t="s">
        <v>2300</v>
      </c>
      <c r="H1418" t="s">
        <v>2164</v>
      </c>
      <c r="J1418" t="str">
        <f t="shared" si="23"/>
        <v>=RC10</v>
      </c>
      <c r="M1418" s="51"/>
    </row>
    <row r="1419" spans="1:13">
      <c r="A1419" s="147">
        <v>13098</v>
      </c>
      <c r="B1419" s="84" t="s">
        <v>754</v>
      </c>
      <c r="D1419" s="86" t="s">
        <v>2299</v>
      </c>
      <c r="F1419" s="86"/>
      <c r="G1419" t="s">
        <v>2300</v>
      </c>
      <c r="H1419" t="s">
        <v>2164</v>
      </c>
      <c r="J1419" t="str">
        <f t="shared" si="23"/>
        <v>=RC10</v>
      </c>
      <c r="M1419" s="51"/>
    </row>
    <row r="1420" spans="1:13">
      <c r="A1420" s="148">
        <v>13102</v>
      </c>
      <c r="B1420" s="85" t="s">
        <v>2081</v>
      </c>
      <c r="D1420" s="86" t="s">
        <v>2299</v>
      </c>
      <c r="F1420" s="86"/>
      <c r="G1420" t="s">
        <v>2300</v>
      </c>
      <c r="H1420" t="s">
        <v>2164</v>
      </c>
      <c r="J1420" t="str">
        <f t="shared" si="23"/>
        <v>=RC10</v>
      </c>
      <c r="M1420" s="51"/>
    </row>
    <row r="1421" spans="1:13">
      <c r="A1421" s="148">
        <v>13101</v>
      </c>
      <c r="B1421" s="85" t="s">
        <v>755</v>
      </c>
      <c r="D1421" s="86" t="s">
        <v>2299</v>
      </c>
      <c r="F1421" s="86"/>
      <c r="G1421" t="s">
        <v>2300</v>
      </c>
      <c r="H1421" t="s">
        <v>2164</v>
      </c>
      <c r="J1421" t="str">
        <f t="shared" si="23"/>
        <v>=RC10</v>
      </c>
      <c r="M1421" s="51"/>
    </row>
    <row r="1422" spans="1:13">
      <c r="A1422" s="148">
        <v>13100</v>
      </c>
      <c r="B1422" s="85" t="s">
        <v>756</v>
      </c>
      <c r="D1422" s="86" t="s">
        <v>2299</v>
      </c>
      <c r="F1422" s="86"/>
      <c r="G1422" t="s">
        <v>2300</v>
      </c>
      <c r="H1422" t="s">
        <v>2164</v>
      </c>
      <c r="J1422" t="str">
        <f t="shared" si="23"/>
        <v>=RC10</v>
      </c>
      <c r="M1422" s="51"/>
    </row>
    <row r="1423" spans="1:13">
      <c r="A1423" s="148">
        <v>13099</v>
      </c>
      <c r="B1423" s="85" t="s">
        <v>2082</v>
      </c>
      <c r="D1423" s="86" t="s">
        <v>2299</v>
      </c>
      <c r="F1423" s="86"/>
      <c r="G1423" t="s">
        <v>2300</v>
      </c>
      <c r="H1423" t="s">
        <v>2164</v>
      </c>
      <c r="J1423" t="str">
        <f t="shared" si="23"/>
        <v>=RC10</v>
      </c>
      <c r="M1423" s="51"/>
    </row>
    <row r="1424" spans="1:13">
      <c r="A1424" s="147">
        <v>12852</v>
      </c>
      <c r="B1424" s="84" t="s">
        <v>757</v>
      </c>
      <c r="D1424" s="86" t="s">
        <v>2299</v>
      </c>
      <c r="F1424" s="86"/>
      <c r="G1424" t="s">
        <v>2300</v>
      </c>
      <c r="H1424" t="s">
        <v>2164</v>
      </c>
      <c r="J1424" t="str">
        <f t="shared" si="23"/>
        <v>=RC10</v>
      </c>
      <c r="M1424" s="51"/>
    </row>
    <row r="1425" spans="1:16">
      <c r="A1425" s="148">
        <v>14229</v>
      </c>
      <c r="B1425" s="85" t="s">
        <v>758</v>
      </c>
      <c r="D1425" s="86" t="s">
        <v>2299</v>
      </c>
      <c r="F1425" s="86"/>
      <c r="G1425" t="s">
        <v>2300</v>
      </c>
      <c r="H1425" t="s">
        <v>2164</v>
      </c>
      <c r="J1425" t="str">
        <f t="shared" si="23"/>
        <v>=RC10</v>
      </c>
      <c r="M1425" s="51"/>
    </row>
    <row r="1426" spans="1:16">
      <c r="A1426" s="148">
        <v>12858</v>
      </c>
      <c r="B1426" s="85" t="s">
        <v>759</v>
      </c>
      <c r="D1426" s="86" t="s">
        <v>2299</v>
      </c>
      <c r="F1426" s="86"/>
      <c r="G1426" t="s">
        <v>2300</v>
      </c>
      <c r="H1426" t="s">
        <v>2164</v>
      </c>
      <c r="J1426" t="str">
        <f t="shared" si="23"/>
        <v>=RC10</v>
      </c>
      <c r="M1426" s="51"/>
    </row>
    <row r="1427" spans="1:16">
      <c r="A1427" s="148">
        <v>13188</v>
      </c>
      <c r="B1427" s="85" t="s">
        <v>760</v>
      </c>
      <c r="C1427" s="1">
        <f>Haramain!$J$180</f>
        <v>0</v>
      </c>
      <c r="D1427" s="86" t="s">
        <v>2299</v>
      </c>
      <c r="E1427">
        <v>127</v>
      </c>
      <c r="F1427" s="86" t="s">
        <v>2167</v>
      </c>
      <c r="G1427" t="s">
        <v>2300</v>
      </c>
      <c r="H1427" t="s">
        <v>2164</v>
      </c>
      <c r="J1427" t="str">
        <f t="shared" si="23"/>
        <v>=Haramain!R127C10</v>
      </c>
      <c r="M1427" s="51"/>
      <c r="P1427" s="51"/>
    </row>
    <row r="1428" spans="1:16">
      <c r="A1428" s="148">
        <v>14284</v>
      </c>
      <c r="B1428" s="85" t="s">
        <v>2083</v>
      </c>
      <c r="D1428" s="86" t="s">
        <v>2299</v>
      </c>
      <c r="F1428" s="86"/>
      <c r="G1428" t="s">
        <v>2300</v>
      </c>
      <c r="H1428" t="s">
        <v>2164</v>
      </c>
      <c r="J1428" t="str">
        <f t="shared" si="23"/>
        <v>=RC10</v>
      </c>
      <c r="M1428" s="51"/>
    </row>
    <row r="1429" spans="1:16">
      <c r="A1429" s="148">
        <v>13124</v>
      </c>
      <c r="B1429" s="85" t="s">
        <v>2084</v>
      </c>
      <c r="D1429" s="86" t="s">
        <v>2299</v>
      </c>
      <c r="F1429" s="86"/>
      <c r="G1429" t="s">
        <v>2300</v>
      </c>
      <c r="H1429" t="s">
        <v>2164</v>
      </c>
      <c r="J1429" t="str">
        <f t="shared" si="23"/>
        <v>=RC10</v>
      </c>
      <c r="M1429" s="51"/>
    </row>
    <row r="1430" spans="1:16">
      <c r="A1430" s="148">
        <v>13189</v>
      </c>
      <c r="B1430" s="85" t="s">
        <v>761</v>
      </c>
      <c r="C1430" s="1">
        <f>Haramain!$J$181</f>
        <v>0</v>
      </c>
      <c r="D1430" s="86" t="s">
        <v>2299</v>
      </c>
      <c r="E1430">
        <v>128</v>
      </c>
      <c r="F1430" s="86" t="s">
        <v>2167</v>
      </c>
      <c r="G1430" t="s">
        <v>2300</v>
      </c>
      <c r="H1430" t="s">
        <v>2164</v>
      </c>
      <c r="J1430" t="str">
        <f t="shared" si="23"/>
        <v>=Haramain!R128C10</v>
      </c>
      <c r="M1430" s="51"/>
      <c r="P1430" s="51"/>
    </row>
    <row r="1431" spans="1:16">
      <c r="A1431" s="148">
        <v>14042</v>
      </c>
      <c r="B1431" s="85" t="s">
        <v>2085</v>
      </c>
      <c r="D1431" s="86" t="s">
        <v>2299</v>
      </c>
      <c r="F1431" s="86"/>
      <c r="G1431" t="s">
        <v>2300</v>
      </c>
      <c r="H1431" t="s">
        <v>2164</v>
      </c>
      <c r="J1431" t="str">
        <f t="shared" si="23"/>
        <v>=RC10</v>
      </c>
      <c r="M1431" s="51"/>
    </row>
    <row r="1432" spans="1:16">
      <c r="A1432" s="148">
        <v>12984</v>
      </c>
      <c r="B1432" s="85" t="s">
        <v>2086</v>
      </c>
      <c r="D1432" s="86" t="s">
        <v>2299</v>
      </c>
      <c r="F1432" s="86"/>
      <c r="G1432" t="s">
        <v>2300</v>
      </c>
      <c r="H1432" t="s">
        <v>2164</v>
      </c>
      <c r="J1432" t="str">
        <f t="shared" si="23"/>
        <v>=RC10</v>
      </c>
      <c r="M1432" s="51"/>
    </row>
    <row r="1433" spans="1:16">
      <c r="A1433" s="148">
        <v>13294</v>
      </c>
      <c r="B1433" s="85" t="s">
        <v>2087</v>
      </c>
      <c r="D1433" s="86" t="s">
        <v>2299</v>
      </c>
      <c r="F1433" s="86"/>
      <c r="G1433" t="s">
        <v>2300</v>
      </c>
      <c r="H1433" t="s">
        <v>2164</v>
      </c>
      <c r="J1433" t="str">
        <f t="shared" si="23"/>
        <v>=RC10</v>
      </c>
      <c r="M1433" s="51"/>
    </row>
    <row r="1434" spans="1:16">
      <c r="A1434" s="148">
        <v>14305</v>
      </c>
      <c r="B1434" s="85" t="s">
        <v>2088</v>
      </c>
      <c r="D1434" s="86" t="s">
        <v>2299</v>
      </c>
      <c r="F1434" s="86"/>
      <c r="G1434" t="s">
        <v>2300</v>
      </c>
      <c r="H1434" t="s">
        <v>2164</v>
      </c>
      <c r="J1434" t="str">
        <f t="shared" si="23"/>
        <v>=RC10</v>
      </c>
      <c r="M1434" s="51"/>
    </row>
    <row r="1435" spans="1:16">
      <c r="A1435" s="148">
        <v>13205</v>
      </c>
      <c r="B1435" s="85" t="s">
        <v>2089</v>
      </c>
      <c r="D1435" s="86" t="s">
        <v>2299</v>
      </c>
      <c r="F1435" s="86"/>
      <c r="G1435" t="s">
        <v>2300</v>
      </c>
      <c r="H1435" t="s">
        <v>2164</v>
      </c>
      <c r="J1435" t="str">
        <f t="shared" si="23"/>
        <v>=RC10</v>
      </c>
      <c r="M1435" s="51"/>
    </row>
    <row r="1436" spans="1:16">
      <c r="A1436" s="148">
        <v>14281</v>
      </c>
      <c r="B1436" s="85" t="s">
        <v>762</v>
      </c>
      <c r="C1436" s="1">
        <f>Haramain!$J$182</f>
        <v>0</v>
      </c>
      <c r="D1436" s="86" t="s">
        <v>2299</v>
      </c>
      <c r="E1436">
        <v>129</v>
      </c>
      <c r="F1436" s="86" t="s">
        <v>2167</v>
      </c>
      <c r="G1436" t="s">
        <v>2300</v>
      </c>
      <c r="H1436" t="s">
        <v>2164</v>
      </c>
      <c r="J1436" t="str">
        <f t="shared" si="23"/>
        <v>=Haramain!R129C10</v>
      </c>
      <c r="M1436" s="51"/>
      <c r="P1436" s="51"/>
    </row>
    <row r="1437" spans="1:16">
      <c r="A1437" s="148">
        <v>12990</v>
      </c>
      <c r="B1437" s="85" t="s">
        <v>2090</v>
      </c>
      <c r="D1437" s="86" t="s">
        <v>2299</v>
      </c>
      <c r="F1437" s="86"/>
      <c r="G1437" t="s">
        <v>2300</v>
      </c>
      <c r="H1437" t="s">
        <v>2164</v>
      </c>
      <c r="J1437" t="str">
        <f t="shared" si="23"/>
        <v>=RC10</v>
      </c>
      <c r="M1437" s="51"/>
    </row>
    <row r="1438" spans="1:16">
      <c r="A1438" s="148">
        <v>14235</v>
      </c>
      <c r="B1438" s="85" t="s">
        <v>2091</v>
      </c>
      <c r="D1438" s="86" t="s">
        <v>2299</v>
      </c>
      <c r="F1438" s="86"/>
      <c r="G1438" t="s">
        <v>2300</v>
      </c>
      <c r="H1438" t="s">
        <v>2164</v>
      </c>
      <c r="J1438" t="str">
        <f t="shared" si="23"/>
        <v>=RC10</v>
      </c>
      <c r="M1438" s="51"/>
    </row>
    <row r="1439" spans="1:16">
      <c r="A1439" s="148">
        <v>13180</v>
      </c>
      <c r="B1439" s="85" t="s">
        <v>763</v>
      </c>
      <c r="C1439" s="1">
        <f>Haramain!$J$183</f>
        <v>0</v>
      </c>
      <c r="D1439" s="86" t="s">
        <v>2299</v>
      </c>
      <c r="E1439">
        <v>130</v>
      </c>
      <c r="F1439" s="86" t="s">
        <v>2167</v>
      </c>
      <c r="G1439" t="s">
        <v>2300</v>
      </c>
      <c r="H1439" t="s">
        <v>2164</v>
      </c>
      <c r="J1439" t="str">
        <f t="shared" si="23"/>
        <v>=Haramain!R130C10</v>
      </c>
      <c r="M1439" s="51"/>
      <c r="P1439" s="51"/>
    </row>
    <row r="1440" spans="1:16">
      <c r="A1440" s="148">
        <v>12986</v>
      </c>
      <c r="B1440" s="85" t="s">
        <v>2092</v>
      </c>
      <c r="D1440" s="86" t="s">
        <v>2299</v>
      </c>
      <c r="F1440" s="86"/>
      <c r="G1440" t="s">
        <v>2300</v>
      </c>
      <c r="H1440" t="s">
        <v>2164</v>
      </c>
      <c r="J1440" t="str">
        <f t="shared" si="23"/>
        <v>=RC10</v>
      </c>
      <c r="M1440" s="51"/>
    </row>
    <row r="1441" spans="1:16">
      <c r="A1441" s="148">
        <v>12855</v>
      </c>
      <c r="B1441" s="85" t="s">
        <v>2093</v>
      </c>
      <c r="D1441" s="86" t="s">
        <v>2299</v>
      </c>
      <c r="F1441" s="86"/>
      <c r="G1441" t="s">
        <v>2300</v>
      </c>
      <c r="H1441" t="s">
        <v>2164</v>
      </c>
      <c r="J1441" t="str">
        <f t="shared" si="23"/>
        <v>=RC10</v>
      </c>
      <c r="M1441" s="51"/>
    </row>
    <row r="1442" spans="1:16">
      <c r="A1442" s="148">
        <v>13291</v>
      </c>
      <c r="B1442" s="85" t="s">
        <v>764</v>
      </c>
      <c r="C1442" s="1">
        <f>Haramain!$J$184</f>
        <v>0</v>
      </c>
      <c r="D1442" s="86" t="s">
        <v>2299</v>
      </c>
      <c r="E1442">
        <v>131</v>
      </c>
      <c r="F1442" s="86" t="s">
        <v>2167</v>
      </c>
      <c r="G1442" t="s">
        <v>2300</v>
      </c>
      <c r="H1442" t="s">
        <v>2164</v>
      </c>
      <c r="J1442" t="str">
        <f t="shared" si="23"/>
        <v>=Haramain!R131C10</v>
      </c>
      <c r="M1442" s="51"/>
      <c r="P1442" s="51"/>
    </row>
    <row r="1443" spans="1:16">
      <c r="A1443" s="148">
        <v>12988</v>
      </c>
      <c r="B1443" s="85" t="s">
        <v>2094</v>
      </c>
      <c r="D1443" s="86" t="s">
        <v>2299</v>
      </c>
      <c r="F1443" s="86"/>
      <c r="G1443" t="s">
        <v>2300</v>
      </c>
      <c r="H1443" t="s">
        <v>2164</v>
      </c>
      <c r="J1443" t="str">
        <f t="shared" si="23"/>
        <v>=RC10</v>
      </c>
      <c r="M1443" s="51"/>
    </row>
    <row r="1444" spans="1:16">
      <c r="A1444" s="148">
        <v>14300</v>
      </c>
      <c r="B1444" s="85" t="s">
        <v>765</v>
      </c>
      <c r="C1444" s="1">
        <f>Haramain!$J$185</f>
        <v>0</v>
      </c>
      <c r="D1444" s="86" t="s">
        <v>2299</v>
      </c>
      <c r="E1444">
        <v>132</v>
      </c>
      <c r="F1444" s="86" t="s">
        <v>2167</v>
      </c>
      <c r="G1444" t="s">
        <v>2300</v>
      </c>
      <c r="H1444" t="s">
        <v>2164</v>
      </c>
      <c r="J1444" t="str">
        <f t="shared" si="23"/>
        <v>=Haramain!R132C10</v>
      </c>
      <c r="M1444" s="51"/>
      <c r="P1444" s="51"/>
    </row>
    <row r="1445" spans="1:16">
      <c r="A1445" s="148">
        <v>12979</v>
      </c>
      <c r="B1445" s="85" t="s">
        <v>2095</v>
      </c>
      <c r="D1445" s="86" t="s">
        <v>2299</v>
      </c>
      <c r="F1445" s="86"/>
      <c r="G1445" t="s">
        <v>2300</v>
      </c>
      <c r="H1445" t="s">
        <v>2164</v>
      </c>
      <c r="J1445" t="str">
        <f t="shared" si="23"/>
        <v>=RC10</v>
      </c>
      <c r="M1445" s="51"/>
    </row>
    <row r="1446" spans="1:16">
      <c r="A1446" s="148">
        <v>14301</v>
      </c>
      <c r="B1446" s="85" t="s">
        <v>766</v>
      </c>
      <c r="C1446" s="1">
        <f>Haramain!$J$186</f>
        <v>0</v>
      </c>
      <c r="D1446" s="86" t="s">
        <v>2299</v>
      </c>
      <c r="E1446">
        <v>133</v>
      </c>
      <c r="F1446" s="86" t="s">
        <v>2167</v>
      </c>
      <c r="G1446" t="s">
        <v>2300</v>
      </c>
      <c r="H1446" t="s">
        <v>2164</v>
      </c>
      <c r="J1446" t="str">
        <f t="shared" si="23"/>
        <v>=Haramain!R133C10</v>
      </c>
      <c r="M1446" s="51"/>
      <c r="P1446" s="51"/>
    </row>
    <row r="1447" spans="1:16">
      <c r="A1447" s="148">
        <v>13295</v>
      </c>
      <c r="B1447" s="85" t="s">
        <v>2096</v>
      </c>
      <c r="D1447" s="86" t="s">
        <v>2299</v>
      </c>
      <c r="F1447" s="86"/>
      <c r="G1447" t="s">
        <v>2300</v>
      </c>
      <c r="H1447" t="s">
        <v>2164</v>
      </c>
      <c r="J1447" t="str">
        <f t="shared" si="23"/>
        <v>=RC10</v>
      </c>
      <c r="M1447" s="51"/>
    </row>
    <row r="1448" spans="1:16">
      <c r="A1448" s="148">
        <v>12866</v>
      </c>
      <c r="B1448" s="85" t="s">
        <v>767</v>
      </c>
      <c r="C1448" s="1">
        <f>Haramain!$J$187</f>
        <v>0</v>
      </c>
      <c r="D1448" s="86" t="s">
        <v>2299</v>
      </c>
      <c r="E1448">
        <v>134</v>
      </c>
      <c r="F1448" s="86" t="s">
        <v>2167</v>
      </c>
      <c r="G1448" t="s">
        <v>2300</v>
      </c>
      <c r="H1448" t="s">
        <v>2164</v>
      </c>
      <c r="J1448" t="str">
        <f t="shared" si="23"/>
        <v>=Haramain!R134C10</v>
      </c>
      <c r="M1448" s="51"/>
      <c r="P1448" s="51"/>
    </row>
    <row r="1449" spans="1:16">
      <c r="A1449" s="148">
        <v>14234</v>
      </c>
      <c r="B1449" s="85" t="s">
        <v>768</v>
      </c>
      <c r="C1449" s="1">
        <f>Haramain!$J$188</f>
        <v>0</v>
      </c>
      <c r="D1449" s="86" t="s">
        <v>2299</v>
      </c>
      <c r="E1449">
        <v>135</v>
      </c>
      <c r="F1449" s="86" t="s">
        <v>2167</v>
      </c>
      <c r="G1449" t="s">
        <v>2300</v>
      </c>
      <c r="H1449" t="s">
        <v>2164</v>
      </c>
      <c r="J1449" t="str">
        <f t="shared" si="23"/>
        <v>=Haramain!R135C10</v>
      </c>
      <c r="M1449" s="51"/>
      <c r="P1449" s="51"/>
    </row>
    <row r="1450" spans="1:16">
      <c r="A1450" s="148">
        <v>12869</v>
      </c>
      <c r="B1450" s="85" t="s">
        <v>2097</v>
      </c>
      <c r="D1450" s="86" t="s">
        <v>2299</v>
      </c>
      <c r="F1450" s="86"/>
      <c r="G1450" t="s">
        <v>2300</v>
      </c>
      <c r="H1450" t="s">
        <v>2164</v>
      </c>
      <c r="J1450" t="str">
        <f t="shared" si="23"/>
        <v>=RC10</v>
      </c>
      <c r="M1450" s="51"/>
    </row>
    <row r="1451" spans="1:16">
      <c r="A1451" s="148">
        <v>13191</v>
      </c>
      <c r="B1451" s="85" t="s">
        <v>2098</v>
      </c>
      <c r="D1451" s="86" t="s">
        <v>2299</v>
      </c>
      <c r="F1451" s="86"/>
      <c r="G1451" t="s">
        <v>2300</v>
      </c>
      <c r="H1451" t="s">
        <v>2164</v>
      </c>
      <c r="J1451" t="str">
        <f t="shared" si="23"/>
        <v>=RC10</v>
      </c>
      <c r="M1451" s="51"/>
    </row>
    <row r="1452" spans="1:16">
      <c r="A1452" s="148">
        <v>14306</v>
      </c>
      <c r="B1452" s="85" t="s">
        <v>2099</v>
      </c>
      <c r="D1452" s="86" t="s">
        <v>2299</v>
      </c>
      <c r="F1452" s="86"/>
      <c r="G1452" t="s">
        <v>2300</v>
      </c>
      <c r="H1452" t="s">
        <v>2164</v>
      </c>
      <c r="J1452" t="str">
        <f t="shared" si="23"/>
        <v>=RC10</v>
      </c>
      <c r="M1452" s="51"/>
    </row>
    <row r="1453" spans="1:16">
      <c r="A1453" s="148">
        <v>13233</v>
      </c>
      <c r="B1453" s="85" t="s">
        <v>2100</v>
      </c>
      <c r="D1453" s="86" t="s">
        <v>2299</v>
      </c>
      <c r="F1453" s="86"/>
      <c r="G1453" t="s">
        <v>2300</v>
      </c>
      <c r="H1453" t="s">
        <v>2164</v>
      </c>
      <c r="J1453" t="str">
        <f t="shared" si="23"/>
        <v>=RC10</v>
      </c>
      <c r="M1453" s="51"/>
    </row>
    <row r="1454" spans="1:16">
      <c r="A1454" s="148">
        <v>13181</v>
      </c>
      <c r="B1454" s="85" t="s">
        <v>769</v>
      </c>
      <c r="C1454" s="1">
        <f>Haramain!$J$189</f>
        <v>0</v>
      </c>
      <c r="D1454" s="86" t="s">
        <v>2299</v>
      </c>
      <c r="E1454">
        <v>136</v>
      </c>
      <c r="F1454" s="86" t="s">
        <v>2167</v>
      </c>
      <c r="G1454" t="s">
        <v>2300</v>
      </c>
      <c r="H1454" t="s">
        <v>2164</v>
      </c>
      <c r="J1454" t="str">
        <f t="shared" si="23"/>
        <v>=Haramain!R136C10</v>
      </c>
      <c r="M1454" s="51"/>
      <c r="P1454" s="51"/>
    </row>
    <row r="1455" spans="1:16">
      <c r="A1455" s="148">
        <v>13182</v>
      </c>
      <c r="B1455" s="85" t="s">
        <v>2101</v>
      </c>
      <c r="D1455" s="86" t="s">
        <v>2299</v>
      </c>
      <c r="F1455" s="86"/>
      <c r="G1455" t="s">
        <v>2300</v>
      </c>
      <c r="H1455" t="s">
        <v>2164</v>
      </c>
      <c r="J1455" t="str">
        <f t="shared" si="23"/>
        <v>=RC10</v>
      </c>
      <c r="M1455" s="51"/>
    </row>
    <row r="1456" spans="1:16">
      <c r="A1456" s="148">
        <v>14307</v>
      </c>
      <c r="B1456" s="85" t="s">
        <v>770</v>
      </c>
      <c r="C1456" s="1">
        <f>Haramain!$J$190</f>
        <v>0</v>
      </c>
      <c r="D1456" s="86" t="s">
        <v>2299</v>
      </c>
      <c r="E1456">
        <v>137</v>
      </c>
      <c r="F1456" s="86" t="s">
        <v>2167</v>
      </c>
      <c r="G1456" t="s">
        <v>2300</v>
      </c>
      <c r="H1456" t="s">
        <v>2164</v>
      </c>
      <c r="J1456" t="str">
        <f t="shared" si="23"/>
        <v>=Haramain!R137C10</v>
      </c>
      <c r="M1456" s="51"/>
      <c r="P1456" s="51"/>
    </row>
    <row r="1457" spans="1:16">
      <c r="A1457" s="148">
        <v>13197</v>
      </c>
      <c r="B1457" s="85" t="s">
        <v>771</v>
      </c>
      <c r="C1457" s="1">
        <f>Haramain!$J$191</f>
        <v>0</v>
      </c>
      <c r="D1457" s="86" t="s">
        <v>2299</v>
      </c>
      <c r="E1457">
        <v>138</v>
      </c>
      <c r="F1457" s="86" t="s">
        <v>2167</v>
      </c>
      <c r="G1457" t="s">
        <v>2300</v>
      </c>
      <c r="H1457" t="s">
        <v>2164</v>
      </c>
      <c r="J1457" t="str">
        <f t="shared" si="23"/>
        <v>=Haramain!R138C10</v>
      </c>
      <c r="M1457" s="51"/>
      <c r="P1457" s="51"/>
    </row>
    <row r="1458" spans="1:16">
      <c r="A1458" s="148">
        <v>14302</v>
      </c>
      <c r="B1458" s="85" t="s">
        <v>2102</v>
      </c>
      <c r="D1458" s="86" t="s">
        <v>2299</v>
      </c>
      <c r="F1458" s="86"/>
      <c r="G1458" t="s">
        <v>2300</v>
      </c>
      <c r="H1458" t="s">
        <v>2164</v>
      </c>
      <c r="J1458" t="str">
        <f t="shared" si="23"/>
        <v>=RC10</v>
      </c>
      <c r="M1458" s="51"/>
    </row>
    <row r="1459" spans="1:16">
      <c r="A1459" s="148">
        <v>13949</v>
      </c>
      <c r="B1459" s="85" t="s">
        <v>2103</v>
      </c>
      <c r="D1459" s="86" t="s">
        <v>2299</v>
      </c>
      <c r="F1459" s="86"/>
      <c r="G1459" t="s">
        <v>2300</v>
      </c>
      <c r="H1459" t="s">
        <v>2164</v>
      </c>
      <c r="J1459" t="str">
        <f t="shared" si="23"/>
        <v>=RC10</v>
      </c>
      <c r="M1459" s="51"/>
    </row>
    <row r="1460" spans="1:16">
      <c r="A1460" s="148">
        <v>13913</v>
      </c>
      <c r="B1460" s="85" t="s">
        <v>2104</v>
      </c>
      <c r="D1460" s="86" t="s">
        <v>2299</v>
      </c>
      <c r="F1460" s="86"/>
      <c r="G1460" t="s">
        <v>2300</v>
      </c>
      <c r="H1460" t="s">
        <v>2164</v>
      </c>
      <c r="J1460" t="str">
        <f t="shared" si="23"/>
        <v>=RC10</v>
      </c>
      <c r="M1460" s="51"/>
    </row>
    <row r="1461" spans="1:16">
      <c r="A1461" s="148">
        <v>13914</v>
      </c>
      <c r="B1461" s="85" t="s">
        <v>772</v>
      </c>
      <c r="C1461" s="1">
        <f>Haramain!$J$192</f>
        <v>0</v>
      </c>
      <c r="D1461" s="86" t="s">
        <v>2299</v>
      </c>
      <c r="E1461">
        <v>139</v>
      </c>
      <c r="F1461" s="86" t="s">
        <v>2167</v>
      </c>
      <c r="G1461" t="s">
        <v>2300</v>
      </c>
      <c r="H1461" t="s">
        <v>2164</v>
      </c>
      <c r="J1461" t="str">
        <f t="shared" si="23"/>
        <v>=Haramain!R139C10</v>
      </c>
      <c r="M1461" s="51"/>
      <c r="P1461" s="51"/>
    </row>
    <row r="1462" spans="1:16">
      <c r="A1462" s="148">
        <v>12908</v>
      </c>
      <c r="B1462" s="85" t="s">
        <v>2105</v>
      </c>
      <c r="D1462" s="86" t="s">
        <v>2299</v>
      </c>
      <c r="F1462" s="86"/>
      <c r="G1462" t="s">
        <v>2300</v>
      </c>
      <c r="H1462" t="s">
        <v>2164</v>
      </c>
      <c r="J1462" t="str">
        <f t="shared" si="23"/>
        <v>=RC10</v>
      </c>
      <c r="M1462" s="51"/>
    </row>
    <row r="1463" spans="1:16">
      <c r="A1463" s="148">
        <v>13192</v>
      </c>
      <c r="B1463" s="85" t="s">
        <v>773</v>
      </c>
      <c r="C1463" s="1">
        <f>Haramain!$J$193</f>
        <v>0</v>
      </c>
      <c r="D1463" s="86" t="s">
        <v>2299</v>
      </c>
      <c r="E1463">
        <v>140</v>
      </c>
      <c r="F1463" s="86" t="s">
        <v>2167</v>
      </c>
      <c r="G1463" t="s">
        <v>2300</v>
      </c>
      <c r="H1463" t="s">
        <v>2164</v>
      </c>
      <c r="J1463" t="str">
        <f t="shared" si="23"/>
        <v>=Haramain!R140C10</v>
      </c>
      <c r="M1463" s="51"/>
      <c r="P1463" s="51"/>
    </row>
    <row r="1464" spans="1:16">
      <c r="A1464" s="148">
        <v>13293</v>
      </c>
      <c r="B1464" s="85" t="s">
        <v>2106</v>
      </c>
      <c r="D1464" s="86" t="s">
        <v>2299</v>
      </c>
      <c r="F1464" s="86"/>
      <c r="G1464" t="s">
        <v>2300</v>
      </c>
      <c r="H1464" t="s">
        <v>2164</v>
      </c>
      <c r="J1464" t="str">
        <f t="shared" si="23"/>
        <v>=RC10</v>
      </c>
      <c r="M1464" s="51"/>
    </row>
    <row r="1465" spans="1:16">
      <c r="A1465" s="148">
        <v>13200</v>
      </c>
      <c r="B1465" s="85" t="s">
        <v>2107</v>
      </c>
      <c r="D1465" s="86" t="s">
        <v>2299</v>
      </c>
      <c r="F1465" s="86"/>
      <c r="G1465" t="s">
        <v>2300</v>
      </c>
      <c r="H1465" t="s">
        <v>2164</v>
      </c>
      <c r="J1465" t="str">
        <f t="shared" si="23"/>
        <v>=RC10</v>
      </c>
      <c r="M1465" s="51"/>
    </row>
    <row r="1466" spans="1:16">
      <c r="A1466" s="148">
        <v>13193</v>
      </c>
      <c r="B1466" s="85" t="s">
        <v>774</v>
      </c>
      <c r="C1466" s="1">
        <f>Haramain!$J$194</f>
        <v>0</v>
      </c>
      <c r="D1466" s="86" t="s">
        <v>2299</v>
      </c>
      <c r="E1466">
        <v>141</v>
      </c>
      <c r="F1466" s="86" t="s">
        <v>2167</v>
      </c>
      <c r="G1466" t="s">
        <v>2300</v>
      </c>
      <c r="H1466" t="s">
        <v>2164</v>
      </c>
      <c r="J1466" t="str">
        <f t="shared" si="23"/>
        <v>=Haramain!R141C10</v>
      </c>
      <c r="M1466" s="51"/>
      <c r="P1466" s="51"/>
    </row>
    <row r="1467" spans="1:16">
      <c r="A1467" s="148">
        <v>14313</v>
      </c>
      <c r="B1467" s="85" t="s">
        <v>775</v>
      </c>
      <c r="C1467" s="1">
        <f>Haramain!$J$195</f>
        <v>0</v>
      </c>
      <c r="D1467" s="86" t="s">
        <v>2299</v>
      </c>
      <c r="E1467">
        <v>142</v>
      </c>
      <c r="F1467" s="86" t="s">
        <v>2167</v>
      </c>
      <c r="G1467" t="s">
        <v>2300</v>
      </c>
      <c r="H1467" t="s">
        <v>2164</v>
      </c>
      <c r="J1467" t="str">
        <f t="shared" si="23"/>
        <v>=Haramain!R142C10</v>
      </c>
      <c r="M1467" s="51"/>
      <c r="P1467" s="51"/>
    </row>
    <row r="1468" spans="1:16">
      <c r="A1468" s="148">
        <v>13195</v>
      </c>
      <c r="B1468" s="85" t="s">
        <v>776</v>
      </c>
      <c r="C1468" s="1">
        <f>Haramain!$J$196</f>
        <v>0</v>
      </c>
      <c r="D1468" s="86" t="s">
        <v>2299</v>
      </c>
      <c r="E1468">
        <v>143</v>
      </c>
      <c r="F1468" s="86" t="s">
        <v>2167</v>
      </c>
      <c r="G1468" t="s">
        <v>2300</v>
      </c>
      <c r="H1468" t="s">
        <v>2164</v>
      </c>
      <c r="J1468" t="str">
        <f t="shared" si="23"/>
        <v>=Haramain!R143C10</v>
      </c>
      <c r="M1468" s="51"/>
      <c r="P1468" s="51"/>
    </row>
    <row r="1469" spans="1:16">
      <c r="A1469" s="148">
        <v>13948</v>
      </c>
      <c r="B1469" s="85" t="s">
        <v>777</v>
      </c>
      <c r="C1469" s="1">
        <f>Haramain!$J$199</f>
        <v>0</v>
      </c>
      <c r="D1469" s="86" t="s">
        <v>2299</v>
      </c>
      <c r="E1469">
        <v>144</v>
      </c>
      <c r="F1469" s="86" t="s">
        <v>2167</v>
      </c>
      <c r="G1469" t="s">
        <v>2300</v>
      </c>
      <c r="H1469" t="s">
        <v>2164</v>
      </c>
      <c r="J1469" t="str">
        <f t="shared" si="23"/>
        <v>=Haramain!R144C10</v>
      </c>
      <c r="M1469" s="51"/>
      <c r="P1469" s="51"/>
    </row>
    <row r="1470" spans="1:16">
      <c r="A1470" s="148">
        <v>13183</v>
      </c>
      <c r="B1470" s="85" t="s">
        <v>778</v>
      </c>
      <c r="C1470" s="1">
        <f>Haramain!$J$200</f>
        <v>0</v>
      </c>
      <c r="D1470" s="86" t="s">
        <v>2299</v>
      </c>
      <c r="E1470">
        <v>145</v>
      </c>
      <c r="F1470" s="86" t="s">
        <v>2167</v>
      </c>
      <c r="G1470" t="s">
        <v>2300</v>
      </c>
      <c r="H1470" t="s">
        <v>2164</v>
      </c>
      <c r="J1470" t="str">
        <f t="shared" si="23"/>
        <v>=Haramain!R145C10</v>
      </c>
      <c r="M1470" s="51"/>
      <c r="P1470" s="51"/>
    </row>
    <row r="1471" spans="1:16">
      <c r="A1471" s="148">
        <v>12853</v>
      </c>
      <c r="B1471" s="85" t="s">
        <v>2108</v>
      </c>
      <c r="D1471" s="86" t="s">
        <v>2299</v>
      </c>
      <c r="F1471" s="86"/>
      <c r="G1471" t="s">
        <v>2300</v>
      </c>
      <c r="H1471" t="s">
        <v>2164</v>
      </c>
      <c r="J1471" t="str">
        <f t="shared" si="23"/>
        <v>=RC10</v>
      </c>
      <c r="M1471" s="51"/>
    </row>
    <row r="1472" spans="1:16">
      <c r="A1472" s="148">
        <v>13232</v>
      </c>
      <c r="B1472" s="85" t="s">
        <v>2109</v>
      </c>
      <c r="D1472" s="86" t="s">
        <v>2299</v>
      </c>
      <c r="F1472" s="86"/>
      <c r="G1472" t="s">
        <v>2300</v>
      </c>
      <c r="H1472" t="s">
        <v>2164</v>
      </c>
      <c r="J1472" t="str">
        <f t="shared" si="23"/>
        <v>=RC10</v>
      </c>
      <c r="M1472" s="51"/>
    </row>
    <row r="1473" spans="1:16">
      <c r="A1473" s="148">
        <v>14238</v>
      </c>
      <c r="B1473" s="85" t="s">
        <v>2110</v>
      </c>
      <c r="D1473" s="86" t="s">
        <v>2299</v>
      </c>
      <c r="F1473" s="86"/>
      <c r="G1473" t="s">
        <v>2300</v>
      </c>
      <c r="H1473" t="s">
        <v>2164</v>
      </c>
      <c r="J1473" t="str">
        <f t="shared" si="23"/>
        <v>=RC10</v>
      </c>
      <c r="M1473" s="51"/>
    </row>
    <row r="1474" spans="1:16">
      <c r="A1474" s="148">
        <v>13289</v>
      </c>
      <c r="B1474" s="85" t="s">
        <v>2111</v>
      </c>
      <c r="D1474" s="86" t="s">
        <v>2299</v>
      </c>
      <c r="F1474" s="86"/>
      <c r="G1474" t="s">
        <v>2300</v>
      </c>
      <c r="H1474" t="s">
        <v>2164</v>
      </c>
      <c r="J1474" t="str">
        <f t="shared" si="23"/>
        <v>=RC10</v>
      </c>
      <c r="M1474" s="51"/>
    </row>
    <row r="1475" spans="1:16">
      <c r="A1475" s="148">
        <v>13868</v>
      </c>
      <c r="B1475" s="85" t="s">
        <v>2112</v>
      </c>
      <c r="D1475" s="86" t="s">
        <v>2299</v>
      </c>
      <c r="F1475" s="86"/>
      <c r="G1475" t="s">
        <v>2300</v>
      </c>
      <c r="H1475" t="s">
        <v>2164</v>
      </c>
      <c r="J1475" t="str">
        <f t="shared" si="23"/>
        <v>=RC10</v>
      </c>
      <c r="M1475" s="51"/>
    </row>
    <row r="1476" spans="1:16">
      <c r="A1476" s="148">
        <v>13184</v>
      </c>
      <c r="B1476" s="85" t="s">
        <v>779</v>
      </c>
      <c r="C1476" s="1">
        <f>Haramain!$J$205</f>
        <v>0</v>
      </c>
      <c r="D1476" s="86" t="s">
        <v>2299</v>
      </c>
      <c r="E1476">
        <v>146</v>
      </c>
      <c r="F1476" s="86" t="s">
        <v>2167</v>
      </c>
      <c r="G1476" t="s">
        <v>2300</v>
      </c>
      <c r="H1476" t="s">
        <v>2164</v>
      </c>
      <c r="J1476" t="str">
        <f t="shared" si="23"/>
        <v>=Haramain!R146C10</v>
      </c>
      <c r="M1476" s="51"/>
      <c r="P1476" s="51"/>
    </row>
    <row r="1477" spans="1:16">
      <c r="A1477" s="148">
        <v>14233</v>
      </c>
      <c r="B1477" s="85" t="s">
        <v>2113</v>
      </c>
      <c r="D1477" s="86" t="s">
        <v>2299</v>
      </c>
      <c r="F1477" s="86"/>
      <c r="G1477" t="s">
        <v>2300</v>
      </c>
      <c r="H1477" t="s">
        <v>2164</v>
      </c>
      <c r="J1477" t="str">
        <f t="shared" si="23"/>
        <v>=RC10</v>
      </c>
      <c r="M1477" s="51"/>
    </row>
    <row r="1478" spans="1:16">
      <c r="A1478" s="148">
        <v>13893</v>
      </c>
      <c r="B1478" s="85" t="s">
        <v>2114</v>
      </c>
      <c r="D1478" s="86" t="s">
        <v>2299</v>
      </c>
      <c r="F1478" s="86"/>
      <c r="G1478" t="s">
        <v>2300</v>
      </c>
      <c r="H1478" t="s">
        <v>2164</v>
      </c>
      <c r="J1478" t="str">
        <f t="shared" si="23"/>
        <v>=RC10</v>
      </c>
      <c r="M1478" s="51"/>
    </row>
    <row r="1479" spans="1:16">
      <c r="A1479" s="148">
        <v>14303</v>
      </c>
      <c r="B1479" s="85" t="s">
        <v>2115</v>
      </c>
      <c r="D1479" s="86" t="s">
        <v>2299</v>
      </c>
      <c r="F1479" s="86"/>
      <c r="G1479" t="s">
        <v>2300</v>
      </c>
      <c r="H1479" t="s">
        <v>2164</v>
      </c>
      <c r="J1479" t="str">
        <f t="shared" si="23"/>
        <v>=RC10</v>
      </c>
      <c r="M1479" s="51"/>
    </row>
    <row r="1480" spans="1:16">
      <c r="A1480" s="148">
        <v>14232</v>
      </c>
      <c r="B1480" s="85" t="s">
        <v>2116</v>
      </c>
      <c r="D1480" s="86" t="s">
        <v>2299</v>
      </c>
      <c r="F1480" s="86"/>
      <c r="G1480" t="s">
        <v>2300</v>
      </c>
      <c r="H1480" t="s">
        <v>2164</v>
      </c>
      <c r="J1480" t="str">
        <f t="shared" si="23"/>
        <v>=RC10</v>
      </c>
      <c r="M1480" s="51"/>
    </row>
    <row r="1481" spans="1:16">
      <c r="A1481" s="148">
        <v>14312</v>
      </c>
      <c r="B1481" s="85" t="s">
        <v>2117</v>
      </c>
      <c r="D1481" s="86" t="s">
        <v>2299</v>
      </c>
      <c r="F1481" s="86"/>
      <c r="G1481" t="s">
        <v>2300</v>
      </c>
      <c r="H1481" t="s">
        <v>2164</v>
      </c>
      <c r="J1481" t="str">
        <f t="shared" ref="J1481:J1544" si="24">CONCATENATE(H1481,F1481,D1481,E1481,G1481)</f>
        <v>=RC10</v>
      </c>
      <c r="M1481" s="51"/>
    </row>
    <row r="1482" spans="1:16">
      <c r="A1482" s="148">
        <v>13915</v>
      </c>
      <c r="B1482" s="85" t="s">
        <v>780</v>
      </c>
      <c r="C1482" s="1">
        <f>Haramain!$J$206</f>
        <v>0</v>
      </c>
      <c r="D1482" s="86" t="s">
        <v>2299</v>
      </c>
      <c r="E1482">
        <v>147</v>
      </c>
      <c r="F1482" s="86" t="s">
        <v>2167</v>
      </c>
      <c r="G1482" t="s">
        <v>2300</v>
      </c>
      <c r="H1482" t="s">
        <v>2164</v>
      </c>
      <c r="J1482" t="str">
        <f t="shared" si="24"/>
        <v>=Haramain!R147C10</v>
      </c>
      <c r="M1482" s="51"/>
      <c r="P1482" s="51"/>
    </row>
    <row r="1483" spans="1:16">
      <c r="A1483" s="148">
        <v>14304</v>
      </c>
      <c r="B1483" s="85" t="s">
        <v>2118</v>
      </c>
      <c r="D1483" s="86" t="s">
        <v>2299</v>
      </c>
      <c r="F1483" s="86"/>
      <c r="G1483" t="s">
        <v>2300</v>
      </c>
      <c r="H1483" t="s">
        <v>2164</v>
      </c>
      <c r="J1483" t="str">
        <f t="shared" si="24"/>
        <v>=RC10</v>
      </c>
      <c r="M1483" s="51"/>
    </row>
    <row r="1484" spans="1:16">
      <c r="A1484" s="148">
        <v>13365</v>
      </c>
      <c r="B1484" s="85" t="s">
        <v>2119</v>
      </c>
      <c r="D1484" s="86" t="s">
        <v>2299</v>
      </c>
      <c r="F1484" s="86"/>
      <c r="G1484" t="s">
        <v>2300</v>
      </c>
      <c r="H1484" t="s">
        <v>2164</v>
      </c>
      <c r="J1484" t="str">
        <f t="shared" si="24"/>
        <v>=RC10</v>
      </c>
      <c r="M1484" s="51"/>
    </row>
    <row r="1485" spans="1:16">
      <c r="A1485" s="148">
        <v>13185</v>
      </c>
      <c r="B1485" s="85" t="s">
        <v>781</v>
      </c>
      <c r="C1485" s="1">
        <f>Haramain!$J$207</f>
        <v>0</v>
      </c>
      <c r="D1485" s="86" t="s">
        <v>2299</v>
      </c>
      <c r="E1485">
        <v>148</v>
      </c>
      <c r="F1485" s="86" t="s">
        <v>2167</v>
      </c>
      <c r="G1485" t="s">
        <v>2300</v>
      </c>
      <c r="H1485" t="s">
        <v>2164</v>
      </c>
      <c r="J1485" t="str">
        <f t="shared" si="24"/>
        <v>=Haramain!R148C10</v>
      </c>
      <c r="M1485" s="51"/>
      <c r="P1485" s="51"/>
    </row>
    <row r="1486" spans="1:16">
      <c r="A1486" s="148">
        <v>13869</v>
      </c>
      <c r="B1486" s="85" t="s">
        <v>782</v>
      </c>
      <c r="C1486" s="1">
        <f>Haramain!$J$208</f>
        <v>0</v>
      </c>
      <c r="D1486" s="86" t="s">
        <v>2299</v>
      </c>
      <c r="E1486">
        <v>149</v>
      </c>
      <c r="F1486" s="86" t="s">
        <v>2167</v>
      </c>
      <c r="G1486" t="s">
        <v>2300</v>
      </c>
      <c r="H1486" t="s">
        <v>2164</v>
      </c>
      <c r="J1486" t="str">
        <f t="shared" si="24"/>
        <v>=Haramain!R149C10</v>
      </c>
      <c r="M1486" s="51"/>
      <c r="P1486" s="51"/>
    </row>
    <row r="1487" spans="1:16">
      <c r="A1487" s="148">
        <v>12868</v>
      </c>
      <c r="B1487" s="85" t="s">
        <v>783</v>
      </c>
      <c r="C1487" s="1">
        <f>Haramain!$J$209</f>
        <v>0</v>
      </c>
      <c r="D1487" s="86" t="s">
        <v>2299</v>
      </c>
      <c r="E1487">
        <v>150</v>
      </c>
      <c r="F1487" s="86" t="s">
        <v>2167</v>
      </c>
      <c r="G1487" t="s">
        <v>2300</v>
      </c>
      <c r="H1487" t="s">
        <v>2164</v>
      </c>
      <c r="J1487" t="str">
        <f t="shared" si="24"/>
        <v>=Haramain!R150C10</v>
      </c>
      <c r="M1487" s="51"/>
      <c r="P1487" s="51"/>
    </row>
    <row r="1488" spans="1:16">
      <c r="A1488" s="148">
        <v>14230</v>
      </c>
      <c r="B1488" s="85" t="s">
        <v>784</v>
      </c>
      <c r="C1488" s="1">
        <f>Haramain!$J$210</f>
        <v>0</v>
      </c>
      <c r="D1488" s="86" t="s">
        <v>2299</v>
      </c>
      <c r="E1488">
        <v>151</v>
      </c>
      <c r="F1488" s="86" t="s">
        <v>2167</v>
      </c>
      <c r="G1488" t="s">
        <v>2300</v>
      </c>
      <c r="H1488" t="s">
        <v>2164</v>
      </c>
      <c r="J1488" t="str">
        <f t="shared" si="24"/>
        <v>=Haramain!R151C10</v>
      </c>
      <c r="M1488" s="51"/>
      <c r="P1488" s="51"/>
    </row>
    <row r="1489" spans="1:16">
      <c r="A1489" s="148">
        <v>13292</v>
      </c>
      <c r="B1489" s="85" t="s">
        <v>2120</v>
      </c>
      <c r="D1489" s="86" t="s">
        <v>2299</v>
      </c>
      <c r="F1489" s="86"/>
      <c r="G1489" t="s">
        <v>2300</v>
      </c>
      <c r="H1489" t="s">
        <v>2164</v>
      </c>
      <c r="J1489" t="str">
        <f t="shared" si="24"/>
        <v>=RC10</v>
      </c>
      <c r="M1489" s="51"/>
    </row>
    <row r="1490" spans="1:16">
      <c r="A1490" s="148">
        <v>14283</v>
      </c>
      <c r="B1490" s="85" t="s">
        <v>2121</v>
      </c>
      <c r="D1490" s="86" t="s">
        <v>2299</v>
      </c>
      <c r="F1490" s="86"/>
      <c r="G1490" t="s">
        <v>2300</v>
      </c>
      <c r="H1490" t="s">
        <v>2164</v>
      </c>
      <c r="J1490" t="str">
        <f t="shared" si="24"/>
        <v>=RC10</v>
      </c>
      <c r="M1490" s="51"/>
    </row>
    <row r="1491" spans="1:16">
      <c r="A1491" s="148">
        <v>13906</v>
      </c>
      <c r="B1491" s="85" t="s">
        <v>785</v>
      </c>
      <c r="C1491" s="1">
        <f>Haramain!$J$211</f>
        <v>0</v>
      </c>
      <c r="D1491" s="86" t="s">
        <v>2299</v>
      </c>
      <c r="E1491">
        <v>152</v>
      </c>
      <c r="F1491" s="86" t="s">
        <v>2167</v>
      </c>
      <c r="G1491" t="s">
        <v>2300</v>
      </c>
      <c r="H1491" t="s">
        <v>2164</v>
      </c>
      <c r="J1491" t="str">
        <f t="shared" si="24"/>
        <v>=Haramain!R152C10</v>
      </c>
      <c r="M1491" s="51"/>
      <c r="P1491" s="51"/>
    </row>
    <row r="1492" spans="1:16">
      <c r="A1492" s="148">
        <v>12856</v>
      </c>
      <c r="B1492" s="85" t="s">
        <v>2122</v>
      </c>
      <c r="D1492" s="86" t="s">
        <v>2299</v>
      </c>
      <c r="F1492" s="86"/>
      <c r="G1492" t="s">
        <v>2300</v>
      </c>
      <c r="H1492" t="s">
        <v>2164</v>
      </c>
      <c r="J1492" t="str">
        <f t="shared" si="24"/>
        <v>=RC10</v>
      </c>
      <c r="M1492" s="51"/>
    </row>
    <row r="1493" spans="1:16">
      <c r="A1493" s="148">
        <v>13178</v>
      </c>
      <c r="B1493" s="85" t="s">
        <v>786</v>
      </c>
      <c r="C1493" s="1">
        <f>Haramain!$J$212</f>
        <v>0</v>
      </c>
      <c r="D1493" s="86" t="s">
        <v>2299</v>
      </c>
      <c r="E1493">
        <v>153</v>
      </c>
      <c r="F1493" s="86" t="s">
        <v>2167</v>
      </c>
      <c r="G1493" t="s">
        <v>2300</v>
      </c>
      <c r="H1493" t="s">
        <v>2164</v>
      </c>
      <c r="J1493" t="str">
        <f t="shared" si="24"/>
        <v>=Haramain!R153C10</v>
      </c>
      <c r="M1493" s="51"/>
      <c r="P1493" s="51"/>
    </row>
    <row r="1494" spans="1:16">
      <c r="A1494" s="148">
        <v>13867</v>
      </c>
      <c r="B1494" s="85" t="s">
        <v>2123</v>
      </c>
      <c r="D1494" s="86" t="s">
        <v>2299</v>
      </c>
      <c r="F1494" s="86"/>
      <c r="G1494" t="s">
        <v>2300</v>
      </c>
      <c r="H1494" t="s">
        <v>2164</v>
      </c>
      <c r="J1494" t="str">
        <f t="shared" si="24"/>
        <v>=RC10</v>
      </c>
      <c r="M1494" s="51"/>
    </row>
    <row r="1495" spans="1:16">
      <c r="A1495" s="148">
        <v>14041</v>
      </c>
      <c r="B1495" s="85" t="s">
        <v>2124</v>
      </c>
      <c r="D1495" s="86" t="s">
        <v>2299</v>
      </c>
      <c r="F1495" s="86"/>
      <c r="G1495" t="s">
        <v>2300</v>
      </c>
      <c r="H1495" t="s">
        <v>2164</v>
      </c>
      <c r="J1495" t="str">
        <f t="shared" si="24"/>
        <v>=RC10</v>
      </c>
      <c r="M1495" s="51"/>
    </row>
    <row r="1496" spans="1:16">
      <c r="A1496" s="148">
        <v>14308</v>
      </c>
      <c r="B1496" s="85" t="s">
        <v>2125</v>
      </c>
      <c r="D1496" s="86" t="s">
        <v>2299</v>
      </c>
      <c r="F1496" s="86"/>
      <c r="G1496" t="s">
        <v>2300</v>
      </c>
      <c r="H1496" t="s">
        <v>2164</v>
      </c>
      <c r="J1496" t="str">
        <f t="shared" si="24"/>
        <v>=RC10</v>
      </c>
      <c r="M1496" s="51"/>
    </row>
    <row r="1497" spans="1:16">
      <c r="A1497" s="148">
        <v>14280</v>
      </c>
      <c r="B1497" s="85" t="s">
        <v>2126</v>
      </c>
      <c r="D1497" s="86" t="s">
        <v>2299</v>
      </c>
      <c r="F1497" s="86"/>
      <c r="G1497" t="s">
        <v>2300</v>
      </c>
      <c r="H1497" t="s">
        <v>2164</v>
      </c>
      <c r="J1497" t="str">
        <f t="shared" si="24"/>
        <v>=RC10</v>
      </c>
      <c r="M1497" s="51"/>
    </row>
    <row r="1498" spans="1:16">
      <c r="A1498" s="148">
        <v>12864</v>
      </c>
      <c r="B1498" s="85" t="s">
        <v>2127</v>
      </c>
      <c r="D1498" s="86" t="s">
        <v>2299</v>
      </c>
      <c r="F1498" s="86"/>
      <c r="G1498" t="s">
        <v>2300</v>
      </c>
      <c r="H1498" t="s">
        <v>2164</v>
      </c>
      <c r="J1498" t="str">
        <f t="shared" si="24"/>
        <v>=RC10</v>
      </c>
      <c r="M1498" s="51"/>
    </row>
    <row r="1499" spans="1:16">
      <c r="A1499" s="148">
        <v>13186</v>
      </c>
      <c r="B1499" s="85" t="s">
        <v>787</v>
      </c>
      <c r="C1499" s="1">
        <f>Haramain!$J$213</f>
        <v>0</v>
      </c>
      <c r="D1499" s="86" t="s">
        <v>2299</v>
      </c>
      <c r="E1499">
        <v>154</v>
      </c>
      <c r="F1499" s="86" t="s">
        <v>2167</v>
      </c>
      <c r="G1499" t="s">
        <v>2300</v>
      </c>
      <c r="H1499" t="s">
        <v>2164</v>
      </c>
      <c r="J1499" t="str">
        <f t="shared" si="24"/>
        <v>=Haramain!R154C10</v>
      </c>
      <c r="M1499" s="51"/>
      <c r="P1499" s="51"/>
    </row>
    <row r="1500" spans="1:16">
      <c r="A1500" s="148">
        <v>12865</v>
      </c>
      <c r="B1500" s="85" t="s">
        <v>2128</v>
      </c>
      <c r="D1500" s="86" t="s">
        <v>2299</v>
      </c>
      <c r="F1500" s="86"/>
      <c r="G1500" t="s">
        <v>2300</v>
      </c>
      <c r="H1500" t="s">
        <v>2164</v>
      </c>
      <c r="J1500" t="str">
        <f t="shared" si="24"/>
        <v>=RC10</v>
      </c>
      <c r="M1500" s="51"/>
    </row>
    <row r="1501" spans="1:16">
      <c r="A1501" s="148">
        <v>13187</v>
      </c>
      <c r="B1501" s="85" t="s">
        <v>2129</v>
      </c>
      <c r="D1501" s="86" t="s">
        <v>2299</v>
      </c>
      <c r="F1501" s="86"/>
      <c r="G1501" t="s">
        <v>2300</v>
      </c>
      <c r="H1501" t="s">
        <v>2164</v>
      </c>
      <c r="J1501" t="str">
        <f t="shared" si="24"/>
        <v>=RC10</v>
      </c>
      <c r="M1501" s="51"/>
    </row>
    <row r="1502" spans="1:16">
      <c r="A1502" s="148">
        <v>12857</v>
      </c>
      <c r="B1502" s="85" t="s">
        <v>2130</v>
      </c>
      <c r="D1502" s="86" t="s">
        <v>2299</v>
      </c>
      <c r="F1502" s="86"/>
      <c r="G1502" t="s">
        <v>2300</v>
      </c>
      <c r="H1502" t="s">
        <v>2164</v>
      </c>
      <c r="J1502" t="str">
        <f t="shared" si="24"/>
        <v>=RC10</v>
      </c>
      <c r="M1502" s="51"/>
    </row>
    <row r="1503" spans="1:16">
      <c r="A1503" s="148">
        <v>13177</v>
      </c>
      <c r="B1503" s="85" t="s">
        <v>788</v>
      </c>
      <c r="C1503" s="1">
        <f>Haramain!$J$214</f>
        <v>0</v>
      </c>
      <c r="D1503" s="86" t="s">
        <v>2299</v>
      </c>
      <c r="E1503">
        <v>155</v>
      </c>
      <c r="F1503" s="86" t="s">
        <v>2167</v>
      </c>
      <c r="G1503" t="s">
        <v>2300</v>
      </c>
      <c r="H1503" t="s">
        <v>2164</v>
      </c>
      <c r="J1503" t="str">
        <f t="shared" si="24"/>
        <v>=Haramain!R155C10</v>
      </c>
      <c r="M1503" s="51"/>
      <c r="P1503" s="51"/>
    </row>
    <row r="1504" spans="1:16">
      <c r="A1504" s="148">
        <v>12867</v>
      </c>
      <c r="B1504" s="85" t="s">
        <v>789</v>
      </c>
      <c r="C1504" s="1">
        <f>Haramain!$J$215</f>
        <v>0</v>
      </c>
      <c r="D1504" s="86" t="s">
        <v>2299</v>
      </c>
      <c r="E1504">
        <v>156</v>
      </c>
      <c r="F1504" s="86" t="s">
        <v>2167</v>
      </c>
      <c r="G1504" t="s">
        <v>2300</v>
      </c>
      <c r="H1504" t="s">
        <v>2164</v>
      </c>
      <c r="J1504" t="str">
        <f t="shared" si="24"/>
        <v>=Haramain!R156C10</v>
      </c>
      <c r="M1504" s="51"/>
      <c r="P1504" s="51"/>
    </row>
    <row r="1505" spans="1:16">
      <c r="A1505" s="148">
        <v>14403</v>
      </c>
      <c r="B1505" s="85" t="s">
        <v>2131</v>
      </c>
      <c r="D1505" s="86" t="s">
        <v>2299</v>
      </c>
      <c r="F1505" s="86"/>
      <c r="G1505" t="s">
        <v>2300</v>
      </c>
      <c r="H1505" t="s">
        <v>2164</v>
      </c>
      <c r="J1505" t="str">
        <f t="shared" si="24"/>
        <v>=RC10</v>
      </c>
      <c r="M1505" s="51"/>
    </row>
    <row r="1506" spans="1:16">
      <c r="A1506" s="148">
        <v>14231</v>
      </c>
      <c r="B1506" s="85" t="s">
        <v>2132</v>
      </c>
      <c r="D1506" s="86" t="s">
        <v>2299</v>
      </c>
      <c r="F1506" s="86"/>
      <c r="G1506" t="s">
        <v>2300</v>
      </c>
      <c r="H1506" t="s">
        <v>2164</v>
      </c>
      <c r="J1506" t="str">
        <f t="shared" si="24"/>
        <v>=RC10</v>
      </c>
      <c r="M1506" s="51"/>
    </row>
    <row r="1507" spans="1:16">
      <c r="A1507" s="148">
        <v>13286</v>
      </c>
      <c r="B1507" s="85" t="s">
        <v>790</v>
      </c>
      <c r="C1507" s="1">
        <f>Haramain!$J$217</f>
        <v>0</v>
      </c>
      <c r="D1507" s="86" t="s">
        <v>2299</v>
      </c>
      <c r="E1507">
        <v>157</v>
      </c>
      <c r="F1507" s="86" t="s">
        <v>2167</v>
      </c>
      <c r="G1507" t="s">
        <v>2300</v>
      </c>
      <c r="H1507" t="s">
        <v>2164</v>
      </c>
      <c r="J1507" t="str">
        <f t="shared" si="24"/>
        <v>=Haramain!R157C10</v>
      </c>
      <c r="M1507" s="51"/>
      <c r="P1507" s="51"/>
    </row>
    <row r="1508" spans="1:16">
      <c r="A1508" s="148">
        <v>13287</v>
      </c>
      <c r="B1508" s="85" t="s">
        <v>2133</v>
      </c>
      <c r="D1508" s="86" t="s">
        <v>2299</v>
      </c>
      <c r="F1508" s="86"/>
      <c r="G1508" t="s">
        <v>2300</v>
      </c>
      <c r="H1508" t="s">
        <v>2164</v>
      </c>
      <c r="J1508" t="str">
        <f t="shared" si="24"/>
        <v>=RC10</v>
      </c>
      <c r="M1508" s="51"/>
    </row>
    <row r="1509" spans="1:16">
      <c r="A1509" s="148">
        <v>13288</v>
      </c>
      <c r="B1509" s="85" t="s">
        <v>2134</v>
      </c>
      <c r="D1509" s="86" t="s">
        <v>2299</v>
      </c>
      <c r="F1509" s="86"/>
      <c r="G1509" t="s">
        <v>2300</v>
      </c>
      <c r="H1509" t="s">
        <v>2164</v>
      </c>
      <c r="J1509" t="str">
        <f t="shared" si="24"/>
        <v>=RC10</v>
      </c>
      <c r="M1509" s="51"/>
    </row>
    <row r="1510" spans="1:16">
      <c r="A1510" s="148">
        <v>12983</v>
      </c>
      <c r="B1510" s="85" t="s">
        <v>2135</v>
      </c>
      <c r="D1510" s="86" t="s">
        <v>2299</v>
      </c>
      <c r="F1510" s="86"/>
      <c r="G1510" t="s">
        <v>2300</v>
      </c>
      <c r="H1510" t="s">
        <v>2164</v>
      </c>
      <c r="J1510" t="str">
        <f t="shared" si="24"/>
        <v>=RC10</v>
      </c>
      <c r="M1510" s="51"/>
    </row>
    <row r="1511" spans="1:16">
      <c r="A1511" s="147">
        <v>12670</v>
      </c>
      <c r="B1511" s="84" t="s">
        <v>791</v>
      </c>
      <c r="D1511" s="86" t="s">
        <v>2299</v>
      </c>
      <c r="F1511" s="86"/>
      <c r="G1511" t="s">
        <v>2300</v>
      </c>
      <c r="H1511" t="s">
        <v>2164</v>
      </c>
      <c r="J1511" t="str">
        <f t="shared" si="24"/>
        <v>=RC10</v>
      </c>
      <c r="M1511" s="51"/>
    </row>
    <row r="1512" spans="1:16">
      <c r="A1512" s="148">
        <v>12687</v>
      </c>
      <c r="B1512" s="85" t="s">
        <v>792</v>
      </c>
      <c r="D1512" s="86" t="s">
        <v>2299</v>
      </c>
      <c r="F1512" s="86"/>
      <c r="G1512" t="s">
        <v>2300</v>
      </c>
      <c r="H1512" t="s">
        <v>2164</v>
      </c>
      <c r="J1512" t="str">
        <f t="shared" si="24"/>
        <v>=RC10</v>
      </c>
      <c r="M1512" s="51"/>
    </row>
    <row r="1513" spans="1:16">
      <c r="A1513" s="148">
        <v>12688</v>
      </c>
      <c r="B1513" s="85" t="s">
        <v>793</v>
      </c>
      <c r="D1513" s="86" t="s">
        <v>2299</v>
      </c>
      <c r="F1513" s="86"/>
      <c r="G1513" t="s">
        <v>2300</v>
      </c>
      <c r="H1513" t="s">
        <v>2164</v>
      </c>
      <c r="J1513" t="str">
        <f t="shared" si="24"/>
        <v>=RC10</v>
      </c>
      <c r="M1513" s="51"/>
    </row>
    <row r="1514" spans="1:16">
      <c r="A1514" s="148">
        <v>14365</v>
      </c>
      <c r="B1514" s="85" t="s">
        <v>794</v>
      </c>
      <c r="D1514" s="86" t="s">
        <v>2299</v>
      </c>
      <c r="F1514" s="86"/>
      <c r="G1514" t="s">
        <v>2300</v>
      </c>
      <c r="H1514" t="s">
        <v>2164</v>
      </c>
      <c r="J1514" t="str">
        <f t="shared" si="24"/>
        <v>=RC10</v>
      </c>
      <c r="M1514" s="51"/>
    </row>
    <row r="1515" spans="1:16">
      <c r="A1515" s="147">
        <v>13027</v>
      </c>
      <c r="B1515" s="84" t="s">
        <v>2136</v>
      </c>
      <c r="D1515" s="86" t="s">
        <v>2299</v>
      </c>
      <c r="F1515" s="86"/>
      <c r="G1515" t="s">
        <v>2300</v>
      </c>
      <c r="H1515" t="s">
        <v>2164</v>
      </c>
      <c r="J1515" t="str">
        <f t="shared" si="24"/>
        <v>=RC10</v>
      </c>
      <c r="M1515" s="51"/>
    </row>
    <row r="1516" spans="1:16">
      <c r="A1516" s="148">
        <v>12754</v>
      </c>
      <c r="B1516" s="85" t="s">
        <v>2137</v>
      </c>
      <c r="D1516" s="86" t="s">
        <v>2299</v>
      </c>
      <c r="F1516" s="86"/>
      <c r="G1516" t="s">
        <v>2300</v>
      </c>
      <c r="H1516" t="s">
        <v>2164</v>
      </c>
      <c r="J1516" t="str">
        <f t="shared" si="24"/>
        <v>=RC10</v>
      </c>
      <c r="M1516" s="51"/>
    </row>
    <row r="1517" spans="1:16">
      <c r="A1517" s="148">
        <v>12974</v>
      </c>
      <c r="B1517" s="85" t="s">
        <v>2138</v>
      </c>
      <c r="D1517" s="86" t="s">
        <v>2299</v>
      </c>
      <c r="F1517" s="86"/>
      <c r="G1517" t="s">
        <v>2300</v>
      </c>
      <c r="H1517" t="s">
        <v>2164</v>
      </c>
      <c r="J1517" t="str">
        <f t="shared" si="24"/>
        <v>=RC10</v>
      </c>
      <c r="M1517" s="51"/>
    </row>
    <row r="1518" spans="1:16">
      <c r="A1518" s="148">
        <v>12674</v>
      </c>
      <c r="B1518" s="85" t="s">
        <v>2139</v>
      </c>
      <c r="D1518" s="86" t="s">
        <v>2299</v>
      </c>
      <c r="F1518" s="86"/>
      <c r="G1518" t="s">
        <v>2300</v>
      </c>
      <c r="H1518" t="s">
        <v>2164</v>
      </c>
      <c r="J1518" t="str">
        <f t="shared" si="24"/>
        <v>=RC10</v>
      </c>
      <c r="M1518" s="51"/>
    </row>
    <row r="1519" spans="1:16">
      <c r="A1519" s="148">
        <v>12673</v>
      </c>
      <c r="B1519" s="85" t="s">
        <v>2140</v>
      </c>
      <c r="D1519" s="86" t="s">
        <v>2299</v>
      </c>
      <c r="F1519" s="86"/>
      <c r="G1519" t="s">
        <v>2300</v>
      </c>
      <c r="H1519" t="s">
        <v>2164</v>
      </c>
      <c r="J1519" t="str">
        <f t="shared" si="24"/>
        <v>=RC10</v>
      </c>
      <c r="M1519" s="51"/>
    </row>
    <row r="1520" spans="1:16">
      <c r="A1520" s="148">
        <v>12671</v>
      </c>
      <c r="B1520" s="85" t="s">
        <v>2141</v>
      </c>
      <c r="D1520" s="86" t="s">
        <v>2299</v>
      </c>
      <c r="F1520" s="86"/>
      <c r="G1520" t="s">
        <v>2300</v>
      </c>
      <c r="H1520" t="s">
        <v>2164</v>
      </c>
      <c r="J1520" t="str">
        <f t="shared" si="24"/>
        <v>=RC10</v>
      </c>
      <c r="M1520" s="51"/>
    </row>
    <row r="1521" spans="1:13">
      <c r="A1521" s="148">
        <v>12672</v>
      </c>
      <c r="B1521" s="85" t="s">
        <v>2142</v>
      </c>
      <c r="D1521" s="86" t="s">
        <v>2299</v>
      </c>
      <c r="F1521" s="86"/>
      <c r="G1521" t="s">
        <v>2300</v>
      </c>
      <c r="H1521" t="s">
        <v>2164</v>
      </c>
      <c r="J1521" t="str">
        <f t="shared" si="24"/>
        <v>=RC10</v>
      </c>
      <c r="M1521" s="51"/>
    </row>
    <row r="1522" spans="1:13">
      <c r="A1522" s="148">
        <v>12846</v>
      </c>
      <c r="B1522" s="85" t="s">
        <v>2143</v>
      </c>
      <c r="D1522" s="86" t="s">
        <v>2299</v>
      </c>
      <c r="F1522" s="86"/>
      <c r="G1522" t="s">
        <v>2300</v>
      </c>
      <c r="H1522" t="s">
        <v>2164</v>
      </c>
      <c r="J1522" t="str">
        <f t="shared" si="24"/>
        <v>=RC10</v>
      </c>
      <c r="M1522" s="51"/>
    </row>
    <row r="1523" spans="1:13">
      <c r="A1523" s="147">
        <v>13028</v>
      </c>
      <c r="B1523" s="84" t="s">
        <v>795</v>
      </c>
      <c r="D1523" s="86" t="s">
        <v>2299</v>
      </c>
      <c r="F1523" s="86"/>
      <c r="G1523" t="s">
        <v>2300</v>
      </c>
      <c r="H1523" t="s">
        <v>2164</v>
      </c>
      <c r="J1523" t="str">
        <f t="shared" si="24"/>
        <v>=RC10</v>
      </c>
      <c r="M1523" s="51"/>
    </row>
    <row r="1524" spans="1:13">
      <c r="A1524" s="148">
        <v>10823</v>
      </c>
      <c r="B1524" s="85" t="s">
        <v>2144</v>
      </c>
      <c r="D1524" s="86" t="s">
        <v>2299</v>
      </c>
      <c r="F1524" s="86"/>
      <c r="G1524" t="s">
        <v>2300</v>
      </c>
      <c r="H1524" t="s">
        <v>2164</v>
      </c>
      <c r="J1524" t="str">
        <f t="shared" si="24"/>
        <v>=RC10</v>
      </c>
      <c r="M1524" s="51"/>
    </row>
    <row r="1525" spans="1:13">
      <c r="A1525" s="148">
        <v>10825</v>
      </c>
      <c r="B1525" s="85" t="s">
        <v>2145</v>
      </c>
      <c r="D1525" s="86" t="s">
        <v>2299</v>
      </c>
      <c r="F1525" s="86"/>
      <c r="G1525" t="s">
        <v>2300</v>
      </c>
      <c r="H1525" t="s">
        <v>2164</v>
      </c>
      <c r="J1525" t="str">
        <f t="shared" si="24"/>
        <v>=RC10</v>
      </c>
      <c r="M1525" s="51"/>
    </row>
    <row r="1526" spans="1:13">
      <c r="A1526" s="148">
        <v>14336</v>
      </c>
      <c r="B1526" s="85" t="s">
        <v>2146</v>
      </c>
      <c r="D1526" s="86" t="s">
        <v>2299</v>
      </c>
      <c r="F1526" s="86"/>
      <c r="G1526" t="s">
        <v>2300</v>
      </c>
      <c r="H1526" t="s">
        <v>2164</v>
      </c>
      <c r="J1526" t="str">
        <f t="shared" si="24"/>
        <v>=RC10</v>
      </c>
      <c r="M1526" s="51"/>
    </row>
    <row r="1527" spans="1:13">
      <c r="A1527" s="148">
        <v>12859</v>
      </c>
      <c r="B1527" s="85" t="s">
        <v>2147</v>
      </c>
      <c r="D1527" s="86" t="s">
        <v>2299</v>
      </c>
      <c r="F1527" s="86"/>
      <c r="G1527" t="s">
        <v>2300</v>
      </c>
      <c r="H1527" t="s">
        <v>2164</v>
      </c>
      <c r="J1527" t="str">
        <f t="shared" si="24"/>
        <v>=RC10</v>
      </c>
      <c r="M1527" s="51"/>
    </row>
    <row r="1528" spans="1:13">
      <c r="A1528" s="148">
        <v>14337</v>
      </c>
      <c r="B1528" s="85" t="s">
        <v>2148</v>
      </c>
      <c r="D1528" s="86" t="s">
        <v>2299</v>
      </c>
      <c r="F1528" s="86"/>
      <c r="G1528" t="s">
        <v>2300</v>
      </c>
      <c r="H1528" t="s">
        <v>2164</v>
      </c>
      <c r="J1528" t="str">
        <f t="shared" si="24"/>
        <v>=RC10</v>
      </c>
      <c r="M1528" s="51"/>
    </row>
    <row r="1529" spans="1:13">
      <c r="A1529" s="148">
        <v>12860</v>
      </c>
      <c r="B1529" s="85" t="s">
        <v>2149</v>
      </c>
      <c r="D1529" s="86" t="s">
        <v>2299</v>
      </c>
      <c r="F1529" s="86"/>
      <c r="G1529" t="s">
        <v>2300</v>
      </c>
      <c r="H1529" t="s">
        <v>2164</v>
      </c>
      <c r="J1529" t="str">
        <f t="shared" si="24"/>
        <v>=RC10</v>
      </c>
      <c r="M1529" s="51"/>
    </row>
    <row r="1530" spans="1:13">
      <c r="A1530" s="147">
        <v>13268</v>
      </c>
      <c r="B1530" s="84" t="s">
        <v>2150</v>
      </c>
      <c r="D1530" s="86" t="s">
        <v>2299</v>
      </c>
      <c r="F1530" s="86"/>
      <c r="G1530" t="s">
        <v>2300</v>
      </c>
      <c r="H1530" t="s">
        <v>2164</v>
      </c>
      <c r="J1530" t="str">
        <f t="shared" si="24"/>
        <v>=RC10</v>
      </c>
      <c r="M1530" s="51"/>
    </row>
    <row r="1531" spans="1:13">
      <c r="A1531" s="148">
        <v>14334</v>
      </c>
      <c r="B1531" s="85" t="s">
        <v>2151</v>
      </c>
      <c r="D1531" s="86" t="s">
        <v>2299</v>
      </c>
      <c r="F1531" s="86"/>
      <c r="G1531" t="s">
        <v>2300</v>
      </c>
      <c r="H1531" t="s">
        <v>2164</v>
      </c>
      <c r="J1531" t="str">
        <f t="shared" si="24"/>
        <v>=RC10</v>
      </c>
      <c r="M1531" s="51"/>
    </row>
    <row r="1532" spans="1:13">
      <c r="A1532" s="148">
        <v>13269</v>
      </c>
      <c r="B1532" s="85" t="s">
        <v>2152</v>
      </c>
      <c r="D1532" s="86" t="s">
        <v>2299</v>
      </c>
      <c r="F1532" s="86"/>
      <c r="G1532" t="s">
        <v>2300</v>
      </c>
      <c r="H1532" t="s">
        <v>2164</v>
      </c>
      <c r="J1532" t="str">
        <f t="shared" si="24"/>
        <v>=RC10</v>
      </c>
      <c r="M1532" s="51"/>
    </row>
    <row r="1533" spans="1:13">
      <c r="A1533" s="148">
        <v>13270</v>
      </c>
      <c r="B1533" s="85" t="s">
        <v>2153</v>
      </c>
      <c r="D1533" s="86" t="s">
        <v>2299</v>
      </c>
      <c r="F1533" s="86"/>
      <c r="G1533" t="s">
        <v>2300</v>
      </c>
      <c r="H1533" t="s">
        <v>2164</v>
      </c>
      <c r="J1533" t="str">
        <f t="shared" si="24"/>
        <v>=RC10</v>
      </c>
      <c r="M1533" s="51"/>
    </row>
    <row r="1534" spans="1:13">
      <c r="A1534" s="148">
        <v>10827</v>
      </c>
      <c r="B1534" s="85" t="s">
        <v>2154</v>
      </c>
      <c r="D1534" s="86" t="s">
        <v>2299</v>
      </c>
      <c r="F1534" s="86"/>
      <c r="G1534" t="s">
        <v>2300</v>
      </c>
      <c r="H1534" t="s">
        <v>2164</v>
      </c>
      <c r="J1534" t="str">
        <f t="shared" si="24"/>
        <v>=RC10</v>
      </c>
      <c r="M1534" s="51"/>
    </row>
    <row r="1535" spans="1:13">
      <c r="A1535" s="148">
        <v>12685</v>
      </c>
      <c r="B1535" s="85" t="s">
        <v>796</v>
      </c>
      <c r="D1535" s="86" t="s">
        <v>2299</v>
      </c>
      <c r="F1535" s="86"/>
      <c r="G1535" t="s">
        <v>2300</v>
      </c>
      <c r="H1535" t="s">
        <v>2164</v>
      </c>
      <c r="J1535" t="str">
        <f t="shared" si="24"/>
        <v>=RC10</v>
      </c>
      <c r="M1535" s="51"/>
    </row>
    <row r="1536" spans="1:13">
      <c r="A1536" s="148">
        <v>13261</v>
      </c>
      <c r="B1536" s="85" t="s">
        <v>2155</v>
      </c>
      <c r="D1536" s="86" t="s">
        <v>2299</v>
      </c>
      <c r="F1536" s="86"/>
      <c r="G1536" t="s">
        <v>2300</v>
      </c>
      <c r="H1536" t="s">
        <v>2164</v>
      </c>
      <c r="J1536" t="str">
        <f t="shared" si="24"/>
        <v>=RC10</v>
      </c>
      <c r="M1536" s="51"/>
    </row>
    <row r="1537" spans="1:13">
      <c r="A1537" s="148">
        <v>12684</v>
      </c>
      <c r="B1537" s="85" t="s">
        <v>797</v>
      </c>
      <c r="D1537" s="86" t="s">
        <v>2299</v>
      </c>
      <c r="F1537" s="86"/>
      <c r="G1537" t="s">
        <v>2300</v>
      </c>
      <c r="H1537" t="s">
        <v>2164</v>
      </c>
      <c r="J1537" t="str">
        <f t="shared" si="24"/>
        <v>=RC10</v>
      </c>
      <c r="M1537" s="51"/>
    </row>
    <row r="1538" spans="1:13">
      <c r="A1538" s="148">
        <v>13499</v>
      </c>
      <c r="B1538" s="85" t="s">
        <v>798</v>
      </c>
      <c r="D1538" s="86" t="s">
        <v>2299</v>
      </c>
      <c r="F1538" s="86"/>
      <c r="G1538" t="s">
        <v>2300</v>
      </c>
      <c r="H1538" t="s">
        <v>2164</v>
      </c>
      <c r="J1538" t="str">
        <f t="shared" si="24"/>
        <v>=RC10</v>
      </c>
      <c r="M1538" s="51"/>
    </row>
    <row r="1539" spans="1:13">
      <c r="A1539" s="148">
        <v>14335</v>
      </c>
      <c r="B1539" s="85" t="s">
        <v>799</v>
      </c>
      <c r="D1539" s="86" t="s">
        <v>2299</v>
      </c>
      <c r="F1539" s="86"/>
      <c r="G1539" t="s">
        <v>2300</v>
      </c>
      <c r="H1539" t="s">
        <v>2164</v>
      </c>
      <c r="J1539" t="str">
        <f t="shared" si="24"/>
        <v>=RC10</v>
      </c>
      <c r="M1539" s="51"/>
    </row>
    <row r="1540" spans="1:13">
      <c r="A1540" s="148">
        <v>12686</v>
      </c>
      <c r="B1540" s="85" t="s">
        <v>800</v>
      </c>
      <c r="D1540" s="86" t="s">
        <v>2299</v>
      </c>
      <c r="F1540" s="86"/>
      <c r="G1540" t="s">
        <v>2300</v>
      </c>
      <c r="H1540" t="s">
        <v>2164</v>
      </c>
      <c r="J1540" t="str">
        <f t="shared" si="24"/>
        <v>=RC10</v>
      </c>
      <c r="M1540" s="51"/>
    </row>
    <row r="1541" spans="1:13">
      <c r="A1541" s="148">
        <v>13500</v>
      </c>
      <c r="B1541" s="85" t="s">
        <v>2156</v>
      </c>
      <c r="D1541" s="86" t="s">
        <v>2299</v>
      </c>
      <c r="F1541" s="86"/>
      <c r="G1541" t="s">
        <v>2300</v>
      </c>
      <c r="H1541" t="s">
        <v>2164</v>
      </c>
      <c r="J1541" t="str">
        <f t="shared" si="24"/>
        <v>=RC10</v>
      </c>
      <c r="M1541" s="51"/>
    </row>
    <row r="1542" spans="1:13">
      <c r="A1542" s="148">
        <v>12881</v>
      </c>
      <c r="B1542" s="85" t="s">
        <v>2157</v>
      </c>
      <c r="D1542" s="86" t="s">
        <v>2299</v>
      </c>
      <c r="F1542" s="86"/>
      <c r="G1542" t="s">
        <v>2300</v>
      </c>
      <c r="H1542" t="s">
        <v>2164</v>
      </c>
      <c r="J1542" t="str">
        <f t="shared" si="24"/>
        <v>=RC10</v>
      </c>
      <c r="M1542" s="51"/>
    </row>
    <row r="1543" spans="1:13">
      <c r="A1543" s="148">
        <v>12689</v>
      </c>
      <c r="B1543" s="85" t="s">
        <v>801</v>
      </c>
      <c r="D1543" s="86" t="s">
        <v>2299</v>
      </c>
      <c r="F1543" s="86"/>
      <c r="G1543" t="s">
        <v>2300</v>
      </c>
      <c r="H1543" t="s">
        <v>2164</v>
      </c>
      <c r="J1543" t="str">
        <f t="shared" si="24"/>
        <v>=RC10</v>
      </c>
      <c r="M1543" s="51"/>
    </row>
    <row r="1544" spans="1:13">
      <c r="A1544" s="148">
        <v>12690</v>
      </c>
      <c r="B1544" s="85" t="s">
        <v>802</v>
      </c>
      <c r="D1544" s="86" t="s">
        <v>2299</v>
      </c>
      <c r="F1544" s="86"/>
      <c r="G1544" t="s">
        <v>2300</v>
      </c>
      <c r="H1544" t="s">
        <v>2164</v>
      </c>
      <c r="J1544" t="str">
        <f t="shared" si="24"/>
        <v>=RC10</v>
      </c>
      <c r="M1544" s="51"/>
    </row>
    <row r="1545" spans="1:13">
      <c r="A1545" s="148">
        <v>12691</v>
      </c>
      <c r="B1545" s="85" t="s">
        <v>803</v>
      </c>
      <c r="D1545" s="86" t="s">
        <v>2299</v>
      </c>
      <c r="F1545" s="86"/>
      <c r="G1545" t="s">
        <v>2300</v>
      </c>
      <c r="H1545" t="s">
        <v>2164</v>
      </c>
      <c r="J1545" t="str">
        <f t="shared" ref="J1545:J1579" si="25">CONCATENATE(H1545,F1545,D1545,E1545,G1545)</f>
        <v>=RC10</v>
      </c>
      <c r="M1545" s="51"/>
    </row>
    <row r="1546" spans="1:13">
      <c r="A1546" s="148">
        <v>13097</v>
      </c>
      <c r="B1546" s="85" t="s">
        <v>2158</v>
      </c>
      <c r="D1546" s="86" t="s">
        <v>2299</v>
      </c>
      <c r="F1546" s="86"/>
      <c r="G1546" t="s">
        <v>2300</v>
      </c>
      <c r="H1546" t="s">
        <v>2164</v>
      </c>
      <c r="J1546" t="str">
        <f t="shared" si="25"/>
        <v>=RC10</v>
      </c>
      <c r="M1546" s="51"/>
    </row>
    <row r="1547" spans="1:13">
      <c r="A1547" s="148">
        <v>12676</v>
      </c>
      <c r="B1547" s="85" t="s">
        <v>2159</v>
      </c>
      <c r="D1547" s="86" t="s">
        <v>2299</v>
      </c>
      <c r="F1547" s="86"/>
      <c r="G1547" t="s">
        <v>2300</v>
      </c>
      <c r="H1547" t="s">
        <v>2164</v>
      </c>
      <c r="J1547" t="str">
        <f t="shared" si="25"/>
        <v>=RC10</v>
      </c>
      <c r="M1547" s="51"/>
    </row>
    <row r="1548" spans="1:13">
      <c r="A1548" s="148">
        <v>12677</v>
      </c>
      <c r="B1548" s="85" t="s">
        <v>2160</v>
      </c>
      <c r="D1548" s="86" t="s">
        <v>2299</v>
      </c>
      <c r="F1548" s="86"/>
      <c r="G1548" t="s">
        <v>2300</v>
      </c>
      <c r="H1548" t="s">
        <v>2164</v>
      </c>
      <c r="J1548" t="str">
        <f t="shared" si="25"/>
        <v>=RC10</v>
      </c>
      <c r="M1548" s="51"/>
    </row>
    <row r="1549" spans="1:13">
      <c r="A1549" s="148">
        <v>12679</v>
      </c>
      <c r="B1549" s="85" t="s">
        <v>2161</v>
      </c>
      <c r="D1549" s="86" t="s">
        <v>2299</v>
      </c>
      <c r="F1549" s="86"/>
      <c r="G1549" t="s">
        <v>2300</v>
      </c>
      <c r="H1549" t="s">
        <v>2164</v>
      </c>
      <c r="J1549" t="str">
        <f t="shared" si="25"/>
        <v>=RC10</v>
      </c>
      <c r="M1549" s="51"/>
    </row>
    <row r="1550" spans="1:13">
      <c r="A1550" s="148">
        <v>12678</v>
      </c>
      <c r="B1550" s="85" t="s">
        <v>2162</v>
      </c>
      <c r="D1550" s="86" t="s">
        <v>2299</v>
      </c>
      <c r="F1550" s="86"/>
      <c r="G1550" t="s">
        <v>2300</v>
      </c>
      <c r="H1550" t="s">
        <v>2164</v>
      </c>
      <c r="J1550" t="str">
        <f t="shared" si="25"/>
        <v>=RC10</v>
      </c>
      <c r="M1550" s="51"/>
    </row>
    <row r="1551" spans="1:13">
      <c r="A1551" s="148">
        <v>14342</v>
      </c>
      <c r="B1551" s="85" t="s">
        <v>804</v>
      </c>
      <c r="D1551" s="86" t="s">
        <v>2299</v>
      </c>
      <c r="F1551" s="86"/>
      <c r="G1551" t="s">
        <v>2300</v>
      </c>
      <c r="H1551" t="s">
        <v>2164</v>
      </c>
      <c r="J1551" t="str">
        <f t="shared" si="25"/>
        <v>=RC10</v>
      </c>
      <c r="M1551" s="51"/>
    </row>
    <row r="1552" spans="1:13">
      <c r="A1552" s="148">
        <v>13940</v>
      </c>
      <c r="B1552" s="85" t="s">
        <v>2163</v>
      </c>
      <c r="D1552" s="86" t="s">
        <v>2299</v>
      </c>
      <c r="F1552" s="86"/>
      <c r="G1552" t="s">
        <v>2300</v>
      </c>
      <c r="H1552" t="s">
        <v>2164</v>
      </c>
      <c r="J1552" t="str">
        <f t="shared" si="25"/>
        <v>=RC10</v>
      </c>
      <c r="M1552" s="51"/>
    </row>
    <row r="1553" spans="1:16">
      <c r="A1553" s="148">
        <v>14440</v>
      </c>
      <c r="B1553" s="85" t="s">
        <v>2303</v>
      </c>
      <c r="C1553" s="1">
        <f>Остальные!$J$12</f>
        <v>0</v>
      </c>
      <c r="D1553" s="86" t="s">
        <v>2299</v>
      </c>
      <c r="E1553">
        <v>8</v>
      </c>
      <c r="F1553" t="s">
        <v>2174</v>
      </c>
      <c r="G1553" t="s">
        <v>2300</v>
      </c>
      <c r="H1553" t="s">
        <v>2164</v>
      </c>
      <c r="J1553" t="str">
        <f t="shared" si="25"/>
        <v>=Остальные!R8C10</v>
      </c>
      <c r="M1553" s="51"/>
      <c r="P1553" s="51"/>
    </row>
    <row r="1554" spans="1:16">
      <c r="A1554" s="148">
        <v>14439</v>
      </c>
      <c r="B1554" s="85" t="s">
        <v>2305</v>
      </c>
      <c r="C1554" s="1">
        <f>Остальные!$J$24</f>
        <v>0</v>
      </c>
      <c r="D1554" s="86" t="s">
        <v>2299</v>
      </c>
      <c r="E1554">
        <v>14</v>
      </c>
      <c r="F1554" t="s">
        <v>2174</v>
      </c>
      <c r="G1554" t="s">
        <v>2300</v>
      </c>
      <c r="H1554" t="s">
        <v>2164</v>
      </c>
      <c r="J1554" t="str">
        <f t="shared" si="25"/>
        <v>=Остальные!R14C10</v>
      </c>
      <c r="M1554" s="51"/>
      <c r="P1554" s="51"/>
    </row>
    <row r="1555" spans="1:16">
      <c r="A1555" s="148">
        <v>14433</v>
      </c>
      <c r="B1555" s="85" t="s">
        <v>2306</v>
      </c>
      <c r="C1555" s="1">
        <f>Остальные!$J$25</f>
        <v>0</v>
      </c>
      <c r="D1555" s="86" t="s">
        <v>2299</v>
      </c>
      <c r="E1555">
        <v>15</v>
      </c>
      <c r="F1555" t="s">
        <v>2174</v>
      </c>
      <c r="G1555" t="s">
        <v>2300</v>
      </c>
      <c r="H1555" t="s">
        <v>2164</v>
      </c>
      <c r="J1555" t="str">
        <f t="shared" si="25"/>
        <v>=Остальные!R15C10</v>
      </c>
      <c r="M1555" s="51"/>
      <c r="P1555" s="51"/>
    </row>
    <row r="1556" spans="1:16">
      <c r="A1556" s="148">
        <v>14434</v>
      </c>
      <c r="B1556" s="85" t="s">
        <v>2307</v>
      </c>
      <c r="C1556" s="1">
        <f>Остальные!$J$26</f>
        <v>0</v>
      </c>
      <c r="D1556" s="86" t="s">
        <v>2299</v>
      </c>
      <c r="E1556">
        <v>16</v>
      </c>
      <c r="F1556" t="s">
        <v>2174</v>
      </c>
      <c r="G1556" t="s">
        <v>2300</v>
      </c>
      <c r="H1556" t="s">
        <v>2164</v>
      </c>
      <c r="J1556" t="str">
        <f t="shared" si="25"/>
        <v>=Остальные!R16C10</v>
      </c>
      <c r="M1556" s="51"/>
      <c r="P1556" s="51"/>
    </row>
    <row r="1557" spans="1:16" ht="22.5">
      <c r="A1557" s="148">
        <v>14436</v>
      </c>
      <c r="B1557" s="85" t="s">
        <v>2308</v>
      </c>
      <c r="C1557" s="1">
        <f>Остальные!$J$30</f>
        <v>0</v>
      </c>
      <c r="D1557" s="86" t="s">
        <v>2299</v>
      </c>
      <c r="E1557">
        <v>19</v>
      </c>
      <c r="F1557" t="s">
        <v>2174</v>
      </c>
      <c r="G1557" t="s">
        <v>2300</v>
      </c>
      <c r="H1557" t="s">
        <v>2164</v>
      </c>
      <c r="J1557" t="str">
        <f t="shared" si="25"/>
        <v>=Остальные!R19C10</v>
      </c>
      <c r="M1557" s="51"/>
      <c r="P1557" s="51"/>
    </row>
    <row r="1558" spans="1:16" ht="22.5">
      <c r="A1558" s="148">
        <v>14435</v>
      </c>
      <c r="B1558" s="85" t="s">
        <v>2309</v>
      </c>
      <c r="C1558" s="1">
        <f>Остальные!$J$31</f>
        <v>0</v>
      </c>
      <c r="D1558" s="86" t="s">
        <v>2299</v>
      </c>
      <c r="E1558">
        <v>20</v>
      </c>
      <c r="F1558" t="s">
        <v>2174</v>
      </c>
      <c r="G1558" t="s">
        <v>2300</v>
      </c>
      <c r="H1558" t="s">
        <v>2164</v>
      </c>
      <c r="J1558" t="str">
        <f t="shared" si="25"/>
        <v>=Остальные!R20C10</v>
      </c>
      <c r="M1558" s="51"/>
      <c r="P1558" s="51"/>
    </row>
    <row r="1559" spans="1:16">
      <c r="A1559" s="146">
        <v>14357</v>
      </c>
      <c r="B1559" s="141" t="s">
        <v>2321</v>
      </c>
      <c r="C1559" s="1">
        <f>Hemani!$J$67</f>
        <v>0</v>
      </c>
      <c r="D1559" s="86" t="s">
        <v>2299</v>
      </c>
      <c r="E1559">
        <v>80</v>
      </c>
      <c r="F1559" t="s">
        <v>2165</v>
      </c>
      <c r="G1559" t="s">
        <v>2300</v>
      </c>
      <c r="H1559" t="s">
        <v>2164</v>
      </c>
      <c r="J1559" t="str">
        <f t="shared" si="25"/>
        <v>=Hemani!R80C10</v>
      </c>
      <c r="M1559" s="51"/>
      <c r="P1559" s="51"/>
    </row>
    <row r="1560" spans="1:16">
      <c r="A1560" s="146">
        <v>14364</v>
      </c>
      <c r="B1560" s="141" t="s">
        <v>2322</v>
      </c>
      <c r="C1560" s="1">
        <f>Hemani!J80</f>
        <v>0</v>
      </c>
      <c r="D1560" s="86" t="s">
        <v>2299</v>
      </c>
      <c r="E1560">
        <v>90</v>
      </c>
      <c r="F1560" t="s">
        <v>2165</v>
      </c>
      <c r="G1560" t="s">
        <v>2300</v>
      </c>
      <c r="H1560" t="s">
        <v>2164</v>
      </c>
      <c r="J1560" t="str">
        <f t="shared" si="25"/>
        <v>=Hemani!R90C10</v>
      </c>
      <c r="M1560" s="51"/>
      <c r="P1560" s="51"/>
    </row>
    <row r="1561" spans="1:16">
      <c r="A1561" s="146">
        <v>13111</v>
      </c>
      <c r="B1561" s="141" t="s">
        <v>2323</v>
      </c>
      <c r="C1561" s="1">
        <f>Hemani!J88</f>
        <v>0</v>
      </c>
      <c r="D1561" s="86" t="s">
        <v>2299</v>
      </c>
      <c r="E1561">
        <v>97</v>
      </c>
      <c r="F1561" t="s">
        <v>2165</v>
      </c>
      <c r="G1561" t="s">
        <v>2300</v>
      </c>
      <c r="H1561" t="s">
        <v>2164</v>
      </c>
      <c r="J1561" t="str">
        <f t="shared" si="25"/>
        <v>=Hemani!R97C10</v>
      </c>
      <c r="M1561" s="51"/>
      <c r="P1561" s="51"/>
    </row>
    <row r="1562" spans="1:16">
      <c r="A1562" s="146">
        <v>14345</v>
      </c>
      <c r="B1562" s="141" t="s">
        <v>2324</v>
      </c>
      <c r="C1562" s="1">
        <f>Hemani!J117</f>
        <v>0</v>
      </c>
      <c r="D1562" s="86" t="s">
        <v>2299</v>
      </c>
      <c r="E1562">
        <v>126</v>
      </c>
      <c r="F1562" t="s">
        <v>2165</v>
      </c>
      <c r="G1562" t="s">
        <v>2300</v>
      </c>
      <c r="H1562" t="s">
        <v>2164</v>
      </c>
      <c r="J1562" t="str">
        <f t="shared" si="25"/>
        <v>=Hemani!R126C10</v>
      </c>
      <c r="M1562" s="51"/>
      <c r="P1562" s="51"/>
    </row>
    <row r="1563" spans="1:16">
      <c r="A1563" s="146">
        <v>14353</v>
      </c>
      <c r="B1563" s="141" t="s">
        <v>2325</v>
      </c>
      <c r="C1563" s="1">
        <f>Hemani!$J$236</f>
        <v>0</v>
      </c>
      <c r="D1563" s="86" t="s">
        <v>2299</v>
      </c>
      <c r="E1563">
        <v>226</v>
      </c>
      <c r="F1563" t="s">
        <v>2165</v>
      </c>
      <c r="G1563" t="s">
        <v>2300</v>
      </c>
      <c r="H1563" t="s">
        <v>2164</v>
      </c>
      <c r="J1563" t="str">
        <f t="shared" si="25"/>
        <v>=Hemani!R226C10</v>
      </c>
      <c r="M1563" s="51"/>
      <c r="P1563" s="51"/>
    </row>
    <row r="1564" spans="1:16">
      <c r="A1564" s="146">
        <v>14354</v>
      </c>
      <c r="B1564" s="141" t="s">
        <v>2718</v>
      </c>
      <c r="C1564" s="1">
        <f>Hemani!$J$237</f>
        <v>0</v>
      </c>
      <c r="D1564" s="86" t="s">
        <v>2299</v>
      </c>
      <c r="E1564">
        <v>227</v>
      </c>
      <c r="F1564" t="s">
        <v>2165</v>
      </c>
      <c r="G1564" t="s">
        <v>2300</v>
      </c>
      <c r="H1564" t="s">
        <v>2164</v>
      </c>
      <c r="J1564" t="str">
        <f t="shared" si="25"/>
        <v>=Hemani!R227C10</v>
      </c>
      <c r="M1564" s="51"/>
      <c r="P1564" s="51"/>
    </row>
    <row r="1565" spans="1:16">
      <c r="A1565" s="146">
        <v>14397</v>
      </c>
      <c r="B1565" s="141" t="s">
        <v>2326</v>
      </c>
      <c r="C1565" s="1">
        <f>Hemani!$J$275</f>
        <v>0</v>
      </c>
      <c r="D1565" s="86" t="s">
        <v>2299</v>
      </c>
      <c r="E1565">
        <v>251</v>
      </c>
      <c r="F1565" t="s">
        <v>2165</v>
      </c>
      <c r="G1565" t="s">
        <v>2300</v>
      </c>
      <c r="H1565" t="s">
        <v>2164</v>
      </c>
      <c r="J1565" t="str">
        <f t="shared" si="25"/>
        <v>=Hemani!R251C10</v>
      </c>
      <c r="M1565" s="51"/>
      <c r="P1565" s="51"/>
    </row>
    <row r="1566" spans="1:16">
      <c r="A1566" s="146">
        <v>13634</v>
      </c>
      <c r="B1566" s="141" t="s">
        <v>2963</v>
      </c>
      <c r="C1566" s="1">
        <f>Hemani!$J$288</f>
        <v>0</v>
      </c>
      <c r="D1566" s="86" t="s">
        <v>2299</v>
      </c>
      <c r="E1566">
        <v>266</v>
      </c>
      <c r="F1566" t="s">
        <v>2165</v>
      </c>
      <c r="G1566" t="s">
        <v>2300</v>
      </c>
      <c r="H1566" t="s">
        <v>2164</v>
      </c>
      <c r="J1566" t="str">
        <f t="shared" si="25"/>
        <v>=Hemani!R266C10</v>
      </c>
      <c r="M1566" s="51"/>
      <c r="P1566" s="51"/>
    </row>
    <row r="1567" spans="1:16">
      <c r="A1567" s="146">
        <v>13633</v>
      </c>
      <c r="B1567" s="141" t="s">
        <v>2327</v>
      </c>
      <c r="C1567" s="1">
        <f>Hemani!$J$289</f>
        <v>0</v>
      </c>
      <c r="D1567" s="86" t="s">
        <v>2299</v>
      </c>
      <c r="E1567">
        <v>267</v>
      </c>
      <c r="F1567" t="s">
        <v>2165</v>
      </c>
      <c r="G1567" t="s">
        <v>2300</v>
      </c>
      <c r="H1567" t="s">
        <v>2164</v>
      </c>
      <c r="J1567" t="str">
        <f t="shared" si="25"/>
        <v>=Hemani!R267C10</v>
      </c>
      <c r="M1567" s="51"/>
      <c r="P1567" s="51"/>
    </row>
    <row r="1568" spans="1:16">
      <c r="A1568" s="146">
        <v>14343</v>
      </c>
      <c r="B1568" s="141" t="s">
        <v>2328</v>
      </c>
      <c r="C1568" s="1">
        <f>Hemani!$J$291</f>
        <v>0</v>
      </c>
      <c r="D1568" s="86" t="s">
        <v>2299</v>
      </c>
      <c r="E1568">
        <v>269</v>
      </c>
      <c r="F1568" t="s">
        <v>2165</v>
      </c>
      <c r="G1568" t="s">
        <v>2300</v>
      </c>
      <c r="H1568" t="s">
        <v>2164</v>
      </c>
      <c r="J1568" t="str">
        <f t="shared" si="25"/>
        <v>=Hemani!R269C10</v>
      </c>
      <c r="M1568" s="51"/>
      <c r="P1568" s="51"/>
    </row>
    <row r="1569" spans="1:16">
      <c r="A1569" s="146">
        <v>14355</v>
      </c>
      <c r="B1569" s="141" t="s">
        <v>2329</v>
      </c>
      <c r="C1569" s="1">
        <f>Hemani!$J$301</f>
        <v>0</v>
      </c>
      <c r="D1569" s="86" t="s">
        <v>2299</v>
      </c>
      <c r="E1569">
        <v>278</v>
      </c>
      <c r="F1569" t="s">
        <v>2165</v>
      </c>
      <c r="G1569" t="s">
        <v>2300</v>
      </c>
      <c r="H1569" t="s">
        <v>2164</v>
      </c>
      <c r="J1569" t="str">
        <f t="shared" si="25"/>
        <v>=Hemani!R278C10</v>
      </c>
      <c r="M1569" s="51"/>
      <c r="P1569" s="51"/>
    </row>
    <row r="1570" spans="1:16">
      <c r="A1570" s="146">
        <v>14375</v>
      </c>
      <c r="B1570" s="141" t="s">
        <v>2330</v>
      </c>
      <c r="C1570" s="1">
        <f>Rehab!$J$62</f>
        <v>0</v>
      </c>
      <c r="D1570" s="86" t="s">
        <v>2299</v>
      </c>
      <c r="E1570">
        <v>58</v>
      </c>
      <c r="F1570" t="s">
        <v>2172</v>
      </c>
      <c r="G1570" t="s">
        <v>2300</v>
      </c>
      <c r="H1570" t="s">
        <v>2164</v>
      </c>
      <c r="J1570" t="str">
        <f t="shared" si="25"/>
        <v>=Rehab!R58C10</v>
      </c>
      <c r="M1570" s="51"/>
      <c r="P1570" s="51"/>
    </row>
    <row r="1571" spans="1:16">
      <c r="A1571" s="146">
        <v>14374</v>
      </c>
      <c r="B1571" s="141" t="s">
        <v>2331</v>
      </c>
      <c r="C1571" s="1">
        <f>Rehab!$J$63</f>
        <v>0</v>
      </c>
      <c r="D1571" s="86" t="s">
        <v>2299</v>
      </c>
      <c r="E1571">
        <v>59</v>
      </c>
      <c r="F1571" t="s">
        <v>2172</v>
      </c>
      <c r="G1571" t="s">
        <v>2300</v>
      </c>
      <c r="H1571" t="s">
        <v>2164</v>
      </c>
      <c r="J1571" t="str">
        <f t="shared" si="25"/>
        <v>=Rehab!R59C10</v>
      </c>
      <c r="M1571" s="51"/>
      <c r="P1571" s="51"/>
    </row>
    <row r="1572" spans="1:16">
      <c r="A1572" s="146">
        <v>14474</v>
      </c>
      <c r="B1572" s="141" t="s">
        <v>2332</v>
      </c>
      <c r="C1572" s="1" t="e">
        <f>Розлив!#REF!</f>
        <v>#REF!</v>
      </c>
      <c r="D1572" s="86" t="s">
        <v>2299</v>
      </c>
      <c r="E1572">
        <v>4</v>
      </c>
      <c r="F1572" t="s">
        <v>2173</v>
      </c>
      <c r="G1572" t="s">
        <v>2300</v>
      </c>
      <c r="H1572" t="s">
        <v>2164</v>
      </c>
      <c r="J1572" t="str">
        <f t="shared" si="25"/>
        <v>=Розлив!R4C10</v>
      </c>
      <c r="M1572" s="51"/>
      <c r="P1572" s="51"/>
    </row>
    <row r="1573" spans="1:16">
      <c r="A1573" s="146">
        <v>14476</v>
      </c>
      <c r="B1573" s="141" t="s">
        <v>2333</v>
      </c>
      <c r="C1573" s="1" t="e">
        <f>Розлив!#REF!</f>
        <v>#REF!</v>
      </c>
      <c r="D1573" s="86" t="s">
        <v>2299</v>
      </c>
      <c r="E1573">
        <v>6</v>
      </c>
      <c r="F1573" t="s">
        <v>2173</v>
      </c>
      <c r="G1573" t="s">
        <v>2300</v>
      </c>
      <c r="H1573" t="s">
        <v>2164</v>
      </c>
      <c r="J1573" t="str">
        <f t="shared" si="25"/>
        <v>=Розлив!R6C10</v>
      </c>
      <c r="M1573" s="51"/>
      <c r="P1573" s="51"/>
    </row>
    <row r="1574" spans="1:16">
      <c r="A1574" s="146">
        <v>14473</v>
      </c>
      <c r="B1574" s="141" t="s">
        <v>2334</v>
      </c>
      <c r="D1574" s="86" t="s">
        <v>2299</v>
      </c>
      <c r="E1574">
        <v>9</v>
      </c>
      <c r="F1574" t="s">
        <v>2173</v>
      </c>
      <c r="G1574" t="s">
        <v>2300</v>
      </c>
      <c r="H1574" t="s">
        <v>2164</v>
      </c>
      <c r="J1574" t="str">
        <f t="shared" si="25"/>
        <v>=Розлив!R9C10</v>
      </c>
      <c r="M1574" s="51"/>
      <c r="P1574" s="51"/>
    </row>
    <row r="1575" spans="1:16">
      <c r="A1575" s="146">
        <v>14478</v>
      </c>
      <c r="B1575" s="141" t="s">
        <v>2335</v>
      </c>
      <c r="C1575" s="1" t="e">
        <f>Розлив!#REF!</f>
        <v>#REF!</v>
      </c>
      <c r="D1575" s="86" t="s">
        <v>2299</v>
      </c>
      <c r="E1575">
        <v>15</v>
      </c>
      <c r="F1575" t="s">
        <v>2173</v>
      </c>
      <c r="G1575" t="s">
        <v>2300</v>
      </c>
      <c r="H1575" t="s">
        <v>2164</v>
      </c>
      <c r="J1575" t="str">
        <f t="shared" si="25"/>
        <v>=Розлив!R15C10</v>
      </c>
      <c r="M1575" s="51"/>
      <c r="P1575" s="51"/>
    </row>
    <row r="1576" spans="1:16">
      <c r="A1576" s="146">
        <v>14477</v>
      </c>
      <c r="B1576" s="141" t="s">
        <v>2336</v>
      </c>
      <c r="C1576" s="1" t="e">
        <f>Розлив!#REF!</f>
        <v>#REF!</v>
      </c>
      <c r="D1576" s="86" t="s">
        <v>2299</v>
      </c>
      <c r="E1576">
        <v>13</v>
      </c>
      <c r="F1576" t="s">
        <v>2173</v>
      </c>
      <c r="G1576" t="s">
        <v>2300</v>
      </c>
      <c r="H1576" t="s">
        <v>2164</v>
      </c>
      <c r="J1576" t="str">
        <f t="shared" si="25"/>
        <v>=Розлив!R13C10</v>
      </c>
      <c r="M1576" s="51"/>
      <c r="P1576" s="51"/>
    </row>
    <row r="1577" spans="1:16">
      <c r="A1577" s="146">
        <v>14472</v>
      </c>
      <c r="B1577" s="141" t="s">
        <v>2337</v>
      </c>
      <c r="C1577" s="1" t="e">
        <f>Розлив!#REF!</f>
        <v>#REF!</v>
      </c>
      <c r="D1577" s="86" t="s">
        <v>2299</v>
      </c>
      <c r="E1577">
        <v>20</v>
      </c>
      <c r="F1577" t="s">
        <v>2173</v>
      </c>
      <c r="G1577" t="s">
        <v>2300</v>
      </c>
      <c r="H1577" t="s">
        <v>2164</v>
      </c>
      <c r="J1577" t="str">
        <f t="shared" si="25"/>
        <v>=Розлив!R20C10</v>
      </c>
      <c r="M1577" s="51"/>
      <c r="P1577" s="51"/>
    </row>
    <row r="1578" spans="1:16">
      <c r="A1578" s="146">
        <v>14480</v>
      </c>
      <c r="B1578" s="141" t="s">
        <v>2338</v>
      </c>
      <c r="C1578" s="1" t="e">
        <f>Розлив!#REF!</f>
        <v>#REF!</v>
      </c>
      <c r="D1578" s="86" t="s">
        <v>2299</v>
      </c>
      <c r="E1578">
        <v>22</v>
      </c>
      <c r="F1578" t="s">
        <v>2173</v>
      </c>
      <c r="G1578" t="s">
        <v>2300</v>
      </c>
      <c r="H1578" t="s">
        <v>2164</v>
      </c>
      <c r="J1578" t="str">
        <f t="shared" si="25"/>
        <v>=Розлив!R22C10</v>
      </c>
      <c r="M1578" s="51"/>
      <c r="P1578" s="51"/>
    </row>
    <row r="1579" spans="1:16">
      <c r="A1579" s="146">
        <v>14471</v>
      </c>
      <c r="B1579" s="141" t="s">
        <v>2339</v>
      </c>
      <c r="C1579" s="1" t="e">
        <f>Розлив!#REF!</f>
        <v>#REF!</v>
      </c>
      <c r="D1579" s="86" t="s">
        <v>2299</v>
      </c>
      <c r="E1579">
        <v>25</v>
      </c>
      <c r="F1579" t="s">
        <v>2173</v>
      </c>
      <c r="G1579" t="s">
        <v>2300</v>
      </c>
      <c r="H1579" t="s">
        <v>2164</v>
      </c>
      <c r="J1579" t="str">
        <f t="shared" si="25"/>
        <v>=Розлив!R25C10</v>
      </c>
      <c r="M1579" s="51"/>
      <c r="P1579" s="51"/>
    </row>
    <row r="1580" spans="1:16">
      <c r="A1580" s="146">
        <v>14468</v>
      </c>
      <c r="B1580" s="141" t="s">
        <v>2404</v>
      </c>
      <c r="C1580" s="90">
        <f>Artis!J35</f>
        <v>0</v>
      </c>
      <c r="M1580" s="51"/>
      <c r="P1580" s="51"/>
    </row>
    <row r="1581" spans="1:16">
      <c r="A1581" s="146">
        <v>14469</v>
      </c>
      <c r="B1581" s="141" t="s">
        <v>2405</v>
      </c>
      <c r="C1581" s="90">
        <f>Artis!J36</f>
        <v>0</v>
      </c>
      <c r="M1581" s="51"/>
      <c r="P1581" s="51"/>
    </row>
    <row r="1582" spans="1:16">
      <c r="A1582" s="146">
        <v>14470</v>
      </c>
      <c r="B1582" s="141" t="s">
        <v>2406</v>
      </c>
      <c r="C1582" s="90">
        <f>Artis!J37</f>
        <v>0</v>
      </c>
      <c r="M1582" s="51"/>
      <c r="P1582" s="51"/>
    </row>
    <row r="1583" spans="1:16">
      <c r="A1583" s="146">
        <v>14541</v>
      </c>
      <c r="B1583" s="141" t="s">
        <v>2412</v>
      </c>
      <c r="C1583" s="1" t="e">
        <f>Розлив!#REF!</f>
        <v>#REF!</v>
      </c>
      <c r="M1583" s="51"/>
      <c r="P1583" s="51"/>
    </row>
    <row r="1584" spans="1:16">
      <c r="A1584" s="146">
        <v>14492</v>
      </c>
      <c r="B1584" s="141" t="s">
        <v>2401</v>
      </c>
      <c r="C1584" s="1" t="e">
        <f>Розлив!#REF!</f>
        <v>#REF!</v>
      </c>
      <c r="M1584" s="51"/>
      <c r="P1584" s="51"/>
    </row>
    <row r="1585" spans="1:16">
      <c r="A1585" s="146">
        <v>14539</v>
      </c>
      <c r="B1585" s="141" t="s">
        <v>2413</v>
      </c>
      <c r="C1585" s="1" t="e">
        <f>Розлив!#REF!</f>
        <v>#REF!</v>
      </c>
      <c r="M1585" s="51"/>
      <c r="P1585" s="51"/>
    </row>
    <row r="1586" spans="1:16">
      <c r="A1586" s="146">
        <v>14494</v>
      </c>
      <c r="B1586" s="141" t="s">
        <v>2402</v>
      </c>
      <c r="C1586" s="1" t="e">
        <f>Розлив!#REF!</f>
        <v>#REF!</v>
      </c>
      <c r="M1586" s="51"/>
      <c r="P1586" s="51"/>
    </row>
    <row r="1587" spans="1:16">
      <c r="A1587" s="146">
        <v>14540</v>
      </c>
      <c r="B1587" s="141" t="s">
        <v>2414</v>
      </c>
      <c r="C1587" s="1" t="e">
        <f>Розлив!#REF!</f>
        <v>#REF!</v>
      </c>
      <c r="M1587" s="51"/>
      <c r="P1587" s="51"/>
    </row>
    <row r="1588" spans="1:16">
      <c r="A1588" s="146">
        <v>14542</v>
      </c>
      <c r="B1588" s="141" t="s">
        <v>2415</v>
      </c>
      <c r="C1588" s="1" t="e">
        <f>Розлив!#REF!</f>
        <v>#REF!</v>
      </c>
      <c r="M1588" s="51"/>
      <c r="P1588" s="51"/>
    </row>
    <row r="1589" spans="1:16">
      <c r="A1589" s="146">
        <v>14493</v>
      </c>
      <c r="B1589" s="141" t="s">
        <v>2403</v>
      </c>
      <c r="C1589" s="1" t="e">
        <f>Розлив!#REF!</f>
        <v>#REF!</v>
      </c>
      <c r="M1589" s="51"/>
      <c r="P1589" s="51"/>
    </row>
    <row r="1590" spans="1:16">
      <c r="A1590" s="146">
        <v>14549</v>
      </c>
      <c r="B1590" s="1" t="s">
        <v>2417</v>
      </c>
      <c r="C1590" s="1">
        <f>Остальные!J8</f>
        <v>0</v>
      </c>
      <c r="M1590" s="51"/>
      <c r="P1590" s="51"/>
    </row>
    <row r="1591" spans="1:16">
      <c r="A1591" s="146">
        <v>14186</v>
      </c>
      <c r="B1591" s="141" t="s">
        <v>2420</v>
      </c>
      <c r="C1591" s="1">
        <f>RiadAromes!J6</f>
        <v>0</v>
      </c>
      <c r="M1591" s="51"/>
      <c r="P1591" s="51"/>
    </row>
    <row r="1592" spans="1:16">
      <c r="A1592" s="146">
        <v>14188</v>
      </c>
      <c r="B1592" s="141" t="s">
        <v>2473</v>
      </c>
      <c r="C1592" s="1">
        <f>RiadAromes!J9</f>
        <v>0</v>
      </c>
      <c r="M1592" s="51"/>
      <c r="P1592" s="51"/>
    </row>
    <row r="1593" spans="1:16">
      <c r="A1593" s="146">
        <v>14189</v>
      </c>
      <c r="B1593" s="141" t="s">
        <v>2422</v>
      </c>
      <c r="C1593" s="1">
        <f>RiadAromes!J10</f>
        <v>0</v>
      </c>
      <c r="M1593" s="51"/>
      <c r="P1593" s="51"/>
    </row>
    <row r="1594" spans="1:16">
      <c r="A1594" s="146">
        <v>14185</v>
      </c>
      <c r="B1594" s="141" t="s">
        <v>2423</v>
      </c>
      <c r="C1594" s="1">
        <f>RiadAromes!J11</f>
        <v>0</v>
      </c>
      <c r="M1594" s="51"/>
      <c r="P1594" s="51"/>
    </row>
    <row r="1595" spans="1:16">
      <c r="A1595" s="146">
        <v>14183</v>
      </c>
      <c r="B1595" s="141" t="s">
        <v>2424</v>
      </c>
      <c r="C1595" s="1">
        <f>RiadAromes!J8</f>
        <v>0</v>
      </c>
      <c r="M1595" s="51"/>
      <c r="P1595" s="51"/>
    </row>
    <row r="1596" spans="1:16">
      <c r="A1596" s="146">
        <v>14184</v>
      </c>
      <c r="B1596" s="141" t="s">
        <v>2425</v>
      </c>
      <c r="C1596" s="1">
        <f>RiadAromes!J12</f>
        <v>0</v>
      </c>
      <c r="M1596" s="51"/>
      <c r="P1596" s="51"/>
    </row>
    <row r="1597" spans="1:16">
      <c r="A1597" s="146">
        <v>14182</v>
      </c>
      <c r="B1597" s="141" t="s">
        <v>2426</v>
      </c>
      <c r="C1597" s="1">
        <f>RiadAromes!J7</f>
        <v>0</v>
      </c>
      <c r="M1597" s="51"/>
      <c r="P1597" s="51"/>
    </row>
    <row r="1598" spans="1:16">
      <c r="A1598" s="146">
        <v>14180</v>
      </c>
      <c r="B1598" s="141" t="s">
        <v>2471</v>
      </c>
      <c r="C1598" s="1">
        <f>RiadAromes!J17</f>
        <v>0</v>
      </c>
      <c r="M1598" s="51"/>
      <c r="P1598" s="51"/>
    </row>
    <row r="1599" spans="1:16">
      <c r="A1599" s="146">
        <v>14181</v>
      </c>
      <c r="B1599" s="141" t="s">
        <v>2472</v>
      </c>
      <c r="C1599" s="1">
        <f>RiadAromes!J15</f>
        <v>0</v>
      </c>
      <c r="M1599" s="51"/>
      <c r="P1599" s="51"/>
    </row>
    <row r="1600" spans="1:16">
      <c r="A1600" s="146">
        <v>14531</v>
      </c>
      <c r="B1600" s="141" t="s">
        <v>2478</v>
      </c>
      <c r="C1600" s="1">
        <f>RiadAromes!J95</f>
        <v>0</v>
      </c>
      <c r="M1600" s="51"/>
      <c r="P1600" s="51"/>
    </row>
    <row r="1601" spans="1:16">
      <c r="A1601" s="146">
        <v>14530</v>
      </c>
      <c r="B1601" s="141" t="s">
        <v>2479</v>
      </c>
      <c r="C1601" s="1">
        <f>RiadAromes!J69</f>
        <v>0</v>
      </c>
      <c r="M1601" s="51"/>
      <c r="P1601" s="51"/>
    </row>
    <row r="1602" spans="1:16">
      <c r="A1602" s="146">
        <v>14532</v>
      </c>
      <c r="B1602" s="141" t="s">
        <v>2427</v>
      </c>
      <c r="C1602" s="1">
        <f>RiadAromes!J96</f>
        <v>0</v>
      </c>
      <c r="M1602" s="51"/>
      <c r="P1602" s="51"/>
    </row>
    <row r="1603" spans="1:16">
      <c r="A1603" s="145">
        <v>14525</v>
      </c>
      <c r="B1603" s="139" t="s">
        <v>2428</v>
      </c>
      <c r="M1603" s="51"/>
    </row>
    <row r="1604" spans="1:16">
      <c r="A1604" s="146">
        <v>14526</v>
      </c>
      <c r="B1604" s="141" t="s">
        <v>2429</v>
      </c>
      <c r="C1604" s="1">
        <f>RiadAromes!J60</f>
        <v>0</v>
      </c>
      <c r="M1604" s="51"/>
      <c r="P1604" s="51"/>
    </row>
    <row r="1605" spans="1:16">
      <c r="A1605" s="146">
        <v>14527</v>
      </c>
      <c r="B1605" s="141" t="s">
        <v>2430</v>
      </c>
      <c r="C1605" s="1">
        <f>RiadAromes!J61</f>
        <v>0</v>
      </c>
      <c r="M1605" s="51"/>
      <c r="P1605" s="51"/>
    </row>
    <row r="1606" spans="1:16">
      <c r="A1606" s="146">
        <v>14528</v>
      </c>
      <c r="B1606" s="141" t="s">
        <v>2431</v>
      </c>
      <c r="C1606" s="1">
        <f>RiadAromes!J62</f>
        <v>0</v>
      </c>
      <c r="M1606" s="51"/>
      <c r="P1606" s="51"/>
    </row>
    <row r="1607" spans="1:16">
      <c r="A1607" s="145">
        <v>14190</v>
      </c>
      <c r="B1607" s="139" t="s">
        <v>837</v>
      </c>
      <c r="M1607" s="51"/>
    </row>
    <row r="1608" spans="1:16">
      <c r="A1608" s="146">
        <v>14193</v>
      </c>
      <c r="B1608" s="141" t="s">
        <v>2432</v>
      </c>
      <c r="C1608" s="1">
        <f>RiadAromes!J29</f>
        <v>0</v>
      </c>
      <c r="M1608" s="51"/>
      <c r="P1608" s="51"/>
    </row>
    <row r="1609" spans="1:16">
      <c r="A1609" s="146">
        <v>14194</v>
      </c>
      <c r="B1609" s="141" t="s">
        <v>2433</v>
      </c>
      <c r="C1609" s="1">
        <f>RiadAromes!J30</f>
        <v>0</v>
      </c>
      <c r="M1609" s="51"/>
      <c r="P1609" s="51"/>
    </row>
    <row r="1610" spans="1:16">
      <c r="A1610" s="146">
        <v>14196</v>
      </c>
      <c r="B1610" s="141" t="s">
        <v>2434</v>
      </c>
      <c r="C1610" s="1">
        <f>RiadAromes!J31</f>
        <v>0</v>
      </c>
      <c r="M1610" s="51"/>
      <c r="P1610" s="51"/>
    </row>
    <row r="1611" spans="1:16">
      <c r="A1611" s="146">
        <v>14195</v>
      </c>
      <c r="B1611" s="141" t="s">
        <v>2435</v>
      </c>
      <c r="C1611" s="1">
        <f>RiadAromes!J32</f>
        <v>0</v>
      </c>
      <c r="M1611" s="51"/>
      <c r="P1611" s="51"/>
    </row>
    <row r="1612" spans="1:16">
      <c r="A1612" s="146">
        <v>14191</v>
      </c>
      <c r="B1612" s="141" t="s">
        <v>2436</v>
      </c>
      <c r="C1612" s="1">
        <f>RiadAromes!J33</f>
        <v>0</v>
      </c>
      <c r="M1612" s="51"/>
      <c r="P1612" s="51"/>
    </row>
    <row r="1613" spans="1:16">
      <c r="A1613" s="146">
        <v>14192</v>
      </c>
      <c r="B1613" s="141" t="s">
        <v>2437</v>
      </c>
      <c r="C1613" s="1">
        <f>RiadAromes!J35</f>
        <v>0</v>
      </c>
      <c r="M1613" s="51"/>
      <c r="P1613" s="51"/>
    </row>
    <row r="1614" spans="1:16">
      <c r="A1614" s="146">
        <v>14529</v>
      </c>
      <c r="B1614" s="141" t="s">
        <v>2438</v>
      </c>
      <c r="C1614" s="1">
        <f>RiadAromes!J49</f>
        <v>0</v>
      </c>
      <c r="M1614" s="51"/>
      <c r="P1614" s="51"/>
    </row>
    <row r="1615" spans="1:16">
      <c r="A1615" s="146">
        <v>14204</v>
      </c>
      <c r="B1615" s="141" t="s">
        <v>2439</v>
      </c>
      <c r="C1615" s="1">
        <f>RiadAromes!J50</f>
        <v>0</v>
      </c>
      <c r="M1615" s="51"/>
      <c r="P1615" s="51"/>
    </row>
    <row r="1616" spans="1:16">
      <c r="A1616" s="146">
        <v>14205</v>
      </c>
      <c r="B1616" s="141" t="s">
        <v>2484</v>
      </c>
      <c r="C1616" s="1">
        <f>RiadAromes!J52</f>
        <v>0</v>
      </c>
      <c r="M1616" s="51"/>
      <c r="P1616" s="51"/>
    </row>
    <row r="1617" spans="1:16">
      <c r="A1617" s="146">
        <v>14207</v>
      </c>
      <c r="B1617" s="141" t="s">
        <v>2440</v>
      </c>
      <c r="C1617" s="1">
        <f>RiadAromes!J54</f>
        <v>0</v>
      </c>
      <c r="M1617" s="51"/>
      <c r="P1617" s="51"/>
    </row>
    <row r="1618" spans="1:16">
      <c r="A1618" s="146">
        <v>14520</v>
      </c>
      <c r="B1618" s="141" t="s">
        <v>2475</v>
      </c>
      <c r="C1618" s="1">
        <f>RiadAromes!J56</f>
        <v>0</v>
      </c>
      <c r="M1618" s="51"/>
      <c r="P1618" s="51"/>
    </row>
    <row r="1619" spans="1:16">
      <c r="A1619" s="146">
        <v>14200</v>
      </c>
      <c r="B1619" s="141" t="s">
        <v>2474</v>
      </c>
      <c r="C1619" s="1">
        <f>RiadAromes!J55</f>
        <v>0</v>
      </c>
      <c r="M1619" s="51"/>
      <c r="P1619" s="51"/>
    </row>
    <row r="1620" spans="1:16">
      <c r="A1620" s="146">
        <v>14201</v>
      </c>
      <c r="B1620" s="141" t="s">
        <v>2482</v>
      </c>
      <c r="C1620" s="1">
        <f>RiadAromes!J59</f>
        <v>0</v>
      </c>
      <c r="M1620" s="51"/>
      <c r="P1620" s="51"/>
    </row>
    <row r="1621" spans="1:16">
      <c r="A1621" s="146">
        <v>14202</v>
      </c>
      <c r="B1621" s="141" t="s">
        <v>2445</v>
      </c>
      <c r="C1621" s="1">
        <f>RiadAromes!J63</f>
        <v>0</v>
      </c>
      <c r="M1621" s="51"/>
      <c r="P1621" s="51"/>
    </row>
    <row r="1622" spans="1:16">
      <c r="A1622" s="146">
        <v>14206</v>
      </c>
      <c r="B1622" s="141" t="s">
        <v>2476</v>
      </c>
      <c r="C1622" s="1">
        <f>RiadAromes!J67</f>
        <v>0</v>
      </c>
      <c r="M1622" s="51"/>
      <c r="P1622" s="51"/>
    </row>
    <row r="1623" spans="1:16">
      <c r="A1623" s="146">
        <v>14523</v>
      </c>
      <c r="B1623" s="141" t="s">
        <v>2477</v>
      </c>
      <c r="C1623" s="1">
        <f>RiadAromes!J13</f>
        <v>0</v>
      </c>
      <c r="M1623" s="51"/>
      <c r="P1623" s="51"/>
    </row>
    <row r="1624" spans="1:16">
      <c r="A1624" s="146">
        <v>14521</v>
      </c>
      <c r="B1624" s="141" t="s">
        <v>2441</v>
      </c>
      <c r="C1624" s="1">
        <f>RiadAromes!J45</f>
        <v>0</v>
      </c>
      <c r="M1624" s="51"/>
      <c r="P1624" s="51"/>
    </row>
    <row r="1625" spans="1:16">
      <c r="A1625" s="146">
        <v>14524</v>
      </c>
      <c r="B1625" s="141" t="s">
        <v>2442</v>
      </c>
      <c r="C1625" s="1">
        <f>RiadAromes!J78</f>
        <v>0</v>
      </c>
      <c r="M1625" s="51"/>
      <c r="P1625" s="51"/>
    </row>
    <row r="1626" spans="1:16">
      <c r="A1626" s="146">
        <v>14522</v>
      </c>
      <c r="B1626" s="141" t="s">
        <v>2468</v>
      </c>
      <c r="C1626" s="1">
        <f>RiadAromes!J5</f>
        <v>0</v>
      </c>
      <c r="M1626" s="51"/>
      <c r="P1626" s="51"/>
    </row>
    <row r="1627" spans="1:16">
      <c r="A1627" s="146">
        <v>14210</v>
      </c>
      <c r="B1627" s="141" t="s">
        <v>2443</v>
      </c>
      <c r="C1627" s="1">
        <f>RiadAromes!J86</f>
        <v>0</v>
      </c>
      <c r="M1627" s="51"/>
      <c r="P1627" s="51"/>
    </row>
    <row r="1628" spans="1:16">
      <c r="A1628" s="146">
        <v>14546</v>
      </c>
      <c r="B1628" s="141" t="s">
        <v>2418</v>
      </c>
      <c r="M1628" s="51"/>
    </row>
    <row r="1629" spans="1:16">
      <c r="A1629" s="140">
        <v>14551</v>
      </c>
      <c r="B1629" s="141" t="s">
        <v>2462</v>
      </c>
      <c r="C1629" s="1" t="e">
        <f>Розлив!#REF!</f>
        <v>#REF!</v>
      </c>
      <c r="M1629" s="51"/>
      <c r="P1629" s="51"/>
    </row>
    <row r="1630" spans="1:16">
      <c r="A1630" s="140">
        <v>14554</v>
      </c>
      <c r="B1630" s="141" t="s">
        <v>2463</v>
      </c>
      <c r="C1630" s="1" t="e">
        <f>Розлив!#REF!</f>
        <v>#REF!</v>
      </c>
      <c r="M1630" s="51"/>
      <c r="P1630" s="51"/>
    </row>
    <row r="1631" spans="1:16">
      <c r="A1631" s="140">
        <v>14555</v>
      </c>
      <c r="B1631" s="141" t="s">
        <v>2464</v>
      </c>
      <c r="C1631" s="1" t="e">
        <f>Розлив!#REF!</f>
        <v>#REF!</v>
      </c>
      <c r="M1631" s="51"/>
      <c r="P1631" s="51"/>
    </row>
    <row r="1632" spans="1:16">
      <c r="A1632" s="140">
        <v>14553</v>
      </c>
      <c r="B1632" s="141" t="s">
        <v>2465</v>
      </c>
      <c r="C1632" s="1" t="e">
        <f>Розлив!#REF!</f>
        <v>#REF!</v>
      </c>
      <c r="M1632" s="51"/>
      <c r="P1632" s="51"/>
    </row>
    <row r="1633" spans="1:16">
      <c r="A1633" s="140">
        <v>14556</v>
      </c>
      <c r="B1633" s="141" t="s">
        <v>2466</v>
      </c>
      <c r="C1633" s="1" t="e">
        <f>Розлив!#REF!</f>
        <v>#REF!</v>
      </c>
      <c r="M1633" s="51"/>
      <c r="P1633" s="51"/>
    </row>
    <row r="1634" spans="1:16">
      <c r="A1634" s="140">
        <v>14552</v>
      </c>
      <c r="B1634" s="141" t="s">
        <v>2467</v>
      </c>
      <c r="C1634" s="1" t="e">
        <f>Розлив!#REF!</f>
        <v>#REF!</v>
      </c>
      <c r="M1634" s="51"/>
      <c r="P1634" s="51"/>
    </row>
    <row r="1635" spans="1:16">
      <c r="A1635" s="149">
        <v>14557</v>
      </c>
      <c r="B1635" s="150" t="s">
        <v>2480</v>
      </c>
      <c r="C1635">
        <f>RiadAromes!J70</f>
        <v>0</v>
      </c>
      <c r="M1635" s="51"/>
      <c r="P1635" s="51"/>
    </row>
    <row r="1636" spans="1:16">
      <c r="A1636" s="149">
        <v>14558</v>
      </c>
      <c r="B1636" s="150" t="s">
        <v>2481</v>
      </c>
      <c r="C1636">
        <f>RiadAromes!J71</f>
        <v>0</v>
      </c>
      <c r="M1636" s="51"/>
      <c r="P1636" s="51"/>
    </row>
    <row r="1637" spans="1:16">
      <c r="A1637" s="149">
        <v>14559</v>
      </c>
      <c r="B1637" s="150" t="s">
        <v>2483</v>
      </c>
      <c r="C1637">
        <f>RiadAromes!J58</f>
        <v>0</v>
      </c>
      <c r="M1637" s="51"/>
      <c r="P1637" s="51"/>
    </row>
    <row r="1638" spans="1:16">
      <c r="A1638" s="149">
        <v>14560</v>
      </c>
      <c r="B1638" s="150" t="s">
        <v>2485</v>
      </c>
      <c r="C1638">
        <f>RiadAromes!J53</f>
        <v>0</v>
      </c>
      <c r="M1638" s="51"/>
      <c r="P1638" s="51"/>
    </row>
    <row r="1639" spans="1:16">
      <c r="A1639" s="140">
        <v>14511</v>
      </c>
      <c r="B1639" s="141" t="s">
        <v>2495</v>
      </c>
      <c r="C1639" s="1">
        <f>MalakBIO!J3</f>
        <v>0</v>
      </c>
      <c r="M1639" s="51"/>
      <c r="P1639" s="51"/>
    </row>
    <row r="1640" spans="1:16">
      <c r="A1640" s="140">
        <v>14512</v>
      </c>
      <c r="B1640" s="141" t="s">
        <v>2496</v>
      </c>
      <c r="C1640" s="1">
        <f>MalakBIO!J4</f>
        <v>0</v>
      </c>
      <c r="M1640" s="51"/>
      <c r="P1640" s="51"/>
    </row>
    <row r="1641" spans="1:16">
      <c r="A1641" s="140">
        <v>14496</v>
      </c>
      <c r="B1641" s="141" t="s">
        <v>2497</v>
      </c>
      <c r="C1641" s="1">
        <f>MalakBIO!J5</f>
        <v>0</v>
      </c>
      <c r="M1641" s="51"/>
      <c r="P1641" s="51"/>
    </row>
    <row r="1642" spans="1:16">
      <c r="A1642" s="140">
        <v>14515</v>
      </c>
      <c r="B1642" s="141" t="s">
        <v>2498</v>
      </c>
      <c r="C1642" s="1">
        <f>MalakBIO!J6</f>
        <v>0</v>
      </c>
      <c r="M1642" s="51"/>
      <c r="P1642" s="51"/>
    </row>
    <row r="1643" spans="1:16">
      <c r="A1643" s="140">
        <v>14505</v>
      </c>
      <c r="B1643" s="141" t="s">
        <v>2499</v>
      </c>
      <c r="C1643" s="1">
        <f>MalakBIO!J18</f>
        <v>0</v>
      </c>
      <c r="M1643" s="51"/>
      <c r="P1643" s="51"/>
    </row>
    <row r="1644" spans="1:16">
      <c r="A1644" s="140">
        <v>14510</v>
      </c>
      <c r="B1644" s="141" t="s">
        <v>2500</v>
      </c>
      <c r="C1644" s="1">
        <f>MalakBIO!J7</f>
        <v>0</v>
      </c>
      <c r="M1644" s="51"/>
      <c r="P1644" s="51"/>
    </row>
    <row r="1645" spans="1:16">
      <c r="A1645" s="140">
        <v>14513</v>
      </c>
      <c r="B1645" s="141" t="s">
        <v>2501</v>
      </c>
      <c r="C1645" s="1">
        <f>MalakBIO!J8</f>
        <v>0</v>
      </c>
      <c r="M1645" s="51"/>
      <c r="P1645" s="51"/>
    </row>
    <row r="1646" spans="1:16">
      <c r="A1646" s="140">
        <v>14509</v>
      </c>
      <c r="B1646" s="141" t="s">
        <v>2502</v>
      </c>
      <c r="C1646" s="1">
        <f>MalakBIO!J9</f>
        <v>0</v>
      </c>
      <c r="M1646" s="51"/>
      <c r="P1646" s="51"/>
    </row>
    <row r="1647" spans="1:16">
      <c r="A1647" s="140">
        <v>14514</v>
      </c>
      <c r="B1647" s="141" t="s">
        <v>3477</v>
      </c>
      <c r="C1647" s="1">
        <f>MalakBIO!J10</f>
        <v>0</v>
      </c>
      <c r="M1647" s="51"/>
      <c r="P1647" s="51"/>
    </row>
    <row r="1648" spans="1:16">
      <c r="A1648" s="140">
        <v>14504</v>
      </c>
      <c r="B1648" s="141" t="s">
        <v>2503</v>
      </c>
      <c r="C1648" s="1">
        <f>MalakBIO!J19</f>
        <v>0</v>
      </c>
      <c r="M1648" s="51"/>
      <c r="P1648" s="51"/>
    </row>
    <row r="1649" spans="1:16">
      <c r="A1649" s="140">
        <v>14498</v>
      </c>
      <c r="B1649" s="141" t="s">
        <v>2504</v>
      </c>
      <c r="C1649" s="1">
        <f>MalakBIO!J11</f>
        <v>0</v>
      </c>
      <c r="M1649" s="51"/>
      <c r="P1649" s="51"/>
    </row>
    <row r="1650" spans="1:16">
      <c r="A1650" s="140">
        <v>14499</v>
      </c>
      <c r="B1650" s="141" t="s">
        <v>2505</v>
      </c>
      <c r="C1650" s="1">
        <f>MalakBIO!J12</f>
        <v>0</v>
      </c>
      <c r="M1650" s="51"/>
      <c r="P1650" s="51"/>
    </row>
    <row r="1651" spans="1:16">
      <c r="A1651" s="140">
        <v>14497</v>
      </c>
      <c r="B1651" s="141" t="s">
        <v>2541</v>
      </c>
      <c r="C1651" s="1">
        <f>MalakBIO!J13</f>
        <v>0</v>
      </c>
      <c r="M1651" s="51"/>
      <c r="P1651" s="51"/>
    </row>
    <row r="1652" spans="1:16">
      <c r="A1652" s="140">
        <v>14517</v>
      </c>
      <c r="B1652" s="141" t="s">
        <v>2506</v>
      </c>
      <c r="C1652" s="1">
        <f>MalakBIO!J20</f>
        <v>0</v>
      </c>
      <c r="M1652" s="51"/>
      <c r="P1652" s="51"/>
    </row>
    <row r="1653" spans="1:16">
      <c r="A1653" s="140">
        <v>14516</v>
      </c>
      <c r="B1653" s="141" t="s">
        <v>2507</v>
      </c>
      <c r="C1653" s="1">
        <f>MalakBIO!J21</f>
        <v>0</v>
      </c>
      <c r="M1653" s="51"/>
      <c r="P1653" s="51"/>
    </row>
    <row r="1654" spans="1:16">
      <c r="A1654" s="140">
        <v>14508</v>
      </c>
      <c r="B1654" s="141" t="s">
        <v>2508</v>
      </c>
      <c r="C1654" s="1">
        <f>MalakBIO!J22</f>
        <v>0</v>
      </c>
      <c r="M1654" s="51"/>
      <c r="P1654" s="51"/>
    </row>
    <row r="1655" spans="1:16">
      <c r="A1655" s="140">
        <v>14500</v>
      </c>
      <c r="B1655" s="141" t="s">
        <v>2509</v>
      </c>
      <c r="C1655" s="1">
        <f>MalakBIO!J23</f>
        <v>0</v>
      </c>
      <c r="M1655" s="51"/>
      <c r="P1655" s="51"/>
    </row>
    <row r="1656" spans="1:16">
      <c r="A1656" s="140">
        <v>14518</v>
      </c>
      <c r="B1656" s="141" t="s">
        <v>2726</v>
      </c>
      <c r="C1656" s="1">
        <f>MalakBIO!J24</f>
        <v>0</v>
      </c>
      <c r="M1656" s="51"/>
      <c r="P1656" s="51"/>
    </row>
    <row r="1657" spans="1:16">
      <c r="A1657" s="140">
        <v>14502</v>
      </c>
      <c r="B1657" s="141" t="s">
        <v>2510</v>
      </c>
      <c r="C1657" s="1" t="e">
        <f>MalakBIO!#REF!</f>
        <v>#REF!</v>
      </c>
      <c r="M1657" s="51"/>
      <c r="P1657" s="51"/>
    </row>
    <row r="1658" spans="1:16">
      <c r="A1658" s="140">
        <v>14501</v>
      </c>
      <c r="B1658" s="141" t="s">
        <v>2511</v>
      </c>
      <c r="C1658" s="1">
        <f>MalakBIO!J14</f>
        <v>0</v>
      </c>
      <c r="M1658" s="51"/>
      <c r="P1658" s="51"/>
    </row>
    <row r="1659" spans="1:16">
      <c r="A1659" s="140">
        <v>14506</v>
      </c>
      <c r="B1659" s="141" t="s">
        <v>2512</v>
      </c>
      <c r="C1659" s="1">
        <f>MalakBIO!J15</f>
        <v>0</v>
      </c>
      <c r="M1659" s="51"/>
      <c r="P1659" s="51"/>
    </row>
    <row r="1660" spans="1:16">
      <c r="A1660" s="140">
        <v>14507</v>
      </c>
      <c r="B1660" s="141" t="s">
        <v>2513</v>
      </c>
      <c r="C1660" s="1">
        <f>MalakBIO!J16</f>
        <v>0</v>
      </c>
      <c r="M1660" s="51"/>
      <c r="P1660" s="51"/>
    </row>
    <row r="1661" spans="1:16">
      <c r="A1661" s="140">
        <v>14503</v>
      </c>
      <c r="B1661" s="141" t="s">
        <v>2514</v>
      </c>
      <c r="C1661" s="1">
        <f>MalakBIO!J17</f>
        <v>0</v>
      </c>
      <c r="M1661" s="51"/>
      <c r="P1661" s="51"/>
    </row>
    <row r="1662" spans="1:16">
      <c r="A1662" s="140">
        <v>14578</v>
      </c>
      <c r="B1662" s="141" t="s">
        <v>2544</v>
      </c>
      <c r="C1662" s="1">
        <f>HemaniWB!J17</f>
        <v>0</v>
      </c>
      <c r="E1662">
        <v>12</v>
      </c>
      <c r="F1662" t="s">
        <v>2165</v>
      </c>
      <c r="M1662" s="155"/>
      <c r="P1662" s="51"/>
    </row>
    <row r="1663" spans="1:16">
      <c r="A1663" s="140">
        <v>14582</v>
      </c>
      <c r="B1663" s="141" t="s">
        <v>2553</v>
      </c>
      <c r="C1663" s="1">
        <f>HemaniWB!J18</f>
        <v>0</v>
      </c>
      <c r="E1663">
        <v>13</v>
      </c>
      <c r="F1663" t="s">
        <v>2165</v>
      </c>
      <c r="M1663" s="155"/>
      <c r="P1663" s="51"/>
    </row>
    <row r="1664" spans="1:16">
      <c r="A1664" s="140">
        <v>14580</v>
      </c>
      <c r="B1664" s="141" t="s">
        <v>2545</v>
      </c>
      <c r="C1664" s="1">
        <f>HemaniWB!J19</f>
        <v>0</v>
      </c>
      <c r="E1664">
        <v>14</v>
      </c>
      <c r="F1664" t="s">
        <v>2165</v>
      </c>
      <c r="M1664" s="155"/>
      <c r="P1664" s="51"/>
    </row>
    <row r="1665" spans="1:16" ht="22.5">
      <c r="A1665" s="140">
        <v>14592</v>
      </c>
      <c r="B1665" s="141" t="s">
        <v>2546</v>
      </c>
      <c r="C1665" s="1">
        <f>HemaniWB!J32</f>
        <v>0</v>
      </c>
      <c r="E1665">
        <v>15</v>
      </c>
      <c r="F1665" t="s">
        <v>2165</v>
      </c>
      <c r="M1665" s="155"/>
      <c r="P1665" s="51"/>
    </row>
    <row r="1666" spans="1:16">
      <c r="A1666" s="140">
        <v>14593</v>
      </c>
      <c r="B1666" s="141" t="s">
        <v>2547</v>
      </c>
      <c r="C1666" s="1">
        <f>HemaniWB!J46</f>
        <v>0</v>
      </c>
      <c r="E1666">
        <v>41</v>
      </c>
      <c r="F1666" t="s">
        <v>2165</v>
      </c>
      <c r="M1666" s="155"/>
      <c r="P1666" s="51"/>
    </row>
    <row r="1667" spans="1:16">
      <c r="A1667" s="140">
        <v>14602</v>
      </c>
      <c r="B1667" s="141" t="s">
        <v>2554</v>
      </c>
      <c r="C1667" s="1">
        <f>Hemani!J24</f>
        <v>0</v>
      </c>
      <c r="E1667">
        <v>49</v>
      </c>
      <c r="F1667" t="s">
        <v>2165</v>
      </c>
      <c r="M1667" s="155"/>
      <c r="P1667" s="51"/>
    </row>
    <row r="1668" spans="1:16">
      <c r="A1668" s="140">
        <v>5982</v>
      </c>
      <c r="B1668" s="141" t="s">
        <v>2555</v>
      </c>
      <c r="C1668" s="1">
        <f>Hemani!J39</f>
        <v>0</v>
      </c>
      <c r="E1668">
        <v>59</v>
      </c>
      <c r="F1668" t="s">
        <v>2165</v>
      </c>
      <c r="M1668" s="155"/>
      <c r="P1668" s="51"/>
    </row>
    <row r="1669" spans="1:16">
      <c r="A1669" s="140">
        <v>14451</v>
      </c>
      <c r="B1669" s="141" t="s">
        <v>2715</v>
      </c>
      <c r="C1669" s="1">
        <f>Hemani!J45</f>
        <v>0</v>
      </c>
      <c r="E1669">
        <v>64</v>
      </c>
      <c r="F1669" t="s">
        <v>2165</v>
      </c>
      <c r="M1669" s="155"/>
      <c r="P1669" s="51"/>
    </row>
    <row r="1670" spans="1:16">
      <c r="A1670" s="140">
        <v>14445</v>
      </c>
      <c r="B1670" s="141" t="s">
        <v>2716</v>
      </c>
      <c r="C1670" s="1">
        <f>Hemani!J61</f>
        <v>0</v>
      </c>
      <c r="E1670">
        <v>74</v>
      </c>
      <c r="F1670" t="s">
        <v>2165</v>
      </c>
      <c r="M1670" s="155"/>
      <c r="P1670" s="51"/>
    </row>
    <row r="1671" spans="1:16">
      <c r="A1671" s="138">
        <v>14452</v>
      </c>
      <c r="B1671" s="139" t="s">
        <v>2556</v>
      </c>
      <c r="M1671" s="155"/>
    </row>
    <row r="1672" spans="1:16">
      <c r="A1672" s="140">
        <v>14453</v>
      </c>
      <c r="B1672" s="141" t="s">
        <v>2888</v>
      </c>
      <c r="C1672" s="1">
        <f>HemaniWB!J26</f>
        <v>0</v>
      </c>
      <c r="E1672">
        <v>22</v>
      </c>
      <c r="F1672" t="s">
        <v>2165</v>
      </c>
      <c r="M1672" s="155"/>
      <c r="P1672" s="51"/>
    </row>
    <row r="1673" spans="1:16">
      <c r="A1673" s="140">
        <v>14454</v>
      </c>
      <c r="B1673" s="141" t="s">
        <v>2719</v>
      </c>
      <c r="C1673" s="1">
        <f>HemaniWB!J27</f>
        <v>0</v>
      </c>
      <c r="E1673">
        <v>23</v>
      </c>
      <c r="F1673" t="s">
        <v>2165</v>
      </c>
      <c r="M1673" s="155"/>
      <c r="P1673" s="51"/>
    </row>
    <row r="1674" spans="1:16">
      <c r="A1674" s="140">
        <v>14455</v>
      </c>
      <c r="B1674" s="141" t="s">
        <v>2717</v>
      </c>
      <c r="C1674" s="1">
        <f>HemaniWB!J28</f>
        <v>0</v>
      </c>
      <c r="E1674">
        <v>24</v>
      </c>
      <c r="F1674" t="s">
        <v>2165</v>
      </c>
      <c r="M1674" s="155"/>
      <c r="P1674" s="51"/>
    </row>
    <row r="1675" spans="1:16">
      <c r="A1675" s="140">
        <v>14461</v>
      </c>
      <c r="B1675" s="141" t="s">
        <v>2557</v>
      </c>
      <c r="C1675" s="1">
        <f>Hemani!J77</f>
        <v>0</v>
      </c>
      <c r="E1675">
        <v>87</v>
      </c>
      <c r="F1675" t="s">
        <v>2165</v>
      </c>
      <c r="M1675" s="155"/>
      <c r="P1675" s="51"/>
    </row>
    <row r="1676" spans="1:16">
      <c r="A1676" s="140">
        <v>6076</v>
      </c>
      <c r="B1676" s="141" t="s">
        <v>2558</v>
      </c>
      <c r="C1676" s="1">
        <f>Hemani!J103</f>
        <v>0</v>
      </c>
      <c r="E1676">
        <v>112</v>
      </c>
      <c r="F1676" t="s">
        <v>2165</v>
      </c>
      <c r="M1676" s="155"/>
      <c r="P1676" s="51"/>
    </row>
    <row r="1677" spans="1:16">
      <c r="A1677" s="140">
        <v>14444</v>
      </c>
      <c r="B1677" s="141" t="s">
        <v>2559</v>
      </c>
      <c r="C1677" s="1">
        <f>Hemani!J130</f>
        <v>0</v>
      </c>
      <c r="E1677">
        <v>139</v>
      </c>
      <c r="F1677" t="s">
        <v>2165</v>
      </c>
      <c r="M1677" s="155"/>
      <c r="P1677" s="51"/>
    </row>
    <row r="1678" spans="1:16">
      <c r="A1678" s="140">
        <v>14600</v>
      </c>
      <c r="B1678" s="141" t="s">
        <v>2548</v>
      </c>
      <c r="C1678" s="1">
        <f>Hemani!J138</f>
        <v>0</v>
      </c>
      <c r="E1678">
        <v>147</v>
      </c>
      <c r="F1678" t="s">
        <v>2165</v>
      </c>
      <c r="M1678" s="155"/>
      <c r="P1678" s="51"/>
    </row>
    <row r="1679" spans="1:16">
      <c r="A1679" s="140">
        <v>14457</v>
      </c>
      <c r="B1679" s="141" t="s">
        <v>2560</v>
      </c>
      <c r="C1679" s="1">
        <f>Hemani!J160</f>
        <v>0</v>
      </c>
      <c r="E1679">
        <v>162</v>
      </c>
      <c r="F1679" t="s">
        <v>2165</v>
      </c>
      <c r="M1679" s="155"/>
      <c r="P1679" s="51"/>
    </row>
    <row r="1680" spans="1:16">
      <c r="A1680" s="140">
        <v>14459</v>
      </c>
      <c r="B1680" s="141" t="s">
        <v>2561</v>
      </c>
      <c r="C1680" s="1">
        <f>Hemani!J161</f>
        <v>0</v>
      </c>
      <c r="E1680">
        <v>163</v>
      </c>
      <c r="F1680" t="s">
        <v>2165</v>
      </c>
      <c r="M1680" s="155"/>
      <c r="P1680" s="51"/>
    </row>
    <row r="1681" spans="1:16">
      <c r="A1681" s="140">
        <v>14458</v>
      </c>
      <c r="B1681" s="141" t="s">
        <v>2562</v>
      </c>
      <c r="C1681" s="1">
        <f>Hemani!J163</f>
        <v>0</v>
      </c>
      <c r="E1681">
        <v>165</v>
      </c>
      <c r="F1681" t="s">
        <v>2165</v>
      </c>
      <c r="M1681" s="155"/>
      <c r="P1681" s="51"/>
    </row>
    <row r="1682" spans="1:16">
      <c r="A1682" s="138">
        <v>14358</v>
      </c>
      <c r="B1682" s="139" t="s">
        <v>2563</v>
      </c>
      <c r="M1682" s="155"/>
    </row>
    <row r="1683" spans="1:16">
      <c r="A1683" s="140">
        <v>14361</v>
      </c>
      <c r="B1683" s="141" t="s">
        <v>2942</v>
      </c>
      <c r="C1683" s="1">
        <f>Hemani!J178</f>
        <v>0</v>
      </c>
      <c r="E1683">
        <v>180</v>
      </c>
      <c r="F1683" t="s">
        <v>2165</v>
      </c>
      <c r="M1683" s="155"/>
      <c r="P1683" s="51"/>
    </row>
    <row r="1684" spans="1:16">
      <c r="A1684" s="140">
        <v>14360</v>
      </c>
      <c r="B1684" s="141" t="s">
        <v>2943</v>
      </c>
      <c r="C1684" s="1">
        <f>Hemani!J179</f>
        <v>0</v>
      </c>
      <c r="E1684">
        <v>181</v>
      </c>
      <c r="F1684" t="s">
        <v>2165</v>
      </c>
      <c r="M1684" s="155"/>
      <c r="P1684" s="51"/>
    </row>
    <row r="1685" spans="1:16">
      <c r="A1685" s="140">
        <v>14362</v>
      </c>
      <c r="B1685" s="141" t="s">
        <v>2941</v>
      </c>
      <c r="C1685" s="1">
        <f>Hemani!J180</f>
        <v>0</v>
      </c>
      <c r="E1685">
        <v>182</v>
      </c>
      <c r="F1685" t="s">
        <v>2165</v>
      </c>
      <c r="M1685" s="155"/>
      <c r="P1685" s="51"/>
    </row>
    <row r="1686" spans="1:16">
      <c r="A1686" s="140">
        <v>14359</v>
      </c>
      <c r="B1686" s="141" t="s">
        <v>2944</v>
      </c>
      <c r="C1686" s="1">
        <f>Hemani!J181</f>
        <v>0</v>
      </c>
      <c r="E1686">
        <v>183</v>
      </c>
      <c r="F1686" t="s">
        <v>2165</v>
      </c>
      <c r="M1686" s="155"/>
      <c r="P1686" s="51"/>
    </row>
    <row r="1687" spans="1:16">
      <c r="A1687" s="140">
        <v>14443</v>
      </c>
      <c r="B1687" s="141" t="s">
        <v>2945</v>
      </c>
      <c r="C1687" s="1">
        <f>Hemani!J203</f>
        <v>0</v>
      </c>
      <c r="E1687">
        <v>202</v>
      </c>
      <c r="F1687" t="s">
        <v>2165</v>
      </c>
      <c r="M1687" s="155"/>
      <c r="P1687" s="51"/>
    </row>
    <row r="1688" spans="1:16">
      <c r="A1688" s="138">
        <v>14446</v>
      </c>
      <c r="B1688" s="139" t="s">
        <v>2569</v>
      </c>
      <c r="M1688" s="155"/>
    </row>
    <row r="1689" spans="1:16">
      <c r="A1689" s="140">
        <v>14447</v>
      </c>
      <c r="B1689" s="141" t="s">
        <v>2712</v>
      </c>
      <c r="C1689" s="1">
        <f>Hemani!J183</f>
        <v>0</v>
      </c>
      <c r="E1689">
        <v>185</v>
      </c>
      <c r="F1689" t="s">
        <v>2165</v>
      </c>
      <c r="M1689" s="155"/>
      <c r="P1689" s="51"/>
    </row>
    <row r="1690" spans="1:16">
      <c r="A1690" s="140">
        <v>14448</v>
      </c>
      <c r="B1690" s="141" t="s">
        <v>2710</v>
      </c>
      <c r="C1690" s="1">
        <f>Hemani!J184</f>
        <v>0</v>
      </c>
      <c r="E1690">
        <v>186</v>
      </c>
      <c r="F1690" t="s">
        <v>2165</v>
      </c>
      <c r="M1690" s="155"/>
      <c r="O1690" s="141"/>
      <c r="P1690" s="51"/>
    </row>
    <row r="1691" spans="1:16">
      <c r="A1691" s="140">
        <v>14449</v>
      </c>
      <c r="B1691" s="141" t="s">
        <v>2711</v>
      </c>
      <c r="C1691" s="1">
        <f>Hemani!J185</f>
        <v>0</v>
      </c>
      <c r="E1691">
        <v>187</v>
      </c>
      <c r="F1691" t="s">
        <v>2165</v>
      </c>
      <c r="M1691" s="155"/>
      <c r="P1691" s="51"/>
    </row>
    <row r="1692" spans="1:16">
      <c r="A1692" s="140">
        <v>14450</v>
      </c>
      <c r="B1692" s="141" t="s">
        <v>2713</v>
      </c>
      <c r="C1692" s="1">
        <f>Hemani!J186</f>
        <v>0</v>
      </c>
      <c r="E1692">
        <v>188</v>
      </c>
      <c r="F1692" t="s">
        <v>2165</v>
      </c>
      <c r="M1692" s="155"/>
      <c r="P1692" s="51"/>
    </row>
    <row r="1693" spans="1:16">
      <c r="A1693" s="140">
        <v>13247</v>
      </c>
      <c r="B1693" s="141" t="s">
        <v>2570</v>
      </c>
      <c r="C1693" s="1">
        <f>Hemani!J247</f>
        <v>0</v>
      </c>
      <c r="E1693">
        <v>234</v>
      </c>
      <c r="F1693" t="s">
        <v>2165</v>
      </c>
      <c r="M1693" s="155"/>
      <c r="P1693" s="51"/>
    </row>
    <row r="1694" spans="1:16">
      <c r="A1694" s="140">
        <v>14456</v>
      </c>
      <c r="B1694" s="141" t="s">
        <v>2959</v>
      </c>
      <c r="C1694" s="1">
        <f>Hemani!J274</f>
        <v>0</v>
      </c>
      <c r="E1694">
        <v>262</v>
      </c>
      <c r="F1694" t="s">
        <v>2165</v>
      </c>
      <c r="M1694" s="155"/>
      <c r="P1694" s="51"/>
    </row>
    <row r="1695" spans="1:16">
      <c r="A1695" s="140">
        <v>14460</v>
      </c>
      <c r="B1695" s="141" t="s">
        <v>2571</v>
      </c>
      <c r="C1695" s="1">
        <f>Hemani!J283</f>
        <v>0</v>
      </c>
      <c r="E1695">
        <v>263</v>
      </c>
      <c r="F1695" t="s">
        <v>2165</v>
      </c>
      <c r="M1695" s="155"/>
      <c r="P1695" s="51"/>
    </row>
    <row r="1696" spans="1:16">
      <c r="A1696" s="140">
        <v>14543</v>
      </c>
      <c r="B1696" s="141" t="s">
        <v>2416</v>
      </c>
      <c r="M1696" s="155"/>
    </row>
    <row r="1697" spans="1:16">
      <c r="A1697" s="138">
        <v>14495</v>
      </c>
      <c r="B1697" s="139" t="s">
        <v>2494</v>
      </c>
      <c r="M1697" s="155"/>
    </row>
    <row r="1698" spans="1:16">
      <c r="A1698" s="138">
        <v>14603</v>
      </c>
      <c r="B1698" s="139" t="s">
        <v>2573</v>
      </c>
      <c r="M1698" s="155"/>
    </row>
    <row r="1699" spans="1:16">
      <c r="A1699" s="140">
        <v>14464</v>
      </c>
      <c r="B1699" s="141" t="s">
        <v>3156</v>
      </c>
      <c r="C1699" s="1">
        <f>Остальные!J15</f>
        <v>0</v>
      </c>
      <c r="M1699" s="155"/>
      <c r="P1699" s="51"/>
    </row>
    <row r="1700" spans="1:16">
      <c r="A1700" s="140">
        <v>14462</v>
      </c>
      <c r="B1700" s="141" t="s">
        <v>2574</v>
      </c>
      <c r="C1700" s="1">
        <f>Остальные!J16</f>
        <v>0</v>
      </c>
      <c r="M1700" s="155"/>
      <c r="P1700" s="51"/>
    </row>
    <row r="1701" spans="1:16">
      <c r="A1701" s="140">
        <v>14466</v>
      </c>
      <c r="B1701" s="141" t="s">
        <v>2890</v>
      </c>
      <c r="C1701" s="1">
        <f>Остальные!J17</f>
        <v>0</v>
      </c>
      <c r="M1701" s="155"/>
      <c r="P1701" s="51"/>
    </row>
    <row r="1702" spans="1:16">
      <c r="A1702" s="25">
        <v>13887</v>
      </c>
      <c r="B1702" s="141" t="s">
        <v>2891</v>
      </c>
      <c r="C1702" s="1">
        <f>Остальные!J18</f>
        <v>0</v>
      </c>
      <c r="M1702" s="155"/>
      <c r="P1702" s="51"/>
    </row>
    <row r="1703" spans="1:16">
      <c r="A1703" s="140">
        <v>14463</v>
      </c>
      <c r="B1703" s="141" t="s">
        <v>2892</v>
      </c>
      <c r="C1703" s="1">
        <f>Остальные!J20</f>
        <v>0</v>
      </c>
      <c r="M1703" s="155"/>
      <c r="P1703" s="51"/>
    </row>
    <row r="1704" spans="1:16">
      <c r="A1704" s="140">
        <v>14442</v>
      </c>
      <c r="B1704" s="141" t="s">
        <v>2575</v>
      </c>
      <c r="C1704" s="1">
        <f>Haramain!J150</f>
        <v>0</v>
      </c>
      <c r="M1704" s="155"/>
      <c r="P1704" s="51"/>
    </row>
    <row r="1705" spans="1:16">
      <c r="A1705" s="140">
        <v>14535</v>
      </c>
      <c r="B1705" s="141" t="s">
        <v>2549</v>
      </c>
      <c r="C1705" s="1">
        <f>Zaafaran!J100</f>
        <v>0</v>
      </c>
      <c r="M1705" s="155"/>
      <c r="P1705" s="51"/>
    </row>
    <row r="1706" spans="1:16">
      <c r="A1706" s="140">
        <v>14536</v>
      </c>
      <c r="B1706" s="141" t="s">
        <v>2550</v>
      </c>
      <c r="C1706" s="1">
        <f>Zaafaran!J101</f>
        <v>0</v>
      </c>
      <c r="M1706" s="155"/>
      <c r="P1706" s="51"/>
    </row>
    <row r="1707" spans="1:16">
      <c r="A1707" s="140">
        <v>14534</v>
      </c>
      <c r="B1707" s="141" t="s">
        <v>2551</v>
      </c>
      <c r="C1707" s="1">
        <f>Zaafaran!J102</f>
        <v>0</v>
      </c>
      <c r="M1707" s="155"/>
      <c r="P1707" s="51"/>
    </row>
    <row r="1708" spans="1:16">
      <c r="A1708" s="140">
        <v>14606</v>
      </c>
      <c r="B1708" s="141" t="s">
        <v>2576</v>
      </c>
      <c r="C1708" s="1">
        <f>Розлив!J30</f>
        <v>0</v>
      </c>
      <c r="M1708" s="155"/>
      <c r="P1708" s="51"/>
    </row>
    <row r="1709" spans="1:16">
      <c r="A1709" s="140">
        <v>14605</v>
      </c>
      <c r="B1709" s="141" t="s">
        <v>2577</v>
      </c>
      <c r="C1709" s="1">
        <f>Розлив!J31</f>
        <v>0</v>
      </c>
      <c r="M1709" s="155"/>
      <c r="P1709" s="51"/>
    </row>
    <row r="1710" spans="1:16">
      <c r="A1710" s="140">
        <v>14608</v>
      </c>
      <c r="B1710" s="141" t="s">
        <v>2578</v>
      </c>
      <c r="C1710" s="1">
        <f>Розлив!J32</f>
        <v>0</v>
      </c>
      <c r="M1710" s="155"/>
      <c r="P1710" s="51"/>
    </row>
    <row r="1711" spans="1:16">
      <c r="A1711" s="140">
        <v>14607</v>
      </c>
      <c r="B1711" s="141" t="s">
        <v>2579</v>
      </c>
      <c r="C1711" s="1">
        <f>Розлив!J33</f>
        <v>0</v>
      </c>
      <c r="M1711" s="155"/>
      <c r="P1711" s="51"/>
    </row>
    <row r="1712" spans="1:16">
      <c r="A1712" s="140">
        <v>14609</v>
      </c>
      <c r="B1712" s="141" t="s">
        <v>2580</v>
      </c>
      <c r="C1712" s="1">
        <f>Остальные!J29</f>
        <v>0</v>
      </c>
      <c r="M1712" s="155"/>
      <c r="P1712" s="51"/>
    </row>
    <row r="1713" spans="1:16">
      <c r="A1713" s="140">
        <v>14348</v>
      </c>
      <c r="B1713" s="141" t="s">
        <v>2581</v>
      </c>
      <c r="C1713" s="1">
        <f>Розлив!J103</f>
        <v>0</v>
      </c>
      <c r="M1713" s="155"/>
      <c r="P1713" s="51"/>
    </row>
    <row r="1714" spans="1:16">
      <c r="A1714" s="140">
        <v>14349</v>
      </c>
      <c r="B1714" s="141" t="s">
        <v>2582</v>
      </c>
      <c r="C1714" s="1">
        <f>Розлив!J104</f>
        <v>0</v>
      </c>
      <c r="M1714" s="155"/>
      <c r="P1714" s="51"/>
    </row>
    <row r="1715" spans="1:16">
      <c r="A1715" s="140">
        <v>12566</v>
      </c>
      <c r="B1715" s="141" t="s">
        <v>2583</v>
      </c>
      <c r="C1715" s="1">
        <f>Розлив!J105</f>
        <v>0</v>
      </c>
      <c r="M1715" s="155"/>
      <c r="P1715" s="51"/>
    </row>
    <row r="1716" spans="1:16">
      <c r="A1716" s="140">
        <v>14347</v>
      </c>
      <c r="B1716" s="141" t="s">
        <v>2584</v>
      </c>
      <c r="C1716" s="1">
        <f>Розлив!J106</f>
        <v>0</v>
      </c>
      <c r="M1716" s="155"/>
      <c r="P1716" s="51"/>
    </row>
    <row r="1717" spans="1:16">
      <c r="A1717" s="140">
        <v>14351</v>
      </c>
      <c r="B1717" s="141" t="s">
        <v>2585</v>
      </c>
      <c r="C1717" s="1">
        <f>Розлив!J107</f>
        <v>0</v>
      </c>
      <c r="M1717" s="155"/>
      <c r="P1717" s="51"/>
    </row>
    <row r="1718" spans="1:16">
      <c r="A1718" s="140">
        <v>14350</v>
      </c>
      <c r="B1718" s="141" t="s">
        <v>2586</v>
      </c>
      <c r="C1718" s="1">
        <f>Розлив!J108</f>
        <v>0</v>
      </c>
      <c r="M1718" s="155"/>
      <c r="P1718" s="51"/>
    </row>
    <row r="1719" spans="1:16">
      <c r="A1719" s="140">
        <v>14484</v>
      </c>
      <c r="B1719" s="141" t="s">
        <v>2393</v>
      </c>
      <c r="M1719" s="155"/>
    </row>
    <row r="1720" spans="1:16">
      <c r="A1720" s="140">
        <v>14486</v>
      </c>
      <c r="B1720" s="141" t="s">
        <v>2394</v>
      </c>
      <c r="M1720" s="155"/>
    </row>
    <row r="1721" spans="1:16">
      <c r="A1721" s="140">
        <v>14489</v>
      </c>
      <c r="B1721" s="141" t="s">
        <v>2395</v>
      </c>
      <c r="M1721" s="155"/>
    </row>
    <row r="1722" spans="1:16">
      <c r="A1722" s="140">
        <v>14485</v>
      </c>
      <c r="B1722" s="141" t="s">
        <v>2411</v>
      </c>
      <c r="M1722" s="155"/>
    </row>
    <row r="1723" spans="1:16">
      <c r="A1723" s="140">
        <v>14491</v>
      </c>
      <c r="B1723" s="141" t="s">
        <v>2396</v>
      </c>
      <c r="M1723" s="155"/>
    </row>
    <row r="1724" spans="1:16">
      <c r="A1724" s="140">
        <v>14488</v>
      </c>
      <c r="B1724" s="141" t="s">
        <v>2397</v>
      </c>
      <c r="M1724" s="155"/>
    </row>
    <row r="1725" spans="1:16">
      <c r="A1725" s="140">
        <v>14487</v>
      </c>
      <c r="B1725" s="141" t="s">
        <v>2398</v>
      </c>
      <c r="M1725" s="155"/>
    </row>
    <row r="1726" spans="1:16">
      <c r="A1726" s="140">
        <v>14490</v>
      </c>
      <c r="B1726" s="141" t="s">
        <v>2399</v>
      </c>
      <c r="M1726" s="155"/>
    </row>
    <row r="1727" spans="1:16">
      <c r="A1727" s="140">
        <v>14604</v>
      </c>
      <c r="B1727" s="141" t="s">
        <v>2587</v>
      </c>
      <c r="M1727" s="155"/>
    </row>
    <row r="1728" spans="1:16">
      <c r="A1728" s="140">
        <v>14352</v>
      </c>
      <c r="B1728" s="141" t="s">
        <v>2588</v>
      </c>
      <c r="M1728" s="155"/>
    </row>
    <row r="1729" spans="1:13">
      <c r="A1729" s="140">
        <v>14596</v>
      </c>
      <c r="B1729" s="141" t="s">
        <v>2752</v>
      </c>
      <c r="C1729" s="1">
        <f>HemaniWB!J7</f>
        <v>0</v>
      </c>
      <c r="M1729" s="155"/>
    </row>
    <row r="1730" spans="1:13">
      <c r="A1730" s="140">
        <v>14595</v>
      </c>
      <c r="B1730" s="141" t="s">
        <v>2753</v>
      </c>
      <c r="C1730" s="1">
        <f>HemaniWB!J8</f>
        <v>0</v>
      </c>
      <c r="M1730" s="155"/>
    </row>
    <row r="1731" spans="1:13">
      <c r="A1731" s="140">
        <v>14594</v>
      </c>
      <c r="B1731" s="141" t="s">
        <v>2754</v>
      </c>
      <c r="C1731" s="1">
        <f>HemaniWB!J9</f>
        <v>0</v>
      </c>
      <c r="M1731" s="155"/>
    </row>
    <row r="1732" spans="1:13">
      <c r="A1732" s="140">
        <v>14655</v>
      </c>
      <c r="B1732" s="141" t="s">
        <v>2755</v>
      </c>
      <c r="C1732" s="1">
        <f>HemaniWB!J10</f>
        <v>0</v>
      </c>
      <c r="M1732" s="155"/>
    </row>
    <row r="1733" spans="1:13">
      <c r="A1733" s="140">
        <v>14657</v>
      </c>
      <c r="B1733" s="141" t="s">
        <v>2756</v>
      </c>
      <c r="C1733" s="1">
        <f>HemaniWB!J11</f>
        <v>0</v>
      </c>
      <c r="M1733" s="155"/>
    </row>
    <row r="1734" spans="1:13">
      <c r="A1734" s="140">
        <v>14656</v>
      </c>
      <c r="B1734" s="141" t="s">
        <v>2757</v>
      </c>
      <c r="C1734" s="1">
        <f>HemaniWB!J12</f>
        <v>0</v>
      </c>
      <c r="M1734" s="155"/>
    </row>
    <row r="1735" spans="1:13" ht="22.5">
      <c r="A1735" s="140">
        <v>14579</v>
      </c>
      <c r="B1735" s="141" t="s">
        <v>2758</v>
      </c>
      <c r="C1735" s="1">
        <f>HemaniWB!J14</f>
        <v>0</v>
      </c>
      <c r="M1735" s="155"/>
    </row>
    <row r="1736" spans="1:13">
      <c r="A1736" s="140">
        <v>14577</v>
      </c>
      <c r="B1736" s="141" t="s">
        <v>2759</v>
      </c>
      <c r="C1736" s="1">
        <f>HemaniWB!J15</f>
        <v>0</v>
      </c>
      <c r="M1736" s="155"/>
    </row>
    <row r="1737" spans="1:13" ht="22.5">
      <c r="A1737" s="140">
        <v>14581</v>
      </c>
      <c r="B1737" s="141" t="s">
        <v>2760</v>
      </c>
      <c r="C1737" s="1">
        <f>HemaniWB!J16</f>
        <v>0</v>
      </c>
      <c r="M1737" s="155"/>
    </row>
    <row r="1738" spans="1:13">
      <c r="A1738" s="140">
        <v>14571</v>
      </c>
      <c r="B1738" s="141" t="s">
        <v>2761</v>
      </c>
      <c r="C1738" s="1">
        <f>HemaniWB!J20</f>
        <v>0</v>
      </c>
      <c r="M1738" s="155"/>
    </row>
    <row r="1739" spans="1:13">
      <c r="A1739" s="140">
        <v>14570</v>
      </c>
      <c r="B1739" s="141" t="s">
        <v>2762</v>
      </c>
      <c r="C1739" s="1">
        <f>HemaniWB!J21</f>
        <v>0</v>
      </c>
      <c r="M1739" s="155"/>
    </row>
    <row r="1740" spans="1:13" ht="22.5">
      <c r="A1740" s="140">
        <v>14572</v>
      </c>
      <c r="B1740" s="141" t="s">
        <v>2763</v>
      </c>
      <c r="C1740" s="1">
        <f>HemaniWB!J22</f>
        <v>0</v>
      </c>
      <c r="M1740" s="155"/>
    </row>
    <row r="1741" spans="1:13">
      <c r="A1741" s="140">
        <v>14567</v>
      </c>
      <c r="B1741" s="141" t="s">
        <v>3191</v>
      </c>
      <c r="C1741" s="1">
        <f>HemaniWB!J23</f>
        <v>0</v>
      </c>
      <c r="M1741" s="155"/>
    </row>
    <row r="1742" spans="1:13">
      <c r="A1742" s="140">
        <v>14569</v>
      </c>
      <c r="B1742" s="141" t="s">
        <v>2764</v>
      </c>
      <c r="C1742" s="1">
        <f>HemaniWB!J24</f>
        <v>0</v>
      </c>
      <c r="M1742" s="155"/>
    </row>
    <row r="1743" spans="1:13" ht="22.5">
      <c r="A1743" s="140">
        <v>14568</v>
      </c>
      <c r="B1743" s="141" t="s">
        <v>2765</v>
      </c>
      <c r="C1743" s="1">
        <f>HemaniWB!J25</f>
        <v>0</v>
      </c>
      <c r="M1743" s="155"/>
    </row>
    <row r="1744" spans="1:13">
      <c r="A1744" s="140">
        <v>14590</v>
      </c>
      <c r="B1744" s="141" t="s">
        <v>2766</v>
      </c>
      <c r="C1744" s="1">
        <f>HemaniWB!J29</f>
        <v>0</v>
      </c>
      <c r="M1744" s="155"/>
    </row>
    <row r="1745" spans="1:13">
      <c r="A1745" s="140">
        <v>14575</v>
      </c>
      <c r="B1745" s="141" t="s">
        <v>2767</v>
      </c>
      <c r="C1745" s="1">
        <f>HemaniWB!J30</f>
        <v>0</v>
      </c>
      <c r="M1745" s="155"/>
    </row>
    <row r="1746" spans="1:13" ht="22.5">
      <c r="A1746" s="140">
        <v>14591</v>
      </c>
      <c r="B1746" s="141" t="s">
        <v>2768</v>
      </c>
      <c r="C1746" s="1">
        <f>HemaniWB!J31</f>
        <v>0</v>
      </c>
      <c r="M1746" s="155"/>
    </row>
    <row r="1747" spans="1:13" ht="22.5">
      <c r="A1747" s="140">
        <v>14576</v>
      </c>
      <c r="B1747" s="141" t="s">
        <v>2769</v>
      </c>
      <c r="C1747" s="1">
        <f>HemaniWB!J33</f>
        <v>0</v>
      </c>
      <c r="M1747" s="155"/>
    </row>
    <row r="1748" spans="1:13">
      <c r="A1748" s="140">
        <v>14583</v>
      </c>
      <c r="B1748" s="141" t="s">
        <v>2770</v>
      </c>
      <c r="C1748" s="1">
        <f>HemaniWB!J34</f>
        <v>0</v>
      </c>
      <c r="M1748" s="155"/>
    </row>
    <row r="1749" spans="1:13">
      <c r="A1749" s="140">
        <v>14585</v>
      </c>
      <c r="B1749" s="141" t="s">
        <v>2771</v>
      </c>
      <c r="C1749" s="1">
        <f>HemaniWB!J35</f>
        <v>0</v>
      </c>
      <c r="M1749" s="155"/>
    </row>
    <row r="1750" spans="1:13" ht="22.5">
      <c r="A1750" s="140">
        <v>14584</v>
      </c>
      <c r="B1750" s="141" t="s">
        <v>2772</v>
      </c>
      <c r="C1750" s="1">
        <f>HemaniWB!J36</f>
        <v>0</v>
      </c>
      <c r="M1750" s="155"/>
    </row>
    <row r="1751" spans="1:13" ht="22.5">
      <c r="A1751" s="140">
        <v>14598</v>
      </c>
      <c r="B1751" s="141" t="s">
        <v>2773</v>
      </c>
      <c r="C1751" s="1">
        <f>HemaniWB!J37</f>
        <v>0</v>
      </c>
      <c r="M1751" s="155"/>
    </row>
    <row r="1752" spans="1:13">
      <c r="A1752" s="140">
        <v>14599</v>
      </c>
      <c r="B1752" s="141" t="s">
        <v>2774</v>
      </c>
      <c r="C1752" s="1">
        <f>HemaniWB!J38</f>
        <v>0</v>
      </c>
      <c r="M1752" s="155"/>
    </row>
    <row r="1753" spans="1:13">
      <c r="A1753" s="140">
        <v>14597</v>
      </c>
      <c r="B1753" s="141" t="s">
        <v>2775</v>
      </c>
      <c r="C1753" s="1">
        <f>HemaniWB!J39</f>
        <v>0</v>
      </c>
      <c r="M1753" s="155"/>
    </row>
    <row r="1754" spans="1:13" ht="22.5">
      <c r="A1754" s="140">
        <v>14574</v>
      </c>
      <c r="B1754" s="141" t="s">
        <v>2776</v>
      </c>
      <c r="C1754" s="1">
        <f>HemaniWB!J40</f>
        <v>0</v>
      </c>
      <c r="M1754" s="155"/>
    </row>
    <row r="1755" spans="1:13">
      <c r="A1755" s="140">
        <v>14586</v>
      </c>
      <c r="B1755" s="141" t="s">
        <v>2777</v>
      </c>
      <c r="C1755" s="1">
        <f>HemaniWB!J41</f>
        <v>0</v>
      </c>
      <c r="M1755" s="155"/>
    </row>
    <row r="1756" spans="1:13" ht="22.5">
      <c r="A1756" s="140">
        <v>14573</v>
      </c>
      <c r="B1756" s="141" t="s">
        <v>2778</v>
      </c>
      <c r="C1756" s="1">
        <f>HemaniWB!J42</f>
        <v>0</v>
      </c>
      <c r="M1756" s="155"/>
    </row>
    <row r="1757" spans="1:13">
      <c r="A1757" s="140">
        <v>14587</v>
      </c>
      <c r="B1757" s="141" t="s">
        <v>2779</v>
      </c>
      <c r="C1757" s="1">
        <f>HemaniWB!J43</f>
        <v>0</v>
      </c>
      <c r="M1757" s="155"/>
    </row>
    <row r="1758" spans="1:13" ht="22.5">
      <c r="A1758" s="140">
        <v>14588</v>
      </c>
      <c r="B1758" s="141" t="s">
        <v>2780</v>
      </c>
      <c r="C1758" s="1">
        <f>HemaniWB!J44</f>
        <v>0</v>
      </c>
      <c r="M1758" s="155"/>
    </row>
    <row r="1759" spans="1:13" ht="22.5">
      <c r="A1759" s="140">
        <v>14589</v>
      </c>
      <c r="B1759" s="141" t="s">
        <v>2781</v>
      </c>
      <c r="C1759" s="1">
        <f>HemaniWB!J45</f>
        <v>0</v>
      </c>
      <c r="M1759" s="155"/>
    </row>
    <row r="1760" spans="1:13">
      <c r="A1760" s="140">
        <v>12983</v>
      </c>
      <c r="B1760" s="141" t="s">
        <v>2728</v>
      </c>
      <c r="C1760" s="1">
        <f>Haramain!J216</f>
        <v>0</v>
      </c>
    </row>
    <row r="1761" spans="1:3">
      <c r="A1761" s="138">
        <v>14624</v>
      </c>
      <c r="B1761" s="139" t="s">
        <v>2729</v>
      </c>
    </row>
    <row r="1762" spans="1:3">
      <c r="A1762" s="140">
        <v>14629</v>
      </c>
      <c r="B1762" s="141" t="s">
        <v>2730</v>
      </c>
    </row>
    <row r="1763" spans="1:3">
      <c r="A1763" s="140">
        <v>14653</v>
      </c>
      <c r="B1763" s="141" t="s">
        <v>2731</v>
      </c>
      <c r="C1763" s="90">
        <f>Rasasi!J10</f>
        <v>0</v>
      </c>
    </row>
    <row r="1764" spans="1:3">
      <c r="A1764" s="140">
        <v>14652</v>
      </c>
      <c r="B1764" s="141" t="s">
        <v>2732</v>
      </c>
      <c r="C1764" s="90">
        <f>Rasasi!J11</f>
        <v>0</v>
      </c>
    </row>
    <row r="1765" spans="1:3">
      <c r="A1765" s="140">
        <v>14647</v>
      </c>
      <c r="B1765" s="141" t="s">
        <v>2733</v>
      </c>
      <c r="C1765" s="90">
        <f>Rasasi!J21</f>
        <v>0</v>
      </c>
    </row>
    <row r="1766" spans="1:3">
      <c r="A1766" s="140">
        <v>14636</v>
      </c>
      <c r="B1766" s="141" t="s">
        <v>2734</v>
      </c>
      <c r="C1766" s="90">
        <f>Rasasi!J49</f>
        <v>0</v>
      </c>
    </row>
    <row r="1767" spans="1:3">
      <c r="A1767" s="140">
        <v>14648</v>
      </c>
      <c r="B1767" s="141" t="s">
        <v>2735</v>
      </c>
      <c r="C1767" s="90">
        <f>Rasasi!J50</f>
        <v>0</v>
      </c>
    </row>
    <row r="1768" spans="1:3">
      <c r="A1768" s="140">
        <v>14633</v>
      </c>
      <c r="B1768" s="141" t="s">
        <v>2783</v>
      </c>
      <c r="C1768" s="90">
        <f>Rasasi!J51</f>
        <v>0</v>
      </c>
    </row>
    <row r="1769" spans="1:3">
      <c r="A1769" s="140">
        <v>14635</v>
      </c>
      <c r="B1769" s="141" t="s">
        <v>2736</v>
      </c>
      <c r="C1769" s="90">
        <f>Rasasi!J52</f>
        <v>0</v>
      </c>
    </row>
    <row r="1770" spans="1:3">
      <c r="A1770" s="140">
        <v>14641</v>
      </c>
      <c r="B1770" s="141" t="s">
        <v>2737</v>
      </c>
      <c r="C1770" s="90">
        <f>Rasasi!J53</f>
        <v>0</v>
      </c>
    </row>
    <row r="1771" spans="1:3">
      <c r="A1771" s="140">
        <v>14637</v>
      </c>
      <c r="B1771" s="141" t="s">
        <v>2738</v>
      </c>
      <c r="C1771" s="90">
        <f>Rasasi!J54</f>
        <v>0</v>
      </c>
    </row>
    <row r="1772" spans="1:3">
      <c r="A1772" s="140">
        <v>14642</v>
      </c>
      <c r="B1772" s="141" t="s">
        <v>2739</v>
      </c>
      <c r="C1772" s="90">
        <f>Rasasi!J55</f>
        <v>0</v>
      </c>
    </row>
    <row r="1773" spans="1:3">
      <c r="A1773" s="140">
        <v>14638</v>
      </c>
      <c r="B1773" s="141" t="s">
        <v>2740</v>
      </c>
      <c r="C1773" s="90">
        <f>Rasasi!J56</f>
        <v>0</v>
      </c>
    </row>
    <row r="1774" spans="1:3">
      <c r="A1774" s="140">
        <v>14634</v>
      </c>
      <c r="B1774" s="141" t="s">
        <v>2784</v>
      </c>
      <c r="C1774" s="90">
        <f>Rasasi!J57</f>
        <v>0</v>
      </c>
    </row>
    <row r="1775" spans="1:3">
      <c r="A1775" s="140">
        <v>14643</v>
      </c>
      <c r="B1775" s="141" t="s">
        <v>2741</v>
      </c>
      <c r="C1775" s="90">
        <f>Rasasi!J58</f>
        <v>0</v>
      </c>
    </row>
    <row r="1776" spans="1:3">
      <c r="A1776" s="140">
        <v>14639</v>
      </c>
      <c r="B1776" s="141" t="s">
        <v>2742</v>
      </c>
      <c r="C1776" s="90">
        <f>Rasasi!J59</f>
        <v>0</v>
      </c>
    </row>
    <row r="1777" spans="1:3">
      <c r="A1777" s="140">
        <v>14644</v>
      </c>
      <c r="B1777" s="141" t="s">
        <v>2743</v>
      </c>
      <c r="C1777" s="90">
        <f>Rasasi!J60</f>
        <v>0</v>
      </c>
    </row>
    <row r="1778" spans="1:3">
      <c r="A1778" s="140">
        <v>14646</v>
      </c>
      <c r="B1778" s="141" t="s">
        <v>2744</v>
      </c>
      <c r="C1778" s="90">
        <f>Rasasi!J61</f>
        <v>0</v>
      </c>
    </row>
    <row r="1779" spans="1:3">
      <c r="A1779" s="140">
        <v>14640</v>
      </c>
      <c r="B1779" s="141" t="s">
        <v>2745</v>
      </c>
      <c r="C1779" s="90">
        <f>Rasasi!J62</f>
        <v>0</v>
      </c>
    </row>
    <row r="1780" spans="1:3">
      <c r="A1780" s="140">
        <v>14645</v>
      </c>
      <c r="B1780" s="141" t="s">
        <v>2746</v>
      </c>
      <c r="C1780" s="90">
        <f>Rasasi!J63</f>
        <v>0</v>
      </c>
    </row>
    <row r="1781" spans="1:3">
      <c r="A1781" s="140">
        <v>14667</v>
      </c>
      <c r="B1781" s="141" t="s">
        <v>2785</v>
      </c>
      <c r="C1781" s="1">
        <f>Rehab!J23</f>
        <v>0</v>
      </c>
    </row>
    <row r="1782" spans="1:3">
      <c r="A1782" s="140">
        <v>14699</v>
      </c>
      <c r="B1782" s="141" t="s">
        <v>2786</v>
      </c>
      <c r="C1782" s="1">
        <f>Rehab!J59</f>
        <v>0</v>
      </c>
    </row>
    <row r="1783" spans="1:3">
      <c r="A1783" s="140">
        <v>14621</v>
      </c>
      <c r="B1783" s="141" t="s">
        <v>2747</v>
      </c>
    </row>
    <row r="1784" spans="1:3">
      <c r="A1784" s="140">
        <v>14611</v>
      </c>
      <c r="B1784" s="141" t="s">
        <v>2721</v>
      </c>
      <c r="C1784" s="1" t="e">
        <f>Розлив!#REF!</f>
        <v>#REF!</v>
      </c>
    </row>
    <row r="1785" spans="1:3">
      <c r="A1785" s="140">
        <v>14654</v>
      </c>
      <c r="B1785" s="141" t="s">
        <v>2748</v>
      </c>
      <c r="C1785" s="1" t="e">
        <f>Розлив!#REF!</f>
        <v>#REF!</v>
      </c>
    </row>
    <row r="1786" spans="1:3">
      <c r="A1786" s="140">
        <v>12904</v>
      </c>
      <c r="B1786" s="141" t="s">
        <v>2787</v>
      </c>
      <c r="C1786" s="1" t="e">
        <f>Розлив!#REF!</f>
        <v>#REF!</v>
      </c>
    </row>
    <row r="1787" spans="1:3">
      <c r="A1787" s="140">
        <v>14661</v>
      </c>
      <c r="B1787" s="141" t="s">
        <v>2788</v>
      </c>
      <c r="C1787" s="1" t="e">
        <f>Розлив!#REF!</f>
        <v>#REF!</v>
      </c>
    </row>
    <row r="1788" spans="1:3">
      <c r="A1788" s="140">
        <v>14610</v>
      </c>
      <c r="B1788" s="141" t="s">
        <v>2722</v>
      </c>
      <c r="C1788" s="1" t="e">
        <f>Розлив!#REF!</f>
        <v>#REF!</v>
      </c>
    </row>
    <row r="1789" spans="1:3">
      <c r="A1789" s="140">
        <v>14660</v>
      </c>
      <c r="B1789" s="141" t="s">
        <v>2789</v>
      </c>
      <c r="C1789" s="1" t="e">
        <f>Розлив!#REF!</f>
        <v>#REF!</v>
      </c>
    </row>
    <row r="1790" spans="1:3">
      <c r="A1790" s="140">
        <v>14619</v>
      </c>
      <c r="B1790" s="141" t="s">
        <v>2749</v>
      </c>
    </row>
    <row r="1791" spans="1:3">
      <c r="A1791" s="140">
        <v>14618</v>
      </c>
      <c r="B1791" s="141" t="s">
        <v>2750</v>
      </c>
    </row>
    <row r="1792" spans="1:3">
      <c r="A1792" s="140">
        <v>14620</v>
      </c>
      <c r="B1792" s="141" t="s">
        <v>2751</v>
      </c>
    </row>
    <row r="1793" spans="1:6">
      <c r="A1793" s="140">
        <v>14819</v>
      </c>
      <c r="B1793" s="141" t="s">
        <v>2911</v>
      </c>
      <c r="C1793" s="141" t="e">
        <f>Hemani!#REF!</f>
        <v>#REF!</v>
      </c>
      <c r="D1793" s="143">
        <v>2535</v>
      </c>
      <c r="E1793" s="142">
        <v>239</v>
      </c>
      <c r="F1793" t="s">
        <v>2165</v>
      </c>
    </row>
    <row r="1795" spans="1:6">
      <c r="A1795" s="140">
        <v>14894</v>
      </c>
      <c r="B1795" s="141" t="s">
        <v>2921</v>
      </c>
      <c r="C1795" s="1">
        <f>Hemani!J59</f>
        <v>0</v>
      </c>
    </row>
    <row r="1796" spans="1:6">
      <c r="A1796" s="140">
        <v>14876</v>
      </c>
      <c r="B1796" s="141" t="s">
        <v>3162</v>
      </c>
      <c r="C1796" s="1">
        <f>HemaniWB!J3</f>
        <v>0</v>
      </c>
    </row>
    <row r="1797" spans="1:6">
      <c r="A1797" s="140">
        <v>14871</v>
      </c>
      <c r="B1797" s="141" t="s">
        <v>3189</v>
      </c>
      <c r="C1797" s="1">
        <f>HemaniWB!J4</f>
        <v>0</v>
      </c>
    </row>
    <row r="1798" spans="1:6">
      <c r="A1798" s="140">
        <v>14893</v>
      </c>
      <c r="B1798" s="141" t="s">
        <v>2922</v>
      </c>
      <c r="C1798" s="1">
        <f>HemaniWB!J3</f>
        <v>0</v>
      </c>
    </row>
    <row r="1799" spans="1:6">
      <c r="A1799" s="140">
        <v>14889</v>
      </c>
      <c r="B1799" s="141" t="s">
        <v>2923</v>
      </c>
      <c r="C1799" s="1">
        <f>Hemani!J298</f>
        <v>0</v>
      </c>
    </row>
    <row r="1800" spans="1:6">
      <c r="A1800" s="140">
        <v>14865</v>
      </c>
      <c r="B1800" s="141" t="s">
        <v>3145</v>
      </c>
      <c r="C1800" s="1">
        <f>HemaniWB!J62</f>
        <v>0</v>
      </c>
    </row>
    <row r="1801" spans="1:6">
      <c r="A1801" s="140">
        <v>14874</v>
      </c>
      <c r="B1801" s="141" t="s">
        <v>3146</v>
      </c>
      <c r="C1801" s="1">
        <f>HemaniWB!J63</f>
        <v>0</v>
      </c>
    </row>
    <row r="1802" spans="1:6">
      <c r="A1802" s="140">
        <v>14869</v>
      </c>
      <c r="B1802" s="141" t="s">
        <v>3157</v>
      </c>
      <c r="C1802" s="1">
        <f>HemaniWB!J64</f>
        <v>0</v>
      </c>
    </row>
    <row r="1803" spans="1:6">
      <c r="A1803" s="140">
        <v>14858</v>
      </c>
      <c r="B1803" s="141" t="s">
        <v>2924</v>
      </c>
      <c r="C1803" s="1">
        <f>HemaniWB!J58</f>
        <v>0</v>
      </c>
    </row>
    <row r="1804" spans="1:6">
      <c r="A1804" s="140">
        <v>14855</v>
      </c>
      <c r="B1804" s="141" t="s">
        <v>3158</v>
      </c>
      <c r="C1804" s="1">
        <f>HemaniWB!J48</f>
        <v>0</v>
      </c>
    </row>
    <row r="1805" spans="1:6">
      <c r="A1805" s="140">
        <v>14856</v>
      </c>
      <c r="B1805" s="141" t="s">
        <v>3160</v>
      </c>
      <c r="C1805" s="1">
        <f>HemaniWB!J49</f>
        <v>0</v>
      </c>
    </row>
    <row r="1806" spans="1:6">
      <c r="A1806" s="140">
        <v>14854</v>
      </c>
      <c r="B1806" s="141" t="s">
        <v>3161</v>
      </c>
      <c r="C1806" s="1">
        <f>HemaniWB!J50</f>
        <v>0</v>
      </c>
    </row>
    <row r="1807" spans="1:6">
      <c r="A1807" s="140">
        <v>14860</v>
      </c>
      <c r="B1807" s="141" t="s">
        <v>2926</v>
      </c>
      <c r="C1807" s="1">
        <f>HemaniWB!J57</f>
        <v>0</v>
      </c>
    </row>
    <row r="1808" spans="1:6" ht="22.5">
      <c r="A1808" s="140">
        <v>14892</v>
      </c>
      <c r="B1808" s="141" t="s">
        <v>2927</v>
      </c>
      <c r="C1808" s="1">
        <f>HemaniWB!J53</f>
        <v>0</v>
      </c>
    </row>
    <row r="1809" spans="1:3">
      <c r="A1809" s="140">
        <v>14861</v>
      </c>
      <c r="B1809" s="141" t="s">
        <v>2928</v>
      </c>
      <c r="C1809" s="1">
        <f>HemaniWB!J52</f>
        <v>0</v>
      </c>
    </row>
    <row r="1810" spans="1:3">
      <c r="A1810" s="140">
        <v>14864</v>
      </c>
      <c r="B1810" s="141" t="s">
        <v>3166</v>
      </c>
      <c r="C1810" s="1">
        <f>HemaniWB!J54</f>
        <v>0</v>
      </c>
    </row>
    <row r="1811" spans="1:3">
      <c r="A1811" s="140">
        <v>14868</v>
      </c>
      <c r="B1811" s="141" t="s">
        <v>3167</v>
      </c>
      <c r="C1811" s="1">
        <f>HemaniWB!J55</f>
        <v>0</v>
      </c>
    </row>
    <row r="1812" spans="1:3">
      <c r="A1812" s="140">
        <v>14872</v>
      </c>
      <c r="B1812" s="141" t="s">
        <v>2931</v>
      </c>
      <c r="C1812" s="1">
        <f>HemaniWB!J60</f>
        <v>0</v>
      </c>
    </row>
    <row r="1813" spans="1:3">
      <c r="A1813" s="140">
        <v>14873</v>
      </c>
      <c r="B1813" s="141" t="s">
        <v>3144</v>
      </c>
      <c r="C1813" s="1">
        <f>HemaniWB!J61</f>
        <v>0</v>
      </c>
    </row>
    <row r="1814" spans="1:3">
      <c r="A1814" s="140">
        <v>14863</v>
      </c>
      <c r="B1814" s="141" t="s">
        <v>2933</v>
      </c>
      <c r="C1814" s="1">
        <f>HemaniWB!J56</f>
        <v>0</v>
      </c>
    </row>
    <row r="1815" spans="1:3">
      <c r="A1815" s="138">
        <v>13042</v>
      </c>
      <c r="B1815" s="139" t="s">
        <v>1</v>
      </c>
    </row>
    <row r="1816" spans="1:3">
      <c r="A1816" s="140">
        <v>14824</v>
      </c>
      <c r="B1816" s="141" t="s">
        <v>2914</v>
      </c>
      <c r="C1816" s="1">
        <f>Hemani!J23</f>
        <v>0</v>
      </c>
    </row>
    <row r="1817" spans="1:3">
      <c r="A1817" s="140">
        <v>14829</v>
      </c>
      <c r="B1817" s="141" t="s">
        <v>2934</v>
      </c>
      <c r="C1817" s="1">
        <f>Hemani!J55</f>
        <v>0</v>
      </c>
    </row>
    <row r="1818" spans="1:3">
      <c r="A1818" s="140">
        <v>14886</v>
      </c>
      <c r="B1818" s="141" t="s">
        <v>2935</v>
      </c>
      <c r="C1818" s="1">
        <f>Hemani!J154</f>
        <v>0</v>
      </c>
    </row>
    <row r="1819" spans="1:3">
      <c r="A1819" s="140">
        <v>14888</v>
      </c>
      <c r="B1819" s="141" t="s">
        <v>2936</v>
      </c>
      <c r="C1819" s="1">
        <f>Hemani!J155</f>
        <v>0</v>
      </c>
    </row>
    <row r="1820" spans="1:3">
      <c r="A1820" s="140">
        <v>14887</v>
      </c>
      <c r="B1820" s="141" t="s">
        <v>2937</v>
      </c>
      <c r="C1820" s="1">
        <f>Hemani!J156</f>
        <v>0</v>
      </c>
    </row>
    <row r="1821" spans="1:3">
      <c r="A1821" s="140">
        <v>14884</v>
      </c>
      <c r="B1821" s="141" t="s">
        <v>2938</v>
      </c>
      <c r="C1821" s="1">
        <f>Hemani!J157</f>
        <v>0</v>
      </c>
    </row>
    <row r="1822" spans="1:3">
      <c r="A1822" s="140">
        <v>14883</v>
      </c>
      <c r="B1822" s="141" t="s">
        <v>2939</v>
      </c>
      <c r="C1822" s="1">
        <f>Hemani!J158</f>
        <v>0</v>
      </c>
    </row>
    <row r="1823" spans="1:3">
      <c r="A1823" s="140">
        <v>14885</v>
      </c>
      <c r="B1823" s="141" t="s">
        <v>2940</v>
      </c>
      <c r="C1823" s="1">
        <f>Hemani!J159</f>
        <v>0</v>
      </c>
    </row>
    <row r="1824" spans="1:3">
      <c r="A1824" s="140">
        <v>14835</v>
      </c>
      <c r="B1824" s="141" t="s">
        <v>2946</v>
      </c>
      <c r="C1824" s="1">
        <f>Hemani!J214</f>
        <v>0</v>
      </c>
    </row>
    <row r="1825" spans="1:3">
      <c r="A1825" s="140">
        <v>14834</v>
      </c>
      <c r="B1825" s="141" t="s">
        <v>2947</v>
      </c>
      <c r="C1825" s="1">
        <f>Hemani!J215</f>
        <v>0</v>
      </c>
    </row>
    <row r="1826" spans="1:3">
      <c r="A1826" s="140">
        <v>14836</v>
      </c>
      <c r="B1826" s="141" t="s">
        <v>2948</v>
      </c>
      <c r="C1826" s="1">
        <f>Hemani!J216</f>
        <v>0</v>
      </c>
    </row>
    <row r="1827" spans="1:3">
      <c r="A1827" s="140">
        <v>14833</v>
      </c>
      <c r="B1827" s="141" t="s">
        <v>2949</v>
      </c>
      <c r="C1827" s="1">
        <f>Hemani!J217</f>
        <v>0</v>
      </c>
    </row>
    <row r="1828" spans="1:3">
      <c r="A1828" s="140">
        <v>14840</v>
      </c>
      <c r="B1828" s="141" t="s">
        <v>2950</v>
      </c>
      <c r="C1828" s="1">
        <f>Hemani!J218</f>
        <v>0</v>
      </c>
    </row>
    <row r="1829" spans="1:3">
      <c r="A1829" s="140">
        <v>14837</v>
      </c>
      <c r="B1829" s="141" t="s">
        <v>2951</v>
      </c>
      <c r="C1829" s="1">
        <f>Hemani!J219</f>
        <v>0</v>
      </c>
    </row>
    <row r="1830" spans="1:3">
      <c r="A1830" s="140">
        <v>14838</v>
      </c>
      <c r="B1830" s="141" t="s">
        <v>2952</v>
      </c>
      <c r="C1830" s="1">
        <f>Hemani!J220</f>
        <v>0</v>
      </c>
    </row>
    <row r="1831" spans="1:3">
      <c r="A1831" s="140">
        <v>14839</v>
      </c>
      <c r="B1831" s="141" t="s">
        <v>2953</v>
      </c>
      <c r="C1831" s="1">
        <f>Hemani!J221</f>
        <v>0</v>
      </c>
    </row>
    <row r="1832" spans="1:3">
      <c r="A1832" s="140">
        <v>14830</v>
      </c>
      <c r="B1832" s="141" t="s">
        <v>2954</v>
      </c>
      <c r="C1832" s="1">
        <f>Hemani!J222</f>
        <v>0</v>
      </c>
    </row>
    <row r="1833" spans="1:3">
      <c r="A1833" s="140">
        <v>14841</v>
      </c>
      <c r="B1833" s="141" t="s">
        <v>2956</v>
      </c>
      <c r="C1833" s="1">
        <f>Hemani!J241</f>
        <v>0</v>
      </c>
    </row>
    <row r="1834" spans="1:3">
      <c r="A1834" s="140">
        <v>14826</v>
      </c>
      <c r="B1834" s="141" t="s">
        <v>2957</v>
      </c>
      <c r="C1834" s="1">
        <f>Hemani!J242</f>
        <v>0</v>
      </c>
    </row>
    <row r="1835" spans="1:3">
      <c r="A1835" s="140">
        <v>14827</v>
      </c>
      <c r="B1835" s="141" t="s">
        <v>2958</v>
      </c>
      <c r="C1835" s="1">
        <f>Hemani!J256</f>
        <v>0</v>
      </c>
    </row>
    <row r="1836" spans="1:3">
      <c r="A1836" s="140">
        <v>14832</v>
      </c>
      <c r="B1836" s="141" t="s">
        <v>2960</v>
      </c>
      <c r="C1836" s="1">
        <f>Hemani!J257</f>
        <v>0</v>
      </c>
    </row>
    <row r="1837" spans="1:3">
      <c r="A1837" s="140">
        <v>14831</v>
      </c>
      <c r="B1837" s="141" t="s">
        <v>2961</v>
      </c>
      <c r="C1837" s="1">
        <f>Hemani!J258</f>
        <v>0</v>
      </c>
    </row>
    <row r="1838" spans="1:3">
      <c r="A1838" s="140">
        <v>14828</v>
      </c>
      <c r="B1838" s="141" t="s">
        <v>2962</v>
      </c>
      <c r="C1838" s="1">
        <f>Hemani!J282</f>
        <v>0</v>
      </c>
    </row>
    <row r="1839" spans="1:3">
      <c r="A1839" s="140">
        <v>14844</v>
      </c>
      <c r="B1839" s="141" t="s">
        <v>3148</v>
      </c>
      <c r="C1839" s="1">
        <f>Hemani!J5</f>
        <v>0</v>
      </c>
    </row>
    <row r="1840" spans="1:3">
      <c r="A1840" s="140">
        <v>14848</v>
      </c>
      <c r="B1840" s="141" t="s">
        <v>3149</v>
      </c>
      <c r="C1840" s="1">
        <f>Hemani!J6</f>
        <v>0</v>
      </c>
    </row>
    <row r="1841" spans="1:13">
      <c r="A1841" s="140">
        <v>14849</v>
      </c>
      <c r="B1841" s="141" t="s">
        <v>3150</v>
      </c>
      <c r="C1841" s="1">
        <f>Hemani!J7</f>
        <v>0</v>
      </c>
    </row>
    <row r="1842" spans="1:13">
      <c r="A1842" s="140">
        <v>14850</v>
      </c>
      <c r="B1842" s="141" t="s">
        <v>3151</v>
      </c>
      <c r="C1842" s="1">
        <f>Hemani!J8</f>
        <v>0</v>
      </c>
    </row>
    <row r="1843" spans="1:13">
      <c r="A1843" s="140">
        <v>14851</v>
      </c>
      <c r="B1843" s="141" t="s">
        <v>3152</v>
      </c>
      <c r="C1843" s="1">
        <f>Hemani!J9</f>
        <v>0</v>
      </c>
    </row>
    <row r="1844" spans="1:13">
      <c r="A1844" s="140">
        <v>14890</v>
      </c>
      <c r="B1844" s="141" t="s">
        <v>3154</v>
      </c>
      <c r="C1844" s="1">
        <f>Hemani!J10</f>
        <v>0</v>
      </c>
    </row>
    <row r="1845" spans="1:13">
      <c r="A1845" s="140">
        <v>14845</v>
      </c>
      <c r="B1845" s="141" t="s">
        <v>3153</v>
      </c>
      <c r="C1845" s="1">
        <f>Hemani!J11</f>
        <v>0</v>
      </c>
    </row>
    <row r="1846" spans="1:13">
      <c r="A1846" s="140">
        <v>14852</v>
      </c>
      <c r="B1846" s="141" t="s">
        <v>3147</v>
      </c>
      <c r="C1846" s="1">
        <f>Hemani!J12</f>
        <v>0</v>
      </c>
    </row>
    <row r="1847" spans="1:13">
      <c r="A1847" s="140">
        <v>14847</v>
      </c>
      <c r="B1847" s="141" t="s">
        <v>3155</v>
      </c>
      <c r="C1847" s="1">
        <f>Hemani!J13</f>
        <v>0</v>
      </c>
    </row>
    <row r="1848" spans="1:13">
      <c r="A1848" s="140">
        <v>14843</v>
      </c>
      <c r="B1848" s="141" t="s">
        <v>3299</v>
      </c>
      <c r="C1848" s="1">
        <f>Hemani!J14</f>
        <v>0</v>
      </c>
    </row>
    <row r="1849" spans="1:13">
      <c r="A1849" s="140">
        <v>12742</v>
      </c>
      <c r="B1849" s="141" t="s">
        <v>2973</v>
      </c>
      <c r="C1849" s="1">
        <f>Hemani!J317</f>
        <v>0</v>
      </c>
    </row>
    <row r="1850" spans="1:13">
      <c r="A1850" s="140">
        <v>14761</v>
      </c>
      <c r="B1850" s="141" t="s">
        <v>2976</v>
      </c>
      <c r="C1850" s="1">
        <f>RiadAromes!J34</f>
        <v>0</v>
      </c>
    </row>
    <row r="1851" spans="1:13">
      <c r="A1851" s="140">
        <v>12706</v>
      </c>
      <c r="B1851" s="141" t="s">
        <v>2977</v>
      </c>
      <c r="C1851" s="1">
        <f>Haramain!J33</f>
        <v>0</v>
      </c>
    </row>
    <row r="1852" spans="1:13">
      <c r="A1852" s="138">
        <v>14704</v>
      </c>
      <c r="B1852" s="139" t="s">
        <v>2978</v>
      </c>
    </row>
    <row r="1853" spans="1:13">
      <c r="A1853" s="138">
        <v>14719</v>
      </c>
      <c r="B1853" s="139" t="s">
        <v>2979</v>
      </c>
    </row>
    <row r="1854" spans="1:13">
      <c r="A1854" s="140">
        <v>14706</v>
      </c>
      <c r="B1854" s="141" t="s">
        <v>2980</v>
      </c>
      <c r="C1854" s="1">
        <f>Haramain!J4</f>
        <v>0</v>
      </c>
      <c r="M1854" s="31"/>
    </row>
    <row r="1855" spans="1:13">
      <c r="A1855" s="140">
        <v>14707</v>
      </c>
      <c r="B1855" s="141" t="s">
        <v>2981</v>
      </c>
      <c r="C1855" s="1">
        <f>Haramain!J5</f>
        <v>0</v>
      </c>
    </row>
    <row r="1856" spans="1:13">
      <c r="A1856" s="140">
        <v>14708</v>
      </c>
      <c r="B1856" s="141" t="s">
        <v>2982</v>
      </c>
      <c r="C1856" s="1">
        <f>Haramain!J6</f>
        <v>0</v>
      </c>
    </row>
    <row r="1857" spans="1:3">
      <c r="A1857" s="140">
        <v>14709</v>
      </c>
      <c r="B1857" s="141" t="s">
        <v>2983</v>
      </c>
      <c r="C1857" s="1">
        <f>Haramain!J7</f>
        <v>0</v>
      </c>
    </row>
    <row r="1858" spans="1:3">
      <c r="A1858" s="140">
        <v>14710</v>
      </c>
      <c r="B1858" s="141" t="s">
        <v>2984</v>
      </c>
      <c r="C1858" s="1">
        <f>Haramain!J8</f>
        <v>0</v>
      </c>
    </row>
    <row r="1859" spans="1:3">
      <c r="A1859" s="140">
        <v>14711</v>
      </c>
      <c r="B1859" s="141" t="s">
        <v>2985</v>
      </c>
      <c r="C1859" s="1">
        <f>Haramain!J9</f>
        <v>0</v>
      </c>
    </row>
    <row r="1860" spans="1:3">
      <c r="A1860" s="140">
        <v>14712</v>
      </c>
      <c r="B1860" s="141" t="s">
        <v>2986</v>
      </c>
      <c r="C1860" s="1">
        <f>Haramain!J10</f>
        <v>0</v>
      </c>
    </row>
    <row r="1861" spans="1:3">
      <c r="A1861" s="140">
        <v>14713</v>
      </c>
      <c r="B1861" s="141" t="s">
        <v>2987</v>
      </c>
      <c r="C1861" s="1">
        <f>Haramain!J11</f>
        <v>0</v>
      </c>
    </row>
    <row r="1862" spans="1:3">
      <c r="A1862" s="140">
        <v>14714</v>
      </c>
      <c r="B1862" s="141" t="s">
        <v>2988</v>
      </c>
      <c r="C1862" s="1">
        <f>Haramain!J12</f>
        <v>0</v>
      </c>
    </row>
    <row r="1863" spans="1:3">
      <c r="A1863" s="140">
        <v>14715</v>
      </c>
      <c r="B1863" s="141" t="s">
        <v>2989</v>
      </c>
      <c r="C1863" s="1">
        <f>Haramain!J13</f>
        <v>0</v>
      </c>
    </row>
    <row r="1864" spans="1:3">
      <c r="A1864" s="140">
        <v>14716</v>
      </c>
      <c r="B1864" s="141" t="s">
        <v>2990</v>
      </c>
      <c r="C1864" s="1">
        <f>Haramain!J14</f>
        <v>0</v>
      </c>
    </row>
    <row r="1865" spans="1:3">
      <c r="A1865" s="140">
        <v>14717</v>
      </c>
      <c r="B1865" s="141" t="s">
        <v>2991</v>
      </c>
      <c r="C1865" s="1">
        <f>Haramain!J15</f>
        <v>0</v>
      </c>
    </row>
    <row r="1866" spans="1:3">
      <c r="A1866" s="138">
        <v>14718</v>
      </c>
      <c r="B1866" s="139" t="s">
        <v>2992</v>
      </c>
    </row>
    <row r="1867" spans="1:3">
      <c r="A1867" s="140">
        <v>14721</v>
      </c>
      <c r="B1867" s="141" t="s">
        <v>3190</v>
      </c>
      <c r="C1867" s="1">
        <f>Haramain!J17</f>
        <v>0</v>
      </c>
    </row>
    <row r="1868" spans="1:3">
      <c r="A1868" s="140">
        <v>14722</v>
      </c>
      <c r="B1868" s="141" t="s">
        <v>2993</v>
      </c>
      <c r="C1868" s="1">
        <f>Haramain!J18</f>
        <v>0</v>
      </c>
    </row>
    <row r="1869" spans="1:3">
      <c r="A1869" s="140">
        <v>14723</v>
      </c>
      <c r="B1869" s="141" t="s">
        <v>2994</v>
      </c>
      <c r="C1869" s="1">
        <f>Haramain!J19</f>
        <v>0</v>
      </c>
    </row>
    <row r="1870" spans="1:3">
      <c r="A1870" s="140">
        <v>14724</v>
      </c>
      <c r="B1870" s="141" t="s">
        <v>2995</v>
      </c>
      <c r="C1870" s="1">
        <f>Haramain!J20</f>
        <v>0</v>
      </c>
    </row>
    <row r="1871" spans="1:3">
      <c r="A1871" s="140">
        <v>14720</v>
      </c>
      <c r="B1871" s="141" t="s">
        <v>2996</v>
      </c>
      <c r="C1871" s="1">
        <f>Haramain!J21</f>
        <v>0</v>
      </c>
    </row>
    <row r="1872" spans="1:3">
      <c r="A1872" s="140">
        <v>14725</v>
      </c>
      <c r="B1872" s="141" t="s">
        <v>2997</v>
      </c>
      <c r="C1872" s="1">
        <f>Haramain!J22</f>
        <v>0</v>
      </c>
    </row>
    <row r="1873" spans="1:3">
      <c r="A1873" s="140">
        <v>14726</v>
      </c>
      <c r="B1873" s="141" t="s">
        <v>2998</v>
      </c>
      <c r="C1873" s="1">
        <f>Haramain!J23</f>
        <v>0</v>
      </c>
    </row>
    <row r="1874" spans="1:3">
      <c r="A1874" s="140">
        <v>14727</v>
      </c>
      <c r="B1874" s="141" t="s">
        <v>2999</v>
      </c>
      <c r="C1874" s="1">
        <f>Haramain!J24</f>
        <v>0</v>
      </c>
    </row>
    <row r="1875" spans="1:3">
      <c r="A1875" s="140">
        <v>14728</v>
      </c>
      <c r="B1875" s="141" t="s">
        <v>3000</v>
      </c>
      <c r="C1875" s="1">
        <f>Haramain!J25</f>
        <v>0</v>
      </c>
    </row>
    <row r="1876" spans="1:3">
      <c r="A1876" s="140">
        <v>14729</v>
      </c>
      <c r="B1876" s="141" t="s">
        <v>3001</v>
      </c>
      <c r="C1876" s="1">
        <f>Haramain!J26</f>
        <v>0</v>
      </c>
    </row>
    <row r="1877" spans="1:3">
      <c r="A1877" s="140">
        <v>14730</v>
      </c>
      <c r="B1877" s="141" t="s">
        <v>3002</v>
      </c>
      <c r="C1877" s="1">
        <f>Haramain!J27</f>
        <v>0</v>
      </c>
    </row>
    <row r="1878" spans="1:3">
      <c r="A1878" s="140">
        <v>14731</v>
      </c>
      <c r="B1878" s="141" t="s">
        <v>3003</v>
      </c>
      <c r="C1878" s="1">
        <f>Haramain!J28</f>
        <v>0</v>
      </c>
    </row>
    <row r="1879" spans="1:3">
      <c r="A1879" s="140">
        <v>14703</v>
      </c>
      <c r="B1879" s="141" t="s">
        <v>3004</v>
      </c>
      <c r="C1879" s="1">
        <f>Haramain!J145</f>
        <v>0</v>
      </c>
    </row>
    <row r="1880" spans="1:3">
      <c r="A1880" s="140">
        <v>14700</v>
      </c>
      <c r="B1880" s="141" t="s">
        <v>3005</v>
      </c>
      <c r="C1880" s="1">
        <f>Haramain!J152</f>
        <v>0</v>
      </c>
    </row>
    <row r="1881" spans="1:3">
      <c r="A1881" s="140">
        <v>14701</v>
      </c>
      <c r="B1881" s="141" t="s">
        <v>3006</v>
      </c>
      <c r="C1881" s="1">
        <f>Haramain!J151</f>
        <v>0</v>
      </c>
    </row>
    <row r="1882" spans="1:3">
      <c r="A1882" s="140">
        <v>14702</v>
      </c>
      <c r="B1882" s="141" t="s">
        <v>3007</v>
      </c>
      <c r="C1882" s="1">
        <f>Haramain!J153</f>
        <v>0</v>
      </c>
    </row>
    <row r="1883" spans="1:3">
      <c r="A1883" s="140">
        <v>14705</v>
      </c>
      <c r="B1883" s="141" t="s">
        <v>3788</v>
      </c>
      <c r="C1883" s="1">
        <f>Haramain!J29</f>
        <v>0</v>
      </c>
    </row>
    <row r="1884" spans="1:3">
      <c r="A1884" s="140">
        <v>14820</v>
      </c>
      <c r="B1884" s="141" t="s">
        <v>2912</v>
      </c>
    </row>
    <row r="1885" spans="1:3">
      <c r="A1885" s="140">
        <v>14821</v>
      </c>
      <c r="B1885" s="141" t="s">
        <v>2913</v>
      </c>
    </row>
    <row r="1886" spans="1:3">
      <c r="A1886" s="138">
        <v>14680</v>
      </c>
      <c r="B1886" s="139" t="s">
        <v>280</v>
      </c>
    </row>
    <row r="1887" spans="1:3">
      <c r="A1887" s="140">
        <v>14681</v>
      </c>
      <c r="B1887" s="141" t="s">
        <v>3186</v>
      </c>
      <c r="C1887" s="1">
        <f>Остальные!J67</f>
        <v>0</v>
      </c>
    </row>
    <row r="1888" spans="1:3">
      <c r="A1888" s="140">
        <v>14690</v>
      </c>
      <c r="B1888" s="141" t="s">
        <v>3009</v>
      </c>
      <c r="C1888" s="1">
        <f>Остальные!J68</f>
        <v>0</v>
      </c>
    </row>
    <row r="1889" spans="1:3">
      <c r="A1889" s="140">
        <v>14682</v>
      </c>
      <c r="B1889" s="141" t="s">
        <v>3010</v>
      </c>
      <c r="C1889" s="1">
        <f>Остальные!J69</f>
        <v>0</v>
      </c>
    </row>
    <row r="1890" spans="1:3">
      <c r="A1890" s="140">
        <v>14686</v>
      </c>
      <c r="B1890" s="141" t="s">
        <v>3011</v>
      </c>
      <c r="C1890" s="1">
        <f>Остальные!J70</f>
        <v>0</v>
      </c>
    </row>
    <row r="1891" spans="1:3">
      <c r="A1891" s="140">
        <v>14684</v>
      </c>
      <c r="B1891" s="141" t="s">
        <v>3012</v>
      </c>
      <c r="C1891" s="1">
        <f>Остальные!J71</f>
        <v>0</v>
      </c>
    </row>
    <row r="1892" spans="1:3">
      <c r="A1892" s="140">
        <v>14683</v>
      </c>
      <c r="B1892" s="141" t="s">
        <v>3013</v>
      </c>
      <c r="C1892" s="1">
        <f>Остальные!J72</f>
        <v>0</v>
      </c>
    </row>
    <row r="1893" spans="1:3">
      <c r="A1893" s="140">
        <v>14694</v>
      </c>
      <c r="B1893" s="141" t="s">
        <v>3014</v>
      </c>
      <c r="C1893" s="1">
        <f>Остальные!J73</f>
        <v>0</v>
      </c>
    </row>
    <row r="1894" spans="1:3">
      <c r="A1894" s="140">
        <v>14689</v>
      </c>
      <c r="B1894" s="141" t="s">
        <v>3015</v>
      </c>
      <c r="C1894" s="1">
        <f>Остальные!J74</f>
        <v>0</v>
      </c>
    </row>
    <row r="1895" spans="1:3">
      <c r="A1895" s="140">
        <v>14697</v>
      </c>
      <c r="B1895" s="141" t="s">
        <v>3016</v>
      </c>
      <c r="C1895" s="1">
        <f>Остальные!J75</f>
        <v>0</v>
      </c>
    </row>
    <row r="1896" spans="1:3">
      <c r="A1896" s="140">
        <v>14691</v>
      </c>
      <c r="B1896" s="141" t="s">
        <v>3017</v>
      </c>
      <c r="C1896" s="1">
        <f>Остальные!J76</f>
        <v>0</v>
      </c>
    </row>
    <row r="1897" spans="1:3">
      <c r="A1897" s="140">
        <v>14693</v>
      </c>
      <c r="B1897" s="141" t="s">
        <v>3018</v>
      </c>
      <c r="C1897" s="1">
        <f>Остальные!J77</f>
        <v>0</v>
      </c>
    </row>
    <row r="1898" spans="1:3">
      <c r="A1898" s="140">
        <v>14685</v>
      </c>
      <c r="B1898" s="141" t="s">
        <v>3019</v>
      </c>
      <c r="C1898" s="1">
        <f>Остальные!J78</f>
        <v>0</v>
      </c>
    </row>
    <row r="1899" spans="1:3">
      <c r="A1899" s="140">
        <v>14696</v>
      </c>
      <c r="B1899" s="141" t="s">
        <v>3020</v>
      </c>
      <c r="C1899" s="1">
        <f>Остальные!J79</f>
        <v>0</v>
      </c>
    </row>
    <row r="1900" spans="1:3">
      <c r="A1900" s="140">
        <v>14692</v>
      </c>
      <c r="B1900" s="141" t="s">
        <v>3021</v>
      </c>
      <c r="C1900" s="1">
        <f>Остальные!J80</f>
        <v>0</v>
      </c>
    </row>
    <row r="1901" spans="1:3">
      <c r="A1901" s="140">
        <v>14698</v>
      </c>
      <c r="B1901" s="141" t="s">
        <v>3022</v>
      </c>
      <c r="C1901" s="1">
        <f>Остальные!J81</f>
        <v>0</v>
      </c>
    </row>
    <row r="1902" spans="1:3">
      <c r="A1902" s="140">
        <v>14688</v>
      </c>
      <c r="B1902" s="141" t="s">
        <v>3023</v>
      </c>
      <c r="C1902" s="1">
        <f>Остальные!J82</f>
        <v>0</v>
      </c>
    </row>
    <row r="1903" spans="1:3">
      <c r="A1903" s="140">
        <v>14695</v>
      </c>
      <c r="B1903" s="141" t="s">
        <v>3024</v>
      </c>
      <c r="C1903" s="1">
        <f>Остальные!J83</f>
        <v>0</v>
      </c>
    </row>
    <row r="1904" spans="1:3">
      <c r="A1904" s="140">
        <v>14687</v>
      </c>
      <c r="B1904" s="141" t="s">
        <v>3025</v>
      </c>
      <c r="C1904" s="1">
        <f>Остальные!J84</f>
        <v>0</v>
      </c>
    </row>
    <row r="1905" spans="1:3">
      <c r="A1905" s="138">
        <v>14671</v>
      </c>
      <c r="B1905" s="139" t="s">
        <v>3026</v>
      </c>
    </row>
    <row r="1906" spans="1:3">
      <c r="A1906" s="140">
        <v>14679</v>
      </c>
      <c r="B1906" s="141" t="s">
        <v>3482</v>
      </c>
      <c r="C1906" s="1">
        <f>Lattafa!J34</f>
        <v>0</v>
      </c>
    </row>
    <row r="1907" spans="1:3">
      <c r="A1907" s="140">
        <v>14677</v>
      </c>
      <c r="B1907" s="141" t="s">
        <v>3028</v>
      </c>
      <c r="C1907" s="1">
        <f>Lattafa!J35</f>
        <v>0</v>
      </c>
    </row>
    <row r="1908" spans="1:3">
      <c r="A1908" s="140">
        <v>14672</v>
      </c>
      <c r="B1908" s="141" t="s">
        <v>3483</v>
      </c>
      <c r="C1908" s="1">
        <f>Lattafa!J36</f>
        <v>0</v>
      </c>
    </row>
    <row r="1909" spans="1:3">
      <c r="A1909" s="140">
        <v>14676</v>
      </c>
      <c r="B1909" s="141" t="s">
        <v>3384</v>
      </c>
      <c r="C1909" s="1">
        <f>Lattafa!J37</f>
        <v>0</v>
      </c>
    </row>
    <row r="1910" spans="1:3">
      <c r="A1910" s="140">
        <v>14678</v>
      </c>
      <c r="B1910" s="141" t="s">
        <v>3484</v>
      </c>
      <c r="C1910" s="1">
        <f>Lattafa!J38</f>
        <v>0</v>
      </c>
    </row>
    <row r="1911" spans="1:3">
      <c r="A1911" s="140">
        <v>14673</v>
      </c>
      <c r="B1911" s="141" t="s">
        <v>3385</v>
      </c>
      <c r="C1911" s="1">
        <f>Lattafa!J39</f>
        <v>0</v>
      </c>
    </row>
    <row r="1912" spans="1:3">
      <c r="A1912" s="140">
        <v>14674</v>
      </c>
      <c r="B1912" s="141" t="s">
        <v>3386</v>
      </c>
      <c r="C1912" s="1">
        <f>Lattafa!J40</f>
        <v>0</v>
      </c>
    </row>
    <row r="1913" spans="1:3">
      <c r="A1913" s="140">
        <v>14675</v>
      </c>
      <c r="B1913" s="141" t="s">
        <v>3480</v>
      </c>
      <c r="C1913" s="1">
        <f>Lattafa!J41</f>
        <v>0</v>
      </c>
    </row>
    <row r="1914" spans="1:3">
      <c r="A1914" s="140">
        <v>14669</v>
      </c>
      <c r="B1914" s="183" t="s">
        <v>3412</v>
      </c>
      <c r="C1914" s="1">
        <f>Lattafa!J67</f>
        <v>0</v>
      </c>
    </row>
    <row r="1915" spans="1:3">
      <c r="A1915" s="140">
        <v>14670</v>
      </c>
      <c r="B1915" s="183" t="s">
        <v>3413</v>
      </c>
      <c r="C1915" s="1">
        <f>Lattafa!J68</f>
        <v>0</v>
      </c>
    </row>
    <row r="1916" spans="1:3">
      <c r="A1916" s="140">
        <v>14668</v>
      </c>
      <c r="B1916" s="183" t="s">
        <v>3426</v>
      </c>
      <c r="C1916" s="1">
        <f>Lattafa!J69</f>
        <v>0</v>
      </c>
    </row>
    <row r="1917" spans="1:3">
      <c r="A1917" s="140">
        <v>14741</v>
      </c>
      <c r="B1917" s="141" t="s">
        <v>2894</v>
      </c>
    </row>
    <row r="1918" spans="1:3">
      <c r="A1918" s="140">
        <v>14879</v>
      </c>
      <c r="B1918" s="141" t="s">
        <v>2915</v>
      </c>
      <c r="C1918" s="1" t="e">
        <f>Розлив!#REF!</f>
        <v>#REF!</v>
      </c>
    </row>
    <row r="1919" spans="1:3">
      <c r="A1919" s="140">
        <v>14750</v>
      </c>
      <c r="B1919" s="141" t="s">
        <v>2898</v>
      </c>
      <c r="C1919" s="1" t="e">
        <f>Розлив!#REF!</f>
        <v>#REF!</v>
      </c>
    </row>
    <row r="1920" spans="1:3">
      <c r="A1920" s="140">
        <v>14753</v>
      </c>
      <c r="B1920" s="141" t="s">
        <v>2899</v>
      </c>
      <c r="C1920" s="1" t="e">
        <f>Розлив!#REF!</f>
        <v>#REF!</v>
      </c>
    </row>
    <row r="1921" spans="1:3">
      <c r="A1921" s="140">
        <v>14751</v>
      </c>
      <c r="B1921" s="141" t="s">
        <v>2900</v>
      </c>
      <c r="C1921" s="1" t="e">
        <f>Розлив!#REF!</f>
        <v>#REF!</v>
      </c>
    </row>
    <row r="1922" spans="1:3">
      <c r="A1922" s="140">
        <v>14877</v>
      </c>
      <c r="B1922" s="141" t="s">
        <v>2916</v>
      </c>
      <c r="C1922" s="1" t="e">
        <f>Розлив!#REF!</f>
        <v>#REF!</v>
      </c>
    </row>
    <row r="1923" spans="1:3">
      <c r="A1923" s="140">
        <v>14755</v>
      </c>
      <c r="B1923" s="141" t="s">
        <v>2901</v>
      </c>
      <c r="C1923" s="1" t="e">
        <f>Розлив!#REF!</f>
        <v>#REF!</v>
      </c>
    </row>
    <row r="1924" spans="1:3">
      <c r="A1924" s="140">
        <v>14756</v>
      </c>
      <c r="B1924" s="141" t="s">
        <v>2902</v>
      </c>
      <c r="C1924" s="1" t="e">
        <f>Розлив!#REF!</f>
        <v>#REF!</v>
      </c>
    </row>
    <row r="1925" spans="1:3">
      <c r="A1925" s="140">
        <v>14752</v>
      </c>
      <c r="B1925" s="141" t="s">
        <v>2903</v>
      </c>
      <c r="C1925" s="1" t="e">
        <f>Розлив!#REF!</f>
        <v>#REF!</v>
      </c>
    </row>
    <row r="1926" spans="1:3">
      <c r="A1926" s="140">
        <v>14758</v>
      </c>
      <c r="B1926" s="141" t="s">
        <v>2904</v>
      </c>
      <c r="C1926" s="1" t="e">
        <f>Розлив!#REF!</f>
        <v>#REF!</v>
      </c>
    </row>
    <row r="1927" spans="1:3">
      <c r="A1927" s="140">
        <v>14732</v>
      </c>
      <c r="B1927" s="141" t="s">
        <v>2895</v>
      </c>
      <c r="C1927" s="1" t="e">
        <f>Розлив!#REF!</f>
        <v>#REF!</v>
      </c>
    </row>
    <row r="1928" spans="1:3">
      <c r="A1928" s="140">
        <v>14757</v>
      </c>
      <c r="B1928" s="141" t="s">
        <v>2905</v>
      </c>
      <c r="C1928" s="1" t="e">
        <f>Розлив!#REF!</f>
        <v>#REF!</v>
      </c>
    </row>
    <row r="1929" spans="1:3">
      <c r="A1929" s="140">
        <v>14878</v>
      </c>
      <c r="B1929" s="141" t="s">
        <v>2919</v>
      </c>
      <c r="C1929" s="1" t="e">
        <f>Розлив!#REF!</f>
        <v>#REF!</v>
      </c>
    </row>
    <row r="1930" spans="1:3">
      <c r="A1930" s="140">
        <v>14754</v>
      </c>
      <c r="B1930" s="141" t="s">
        <v>2906</v>
      </c>
      <c r="C1930" s="1" t="e">
        <f>Розлив!#REF!</f>
        <v>#REF!</v>
      </c>
    </row>
    <row r="1931" spans="1:3">
      <c r="A1931" s="138">
        <v>14747</v>
      </c>
      <c r="B1931" s="139" t="s">
        <v>2907</v>
      </c>
    </row>
    <row r="1932" spans="1:3">
      <c r="A1932" s="140">
        <v>14749</v>
      </c>
      <c r="B1932" s="141" t="s">
        <v>2908</v>
      </c>
    </row>
    <row r="1933" spans="1:3">
      <c r="A1933" s="140">
        <v>14748</v>
      </c>
      <c r="B1933" s="141" t="s">
        <v>2909</v>
      </c>
    </row>
    <row r="1935" spans="1:3">
      <c r="A1935" s="140">
        <v>14857</v>
      </c>
      <c r="B1935" s="141" t="s">
        <v>3159</v>
      </c>
      <c r="C1935" s="1">
        <f>HemaniWB!J47</f>
        <v>0</v>
      </c>
    </row>
    <row r="1936" spans="1:3">
      <c r="A1936" s="140">
        <v>14862</v>
      </c>
      <c r="B1936" s="141" t="s">
        <v>3192</v>
      </c>
      <c r="C1936" s="1">
        <f>HemaniWB!J51</f>
        <v>0</v>
      </c>
    </row>
    <row r="1937" spans="1:3">
      <c r="A1937" s="140">
        <v>14859</v>
      </c>
      <c r="B1937" s="141" t="s">
        <v>3193</v>
      </c>
      <c r="C1937" s="1">
        <f>HemaniWB!J59</f>
        <v>0</v>
      </c>
    </row>
    <row r="1938" spans="1:3">
      <c r="A1938" s="140">
        <v>14891</v>
      </c>
      <c r="B1938" s="141" t="s">
        <v>2925</v>
      </c>
      <c r="C1938" s="1">
        <f>Hemani!J4</f>
        <v>0</v>
      </c>
    </row>
    <row r="1939" spans="1:3">
      <c r="A1939" s="138">
        <v>14763</v>
      </c>
      <c r="B1939" s="139" t="s">
        <v>3168</v>
      </c>
    </row>
    <row r="1940" spans="1:3">
      <c r="A1940" s="140"/>
      <c r="B1940" s="141"/>
    </row>
    <row r="1941" spans="1:3">
      <c r="A1941" s="140">
        <v>14781</v>
      </c>
      <c r="B1941" s="141" t="s">
        <v>3169</v>
      </c>
    </row>
    <row r="1942" spans="1:3">
      <c r="A1942" s="138">
        <v>14785</v>
      </c>
      <c r="B1942" s="139" t="s">
        <v>3170</v>
      </c>
    </row>
    <row r="1943" spans="1:3">
      <c r="A1943" s="140">
        <v>14904</v>
      </c>
      <c r="B1943" s="141" t="s">
        <v>3211</v>
      </c>
      <c r="C1943" s="1">
        <f>RiadAromes!J4</f>
        <v>0</v>
      </c>
    </row>
    <row r="1944" spans="1:3">
      <c r="A1944" s="140">
        <v>14800</v>
      </c>
      <c r="B1944" s="141" t="s">
        <v>3194</v>
      </c>
      <c r="C1944" s="1">
        <f>RiadAromes!J65</f>
        <v>0</v>
      </c>
    </row>
    <row r="1945" spans="1:3">
      <c r="A1945" s="140">
        <v>14801</v>
      </c>
      <c r="B1945" s="141" t="s">
        <v>3195</v>
      </c>
      <c r="C1945" s="1">
        <f>RiadAromes!J50</f>
        <v>0</v>
      </c>
    </row>
    <row r="1946" spans="1:3">
      <c r="A1946" s="140">
        <v>14814</v>
      </c>
      <c r="B1946" s="141" t="s">
        <v>3171</v>
      </c>
      <c r="C1946" s="1">
        <f>RiadAromes!J41</f>
        <v>0</v>
      </c>
    </row>
    <row r="1947" spans="1:3">
      <c r="A1947" s="140">
        <v>14812</v>
      </c>
      <c r="B1947" s="141" t="s">
        <v>3196</v>
      </c>
    </row>
    <row r="1948" spans="1:3">
      <c r="A1948" s="140">
        <v>14797</v>
      </c>
      <c r="B1948" s="141" t="s">
        <v>3172</v>
      </c>
      <c r="C1948" s="1">
        <f>RiadAromes!J57</f>
        <v>0</v>
      </c>
    </row>
    <row r="1949" spans="1:3">
      <c r="A1949" s="140">
        <v>14905</v>
      </c>
      <c r="B1949" s="141" t="s">
        <v>3173</v>
      </c>
    </row>
    <row r="1950" spans="1:3">
      <c r="A1950" s="140">
        <v>14793</v>
      </c>
      <c r="B1950" s="141" t="s">
        <v>3197</v>
      </c>
    </row>
    <row r="1951" spans="1:3">
      <c r="A1951" s="140">
        <v>14806</v>
      </c>
      <c r="B1951" s="141" t="s">
        <v>3198</v>
      </c>
      <c r="C1951" s="1">
        <f>RiadAromes!J42</f>
        <v>0</v>
      </c>
    </row>
    <row r="1952" spans="1:3">
      <c r="A1952" s="140">
        <v>14766</v>
      </c>
      <c r="B1952" s="141" t="s">
        <v>3174</v>
      </c>
    </row>
    <row r="1953" spans="1:3">
      <c r="A1953" s="140"/>
      <c r="B1953" s="141" t="s">
        <v>3175</v>
      </c>
    </row>
    <row r="1954" spans="1:3">
      <c r="A1954" s="140">
        <v>14896</v>
      </c>
      <c r="B1954" s="141" t="s">
        <v>3176</v>
      </c>
    </row>
    <row r="1955" spans="1:3">
      <c r="A1955" s="140"/>
      <c r="B1955" s="141"/>
    </row>
    <row r="1956" spans="1:3">
      <c r="A1956" s="140">
        <v>14899</v>
      </c>
      <c r="B1956" s="141" t="s">
        <v>3177</v>
      </c>
    </row>
    <row r="1957" spans="1:3">
      <c r="A1957" s="140">
        <v>14900</v>
      </c>
      <c r="B1957" s="141" t="s">
        <v>3178</v>
      </c>
      <c r="C1957" s="1">
        <f>RiadAromes!J43</f>
        <v>0</v>
      </c>
    </row>
    <row r="1958" spans="1:3">
      <c r="A1958" s="140">
        <v>14901</v>
      </c>
      <c r="B1958" s="141" t="s">
        <v>3179</v>
      </c>
      <c r="C1958" s="1">
        <f>RiadAromes!J44</f>
        <v>0</v>
      </c>
    </row>
    <row r="1959" spans="1:3">
      <c r="A1959" s="138">
        <v>14768</v>
      </c>
      <c r="B1959" s="139" t="s">
        <v>3180</v>
      </c>
    </row>
    <row r="1960" spans="1:3">
      <c r="A1960" s="140">
        <v>14771</v>
      </c>
      <c r="B1960" s="141" t="s">
        <v>3199</v>
      </c>
      <c r="C1960" s="1">
        <f>RiadAromes!J18</f>
        <v>0</v>
      </c>
    </row>
    <row r="1961" spans="1:3">
      <c r="A1961" s="140">
        <v>14772</v>
      </c>
      <c r="B1961" s="141" t="s">
        <v>3200</v>
      </c>
      <c r="C1961" s="1">
        <f>RiadAromes!J19</f>
        <v>0</v>
      </c>
    </row>
    <row r="1962" spans="1:3">
      <c r="A1962" s="140">
        <v>14774</v>
      </c>
      <c r="B1962" s="141" t="s">
        <v>3201</v>
      </c>
      <c r="C1962" s="1">
        <f>RiadAromes!J20</f>
        <v>0</v>
      </c>
    </row>
    <row r="1963" spans="1:3">
      <c r="A1963" s="140">
        <v>14773</v>
      </c>
      <c r="B1963" s="141" t="s">
        <v>3202</v>
      </c>
      <c r="C1963" s="1">
        <f>RiadAromes!J21</f>
        <v>0</v>
      </c>
    </row>
    <row r="1964" spans="1:3">
      <c r="A1964" s="140">
        <v>14923</v>
      </c>
      <c r="B1964" s="141" t="s">
        <v>3248</v>
      </c>
      <c r="C1964" s="1">
        <f>RiadAromes!J22</f>
        <v>0</v>
      </c>
    </row>
    <row r="1965" spans="1:3">
      <c r="A1965" s="140">
        <v>14770</v>
      </c>
      <c r="B1965" s="141" t="s">
        <v>3203</v>
      </c>
      <c r="C1965" s="1">
        <f>RiadAromes!J23</f>
        <v>0</v>
      </c>
    </row>
    <row r="1966" spans="1:3">
      <c r="A1966" s="140">
        <v>14902</v>
      </c>
      <c r="B1966" s="141" t="s">
        <v>3204</v>
      </c>
      <c r="C1966" s="1">
        <f>RiadAromes!J24</f>
        <v>0</v>
      </c>
    </row>
    <row r="1967" spans="1:3">
      <c r="A1967" s="140">
        <v>14769</v>
      </c>
      <c r="B1967" s="141" t="s">
        <v>3205</v>
      </c>
      <c r="C1967" s="1">
        <f>RiadAromes!J25</f>
        <v>0</v>
      </c>
    </row>
    <row r="1968" spans="1:3">
      <c r="A1968" s="140">
        <v>14776</v>
      </c>
      <c r="B1968" s="141" t="s">
        <v>3206</v>
      </c>
      <c r="C1968" s="1">
        <f>RiadAromes!J26</f>
        <v>0</v>
      </c>
    </row>
    <row r="1969" spans="1:3">
      <c r="A1969" s="140">
        <v>14777</v>
      </c>
      <c r="B1969" s="141" t="s">
        <v>3207</v>
      </c>
      <c r="C1969" s="1">
        <f>RiadAromes!J27</f>
        <v>0</v>
      </c>
    </row>
    <row r="1970" spans="1:3">
      <c r="A1970" s="140">
        <v>14897</v>
      </c>
      <c r="B1970" s="141" t="s">
        <v>3182</v>
      </c>
      <c r="C1970" s="1">
        <f>RiadAromes!J67</f>
        <v>0</v>
      </c>
    </row>
    <row r="1971" spans="1:3">
      <c r="A1971" s="140">
        <v>14898</v>
      </c>
      <c r="B1971" s="141" t="s">
        <v>3183</v>
      </c>
      <c r="C1971" s="1">
        <f>RiadAromes!J68</f>
        <v>0</v>
      </c>
    </row>
    <row r="1972" spans="1:3">
      <c r="A1972" s="140">
        <v>14778</v>
      </c>
      <c r="B1972" s="141" t="s">
        <v>3184</v>
      </c>
      <c r="C1972" s="1">
        <f>RiadAromes!J46</f>
        <v>0</v>
      </c>
    </row>
    <row r="1973" spans="1:3">
      <c r="A1973" s="140">
        <v>14895</v>
      </c>
      <c r="B1973" s="141" t="s">
        <v>3185</v>
      </c>
    </row>
    <row r="1974" spans="1:3">
      <c r="A1974" s="140">
        <v>14475</v>
      </c>
      <c r="B1974" s="141" t="s">
        <v>2918</v>
      </c>
    </row>
    <row r="1975" spans="1:3">
      <c r="A1975" s="140">
        <v>14767</v>
      </c>
      <c r="B1975" s="141" t="s">
        <v>3237</v>
      </c>
      <c r="C1975" s="1">
        <f>RiadAromes!J88</f>
        <v>0</v>
      </c>
    </row>
    <row r="1976" spans="1:3">
      <c r="A1976" s="140">
        <v>14919</v>
      </c>
      <c r="B1976" s="141" t="s">
        <v>3238</v>
      </c>
      <c r="C1976" s="1">
        <f>RiadAromes!J89</f>
        <v>0</v>
      </c>
    </row>
    <row r="1977" spans="1:3">
      <c r="A1977" s="140">
        <v>14917</v>
      </c>
      <c r="B1977" s="141" t="s">
        <v>3239</v>
      </c>
      <c r="C1977" s="1">
        <f>RiadAromes!J90</f>
        <v>0</v>
      </c>
    </row>
    <row r="1978" spans="1:3">
      <c r="A1978" s="140">
        <v>14916</v>
      </c>
      <c r="B1978" s="141" t="s">
        <v>3240</v>
      </c>
      <c r="C1978" s="1">
        <f>RiadAromes!J91</f>
        <v>0</v>
      </c>
    </row>
    <row r="1979" spans="1:3">
      <c r="A1979" s="140">
        <v>14918</v>
      </c>
      <c r="B1979" s="141" t="s">
        <v>3241</v>
      </c>
      <c r="C1979" s="1">
        <f>RiadAromes!J93</f>
        <v>0</v>
      </c>
    </row>
    <row r="1980" spans="1:3">
      <c r="A1980" s="140">
        <v>14927</v>
      </c>
      <c r="B1980" s="141" t="s">
        <v>3243</v>
      </c>
      <c r="C1980" s="1">
        <f>RiadAromes!J37</f>
        <v>0</v>
      </c>
    </row>
    <row r="1981" spans="1:3">
      <c r="A1981" s="140">
        <v>14928</v>
      </c>
      <c r="B1981" s="141" t="s">
        <v>3244</v>
      </c>
      <c r="C1981" s="1">
        <f>RiadAromes!J38</f>
        <v>0</v>
      </c>
    </row>
    <row r="1982" spans="1:3">
      <c r="A1982" s="140">
        <v>14929</v>
      </c>
      <c r="B1982" s="141" t="s">
        <v>3245</v>
      </c>
      <c r="C1982" s="1">
        <f>RiadAromes!J39</f>
        <v>0</v>
      </c>
    </row>
    <row r="1983" spans="1:3">
      <c r="A1983" s="140">
        <v>14784</v>
      </c>
      <c r="B1983" s="141" t="s">
        <v>3246</v>
      </c>
      <c r="C1983" s="1">
        <f>RiadAromes!J40</f>
        <v>0</v>
      </c>
    </row>
    <row r="1984" spans="1:3">
      <c r="A1984" s="140">
        <v>14911</v>
      </c>
      <c r="B1984" s="141" t="s">
        <v>3257</v>
      </c>
      <c r="C1984" s="1">
        <f>RiadAromes!J80</f>
        <v>0</v>
      </c>
    </row>
    <row r="1985" spans="1:3">
      <c r="A1985" s="140">
        <v>14910</v>
      </c>
      <c r="B1985" s="141" t="s">
        <v>3258</v>
      </c>
      <c r="C1985" s="1">
        <f>RiadAromes!J81</f>
        <v>0</v>
      </c>
    </row>
    <row r="1986" spans="1:3">
      <c r="A1986" s="140">
        <v>14912</v>
      </c>
      <c r="B1986" s="141" t="s">
        <v>3259</v>
      </c>
      <c r="C1986" s="1">
        <f>RiadAromes!J82</f>
        <v>0</v>
      </c>
    </row>
    <row r="1987" spans="1:3">
      <c r="A1987" s="140">
        <v>14909</v>
      </c>
      <c r="B1987" s="141" t="s">
        <v>3260</v>
      </c>
      <c r="C1987" s="1">
        <f>RiadAromes!J83</f>
        <v>0</v>
      </c>
    </row>
    <row r="1988" spans="1:3">
      <c r="A1988" s="140">
        <v>14915</v>
      </c>
      <c r="B1988" s="141" t="s">
        <v>3261</v>
      </c>
      <c r="C1988" s="1">
        <f>RiadAromes!J74</f>
        <v>0</v>
      </c>
    </row>
    <row r="1989" spans="1:3">
      <c r="A1989" s="140">
        <v>14914</v>
      </c>
      <c r="B1989" s="141" t="s">
        <v>3262</v>
      </c>
      <c r="C1989" s="1">
        <f>RiadAromes!J73</f>
        <v>0</v>
      </c>
    </row>
    <row r="1990" spans="1:3">
      <c r="A1990" s="140">
        <v>14913</v>
      </c>
      <c r="B1990" s="141" t="s">
        <v>3263</v>
      </c>
      <c r="C1990" s="1">
        <f>RiadAromes!J75</f>
        <v>0</v>
      </c>
    </row>
    <row r="1991" spans="1:3">
      <c r="A1991" s="140">
        <v>14810</v>
      </c>
      <c r="B1991" s="141" t="s">
        <v>3264</v>
      </c>
      <c r="C1991" s="1">
        <f>RiadAromes!J72</f>
        <v>0</v>
      </c>
    </row>
    <row r="1992" spans="1:3">
      <c r="A1992" s="140">
        <v>14930</v>
      </c>
      <c r="B1992" s="141" t="s">
        <v>3254</v>
      </c>
      <c r="C1992" s="1">
        <f>RiadAromes!J76</f>
        <v>0</v>
      </c>
    </row>
    <row r="1993" spans="1:3">
      <c r="A1993" s="140">
        <v>14782</v>
      </c>
      <c r="B1993" s="141" t="s">
        <v>3255</v>
      </c>
      <c r="C1993" s="1">
        <f>RiadAromes!J77</f>
        <v>0</v>
      </c>
    </row>
    <row r="1994" spans="1:3">
      <c r="A1994" s="140">
        <v>14945</v>
      </c>
      <c r="B1994" s="1" t="s">
        <v>3294</v>
      </c>
      <c r="C1994" s="1">
        <f>RiadAromes!J92</f>
        <v>0</v>
      </c>
    </row>
    <row r="1995" spans="1:3">
      <c r="A1995" s="141">
        <v>15012</v>
      </c>
      <c r="B1995" s="141" t="s">
        <v>3306</v>
      </c>
      <c r="C1995" s="1">
        <f>Lattafa!J4</f>
        <v>0</v>
      </c>
    </row>
    <row r="1996" spans="1:3">
      <c r="A1996" s="141">
        <v>15011</v>
      </c>
      <c r="B1996" s="141" t="s">
        <v>3307</v>
      </c>
      <c r="C1996" s="1">
        <f>Lattafa!J5</f>
        <v>0</v>
      </c>
    </row>
    <row r="1997" spans="1:3">
      <c r="A1997" s="141">
        <v>15015</v>
      </c>
      <c r="B1997" s="141" t="s">
        <v>3308</v>
      </c>
      <c r="C1997" s="1">
        <f>Lattafa!J6</f>
        <v>0</v>
      </c>
    </row>
    <row r="1998" spans="1:3">
      <c r="A1998" s="141">
        <v>15013</v>
      </c>
      <c r="B1998" s="141" t="s">
        <v>3309</v>
      </c>
      <c r="C1998" s="1">
        <f>Lattafa!J7</f>
        <v>0</v>
      </c>
    </row>
    <row r="1999" spans="1:3">
      <c r="A1999" s="141">
        <v>14957</v>
      </c>
      <c r="B1999" s="141" t="s">
        <v>3317</v>
      </c>
    </row>
    <row r="2000" spans="1:3">
      <c r="A2000" s="141">
        <v>14956</v>
      </c>
      <c r="B2000" s="141" t="s">
        <v>3318</v>
      </c>
    </row>
    <row r="2001" spans="1:3">
      <c r="A2001" s="141">
        <v>14955</v>
      </c>
      <c r="B2001" s="141" t="s">
        <v>3310</v>
      </c>
    </row>
    <row r="2002" spans="1:3">
      <c r="A2002" s="141">
        <v>14987</v>
      </c>
      <c r="B2002" s="141" t="s">
        <v>3319</v>
      </c>
      <c r="C2002" s="1">
        <f>Zaafaran!J152</f>
        <v>0</v>
      </c>
    </row>
    <row r="2003" spans="1:3">
      <c r="A2003" s="141">
        <v>14986</v>
      </c>
      <c r="B2003" s="141" t="s">
        <v>3320</v>
      </c>
      <c r="C2003" s="1">
        <f>Zaafaran!J151</f>
        <v>0</v>
      </c>
    </row>
    <row r="2004" spans="1:3">
      <c r="A2004" s="141">
        <v>14998</v>
      </c>
      <c r="B2004" s="141" t="s">
        <v>3311</v>
      </c>
    </row>
    <row r="2005" spans="1:3">
      <c r="A2005" s="141">
        <v>15005</v>
      </c>
      <c r="B2005" s="141" t="s">
        <v>3387</v>
      </c>
      <c r="C2005" s="1">
        <f>Lattafa!J8</f>
        <v>0</v>
      </c>
    </row>
    <row r="2006" spans="1:3">
      <c r="A2006" s="141">
        <v>15004</v>
      </c>
      <c r="B2006" s="141" t="s">
        <v>3388</v>
      </c>
      <c r="C2006" s="1">
        <f>Lattafa!J9</f>
        <v>0</v>
      </c>
    </row>
    <row r="2007" spans="1:3">
      <c r="A2007" s="141">
        <v>15001</v>
      </c>
      <c r="B2007" s="183" t="s">
        <v>3389</v>
      </c>
      <c r="C2007" s="1">
        <f>Lattafa!J10</f>
        <v>0</v>
      </c>
    </row>
    <row r="2008" spans="1:3">
      <c r="A2008" s="141">
        <v>15000</v>
      </c>
      <c r="B2008" s="183" t="s">
        <v>3390</v>
      </c>
      <c r="C2008" s="1">
        <f>Lattafa!J11</f>
        <v>0</v>
      </c>
    </row>
    <row r="2009" spans="1:3">
      <c r="A2009" s="141">
        <v>14999</v>
      </c>
      <c r="B2009" s="183" t="s">
        <v>3391</v>
      </c>
      <c r="C2009" s="1">
        <f>Lattafa!J12</f>
        <v>0</v>
      </c>
    </row>
    <row r="2010" spans="1:3">
      <c r="A2010" s="141">
        <v>15002</v>
      </c>
      <c r="B2010" s="183" t="s">
        <v>3392</v>
      </c>
      <c r="C2010" s="1">
        <f>Lattafa!J13</f>
        <v>0</v>
      </c>
    </row>
    <row r="2011" spans="1:3">
      <c r="A2011" s="141">
        <v>15003</v>
      </c>
      <c r="B2011" s="183" t="s">
        <v>3393</v>
      </c>
      <c r="C2011" s="1">
        <f>Lattafa!J14</f>
        <v>0</v>
      </c>
    </row>
    <row r="2012" spans="1:3">
      <c r="A2012" s="141">
        <v>15008</v>
      </c>
      <c r="B2012" s="183" t="s">
        <v>3415</v>
      </c>
      <c r="C2012" s="1">
        <f>Lattafa!J15</f>
        <v>0</v>
      </c>
    </row>
    <row r="2013" spans="1:3">
      <c r="A2013" s="141">
        <v>15006</v>
      </c>
      <c r="B2013" s="183" t="s">
        <v>3416</v>
      </c>
      <c r="C2013" s="1">
        <f>Lattafa!J16</f>
        <v>0</v>
      </c>
    </row>
    <row r="2014" spans="1:3">
      <c r="A2014" s="141">
        <v>15007</v>
      </c>
      <c r="B2014" s="183" t="s">
        <v>3424</v>
      </c>
      <c r="C2014" s="1">
        <f>Lattafa!J17</f>
        <v>0</v>
      </c>
    </row>
    <row r="2015" spans="1:3">
      <c r="A2015" s="141">
        <v>15009</v>
      </c>
      <c r="B2015" s="183" t="s">
        <v>3422</v>
      </c>
      <c r="C2015" s="1">
        <f>Lattafa!J18</f>
        <v>0</v>
      </c>
    </row>
    <row r="2016" spans="1:3">
      <c r="A2016" s="141">
        <v>15029</v>
      </c>
      <c r="B2016" s="183" t="s">
        <v>3438</v>
      </c>
      <c r="C2016" s="1">
        <f>Lattafa!J19</f>
        <v>0</v>
      </c>
    </row>
    <row r="2017" spans="1:3">
      <c r="A2017" s="141">
        <v>15022</v>
      </c>
      <c r="B2017" s="183" t="s">
        <v>3439</v>
      </c>
      <c r="C2017" s="1">
        <f>Lattafa!J20</f>
        <v>0</v>
      </c>
    </row>
    <row r="2018" spans="1:3">
      <c r="A2018" s="141">
        <v>15027</v>
      </c>
      <c r="B2018" s="141" t="s">
        <v>3443</v>
      </c>
      <c r="C2018" s="1">
        <f>Lattafa!J21</f>
        <v>0</v>
      </c>
    </row>
    <row r="2019" spans="1:3">
      <c r="A2019" s="141">
        <v>15016</v>
      </c>
      <c r="B2019" s="183" t="s">
        <v>3444</v>
      </c>
      <c r="C2019" s="1">
        <f>Lattafa!J22</f>
        <v>0</v>
      </c>
    </row>
    <row r="2020" spans="1:3">
      <c r="A2020" s="141">
        <v>15014</v>
      </c>
      <c r="B2020" s="183" t="s">
        <v>3445</v>
      </c>
      <c r="C2020" s="1">
        <f>Lattafa!J23</f>
        <v>0</v>
      </c>
    </row>
    <row r="2021" spans="1:3">
      <c r="A2021" s="141">
        <v>15019</v>
      </c>
      <c r="B2021" s="183" t="s">
        <v>3446</v>
      </c>
      <c r="C2021" s="1">
        <f>Lattafa!J24</f>
        <v>0</v>
      </c>
    </row>
    <row r="2022" spans="1:3">
      <c r="A2022" s="141">
        <v>15020</v>
      </c>
      <c r="B2022" s="183" t="s">
        <v>3447</v>
      </c>
      <c r="C2022" s="1">
        <f>Lattafa!J25</f>
        <v>0</v>
      </c>
    </row>
    <row r="2023" spans="1:3">
      <c r="A2023" s="141">
        <v>15021</v>
      </c>
      <c r="B2023" s="141" t="s">
        <v>3450</v>
      </c>
      <c r="C2023" s="1">
        <f>Lattafa!J26</f>
        <v>0</v>
      </c>
    </row>
    <row r="2024" spans="1:3">
      <c r="A2024" s="141">
        <v>15028</v>
      </c>
      <c r="B2024" s="183" t="s">
        <v>3451</v>
      </c>
      <c r="C2024" s="1">
        <f>Lattafa!J27</f>
        <v>0</v>
      </c>
    </row>
    <row r="2025" spans="1:3">
      <c r="A2025" s="141">
        <v>15017</v>
      </c>
      <c r="B2025" s="183" t="s">
        <v>3452</v>
      </c>
      <c r="C2025" s="1">
        <f>Lattafa!J28</f>
        <v>0</v>
      </c>
    </row>
    <row r="2026" spans="1:3">
      <c r="A2026" s="141">
        <v>15026</v>
      </c>
      <c r="B2026" s="183" t="s">
        <v>3453</v>
      </c>
      <c r="C2026" s="1">
        <f>Lattafa!J29</f>
        <v>0</v>
      </c>
    </row>
    <row r="2027" spans="1:3">
      <c r="A2027" s="141">
        <v>15025</v>
      </c>
      <c r="B2027" s="183" t="s">
        <v>3454</v>
      </c>
      <c r="C2027" s="1">
        <f>Lattafa!J30</f>
        <v>0</v>
      </c>
    </row>
    <row r="2028" spans="1:3">
      <c r="A2028" s="141">
        <v>15024</v>
      </c>
      <c r="B2028" s="141" t="s">
        <v>3455</v>
      </c>
      <c r="C2028" s="1">
        <f>Lattafa!J31</f>
        <v>0</v>
      </c>
    </row>
    <row r="2029" spans="1:3">
      <c r="A2029" s="141">
        <v>15031</v>
      </c>
      <c r="B2029" s="141" t="s">
        <v>3316</v>
      </c>
      <c r="C2029" s="1">
        <f>Остальные!J103</f>
        <v>0</v>
      </c>
    </row>
    <row r="2030" spans="1:3">
      <c r="A2030" s="141">
        <v>14939</v>
      </c>
      <c r="B2030" s="141" t="s">
        <v>3287</v>
      </c>
      <c r="C2030" s="1">
        <f>Розлив!J151</f>
        <v>0</v>
      </c>
    </row>
    <row r="2031" spans="1:3">
      <c r="A2031" s="141">
        <v>14875</v>
      </c>
      <c r="B2031" s="141" t="s">
        <v>3286</v>
      </c>
      <c r="C2031" s="1">
        <f>HemaniWB!J5</f>
        <v>0</v>
      </c>
    </row>
    <row r="2032" spans="1:3">
      <c r="A2032" s="141">
        <v>15073</v>
      </c>
      <c r="B2032" s="183" t="s">
        <v>3465</v>
      </c>
      <c r="C2032" s="90">
        <f>Rasasi!J66</f>
        <v>0</v>
      </c>
    </row>
    <row r="2033" spans="1:3">
      <c r="A2033" s="141">
        <v>14959</v>
      </c>
      <c r="B2033" s="183" t="s">
        <v>3466</v>
      </c>
      <c r="C2033" s="90">
        <f>Rasasi!J67</f>
        <v>0</v>
      </c>
    </row>
    <row r="2034" spans="1:3">
      <c r="A2034" s="141">
        <v>15023</v>
      </c>
      <c r="B2034" s="183" t="s">
        <v>3440</v>
      </c>
      <c r="C2034" s="1">
        <f>Lattafa!J32</f>
        <v>0</v>
      </c>
    </row>
    <row r="2035" spans="1:3">
      <c r="A2035" s="141">
        <v>15110</v>
      </c>
      <c r="B2035" s="183" t="s">
        <v>3493</v>
      </c>
      <c r="C2035" s="90">
        <f>Artis!J34</f>
        <v>0</v>
      </c>
    </row>
    <row r="2036" spans="1:3">
      <c r="A2036" s="141">
        <v>15109</v>
      </c>
      <c r="B2036" s="183" t="s">
        <v>3492</v>
      </c>
      <c r="C2036" s="90">
        <f>Artis!J35</f>
        <v>0</v>
      </c>
    </row>
    <row r="2037" spans="1:3">
      <c r="A2037" s="141">
        <v>15111</v>
      </c>
      <c r="B2037" s="183" t="s">
        <v>3494</v>
      </c>
      <c r="C2037" s="90">
        <f>Artis!J36</f>
        <v>0</v>
      </c>
    </row>
    <row r="2038" spans="1:3">
      <c r="A2038" s="141">
        <v>15112</v>
      </c>
      <c r="B2038" s="183" t="s">
        <v>3495</v>
      </c>
      <c r="C2038" s="90">
        <f>Artis!J37</f>
        <v>0</v>
      </c>
    </row>
    <row r="2039" spans="1:3">
      <c r="A2039" s="141">
        <v>15113</v>
      </c>
      <c r="B2039" s="183" t="s">
        <v>3496</v>
      </c>
      <c r="C2039" s="90">
        <f>Artis!J38</f>
        <v>0</v>
      </c>
    </row>
    <row r="2040" spans="1:3">
      <c r="A2040" s="141">
        <v>15114</v>
      </c>
      <c r="B2040" s="183" t="s">
        <v>3489</v>
      </c>
      <c r="C2040" s="1">
        <f>Остальные!J20</f>
        <v>0</v>
      </c>
    </row>
    <row r="2041" spans="1:3">
      <c r="A2041" s="141">
        <v>15115</v>
      </c>
      <c r="B2041" s="183" t="s">
        <v>3491</v>
      </c>
      <c r="C2041" s="1">
        <f>Остальные!J12</f>
        <v>0</v>
      </c>
    </row>
    <row r="2042" spans="1:3">
      <c r="A2042" s="141">
        <v>14960</v>
      </c>
      <c r="B2042" s="183" t="s">
        <v>3350</v>
      </c>
      <c r="C2042" s="90">
        <f>Junaid!J14</f>
        <v>0</v>
      </c>
    </row>
    <row r="2043" spans="1:3">
      <c r="A2043" s="141">
        <v>14962</v>
      </c>
      <c r="B2043" s="183" t="s">
        <v>3351</v>
      </c>
      <c r="C2043" s="90">
        <f>Junaid!J15</f>
        <v>0</v>
      </c>
    </row>
    <row r="2044" spans="1:3">
      <c r="A2044" s="141">
        <v>13776</v>
      </c>
      <c r="B2044" s="183" t="s">
        <v>1911</v>
      </c>
      <c r="C2044" s="90">
        <f>Junaid!J16</f>
        <v>0</v>
      </c>
    </row>
    <row r="2045" spans="1:3">
      <c r="A2045" s="141">
        <v>14961</v>
      </c>
      <c r="B2045" s="183" t="s">
        <v>3352</v>
      </c>
      <c r="C2045" s="90">
        <f>Junaid!J17</f>
        <v>0</v>
      </c>
    </row>
    <row r="2046" spans="1:3">
      <c r="A2046" s="141">
        <v>14963</v>
      </c>
      <c r="B2046" s="183" t="s">
        <v>3353</v>
      </c>
      <c r="C2046" s="90">
        <f>Junaid!J18</f>
        <v>0</v>
      </c>
    </row>
    <row r="2047" spans="1:3">
      <c r="A2047" s="141">
        <v>14896</v>
      </c>
      <c r="B2047" s="183" t="s">
        <v>3176</v>
      </c>
      <c r="C2047" s="1">
        <f>RiadAromes!J64</f>
        <v>0</v>
      </c>
    </row>
    <row r="2048" spans="1:3">
      <c r="A2048" s="183">
        <v>15177</v>
      </c>
      <c r="B2048" s="183" t="s">
        <v>3544</v>
      </c>
      <c r="C2048" s="1">
        <f>Розлив!J9</f>
        <v>0</v>
      </c>
    </row>
    <row r="2049" spans="1:3">
      <c r="A2049" s="183">
        <v>13073</v>
      </c>
      <c r="B2049" s="183" t="s">
        <v>2020</v>
      </c>
      <c r="C2049" s="1">
        <f>Розлив!J10</f>
        <v>0</v>
      </c>
    </row>
    <row r="2050" spans="1:3">
      <c r="A2050" s="183">
        <v>14951</v>
      </c>
      <c r="B2050" s="183" t="s">
        <v>3545</v>
      </c>
      <c r="C2050" s="1">
        <f>Розлив!J11</f>
        <v>0</v>
      </c>
    </row>
    <row r="2051" spans="1:3">
      <c r="A2051" s="183">
        <v>15178</v>
      </c>
      <c r="B2051" s="183" t="s">
        <v>3546</v>
      </c>
      <c r="C2051" s="1">
        <f>Розлив!J12</f>
        <v>0</v>
      </c>
    </row>
    <row r="2052" spans="1:3">
      <c r="A2052" s="183">
        <v>15180</v>
      </c>
      <c r="B2052" s="183" t="s">
        <v>3547</v>
      </c>
      <c r="C2052" s="1">
        <f>Розлив!J13</f>
        <v>0</v>
      </c>
    </row>
    <row r="2053" spans="1:3">
      <c r="A2053" s="183">
        <v>15179</v>
      </c>
      <c r="B2053" s="183" t="s">
        <v>3548</v>
      </c>
      <c r="C2053" s="1">
        <f>Розлив!J14</f>
        <v>0</v>
      </c>
    </row>
    <row r="2054" spans="1:3">
      <c r="A2054" s="183">
        <v>14953</v>
      </c>
      <c r="B2054" s="183" t="s">
        <v>3302</v>
      </c>
      <c r="C2054" s="1">
        <f>Розлив!J15</f>
        <v>0</v>
      </c>
    </row>
    <row r="2055" spans="1:3">
      <c r="A2055" s="183">
        <v>15181</v>
      </c>
      <c r="B2055" s="183" t="s">
        <v>3549</v>
      </c>
      <c r="C2055" s="1">
        <f>Розлив!J16</f>
        <v>0</v>
      </c>
    </row>
    <row r="2056" spans="1:3">
      <c r="A2056" s="183">
        <v>15182</v>
      </c>
      <c r="B2056" s="183" t="s">
        <v>3706</v>
      </c>
      <c r="C2056" s="1">
        <f>Розлив!J17</f>
        <v>0</v>
      </c>
    </row>
    <row r="2057" spans="1:3">
      <c r="A2057" s="183">
        <v>15183</v>
      </c>
      <c r="B2057" s="183" t="s">
        <v>3550</v>
      </c>
      <c r="C2057" s="1">
        <f>Розлив!J18</f>
        <v>0</v>
      </c>
    </row>
    <row r="2058" spans="1:3">
      <c r="A2058" s="183">
        <v>15184</v>
      </c>
      <c r="B2058" s="183" t="s">
        <v>3551</v>
      </c>
      <c r="C2058" s="1">
        <f>Розлив!J19</f>
        <v>0</v>
      </c>
    </row>
    <row r="2059" spans="1:3">
      <c r="A2059" s="183">
        <v>15185</v>
      </c>
      <c r="B2059" s="183" t="s">
        <v>3552</v>
      </c>
      <c r="C2059" s="1">
        <f>Розлив!J20</f>
        <v>0</v>
      </c>
    </row>
    <row r="2060" spans="1:3">
      <c r="A2060" s="183">
        <v>14950</v>
      </c>
      <c r="B2060" s="183" t="s">
        <v>3303</v>
      </c>
      <c r="C2060" s="1">
        <f>Розлив!J21</f>
        <v>0</v>
      </c>
    </row>
    <row r="2061" spans="1:3">
      <c r="A2061" s="183">
        <v>15187</v>
      </c>
      <c r="B2061" s="183" t="s">
        <v>3553</v>
      </c>
      <c r="C2061" s="1">
        <f>Розлив!J22</f>
        <v>0</v>
      </c>
    </row>
    <row r="2062" spans="1:3">
      <c r="A2062" s="183">
        <v>15186</v>
      </c>
      <c r="B2062" s="183" t="s">
        <v>3554</v>
      </c>
      <c r="C2062" s="1">
        <f>Розлив!J23</f>
        <v>0</v>
      </c>
    </row>
    <row r="2063" spans="1:3">
      <c r="A2063" s="183">
        <v>15188</v>
      </c>
      <c r="B2063" s="183" t="s">
        <v>3555</v>
      </c>
      <c r="C2063" s="1">
        <f>Розлив!J24</f>
        <v>0</v>
      </c>
    </row>
    <row r="2064" spans="1:3">
      <c r="A2064" s="183">
        <v>14952</v>
      </c>
      <c r="B2064" s="183" t="s">
        <v>3304</v>
      </c>
      <c r="C2064" s="1">
        <f>Розлив!J25</f>
        <v>0</v>
      </c>
    </row>
    <row r="2065" spans="1:3">
      <c r="A2065" s="183">
        <v>15189</v>
      </c>
      <c r="B2065" s="183" t="s">
        <v>3556</v>
      </c>
      <c r="C2065" s="1">
        <f>Розлив!J26</f>
        <v>0</v>
      </c>
    </row>
    <row r="2066" spans="1:3">
      <c r="A2066" s="183">
        <v>15190</v>
      </c>
      <c r="B2066" s="183" t="s">
        <v>3557</v>
      </c>
      <c r="C2066" s="1">
        <f>Розлив!J27</f>
        <v>0</v>
      </c>
    </row>
    <row r="2067" spans="1:3">
      <c r="A2067" s="183">
        <v>15192</v>
      </c>
      <c r="B2067" s="183" t="s">
        <v>3591</v>
      </c>
      <c r="C2067" s="1">
        <f>Hemani!J3</f>
        <v>0</v>
      </c>
    </row>
    <row r="2068" spans="1:3">
      <c r="A2068" s="183">
        <v>10832</v>
      </c>
      <c r="B2068" s="183" t="s">
        <v>3600</v>
      </c>
      <c r="C2068" s="1">
        <f>Hemani!J35</f>
        <v>0</v>
      </c>
    </row>
    <row r="2069" spans="1:3">
      <c r="A2069" s="183">
        <v>13783</v>
      </c>
      <c r="B2069" s="183" t="s">
        <v>3602</v>
      </c>
      <c r="C2069" s="1">
        <f>Розлив!J28</f>
        <v>0</v>
      </c>
    </row>
    <row r="2070" spans="1:3">
      <c r="A2070" s="183">
        <v>15201</v>
      </c>
      <c r="B2070" s="183" t="s">
        <v>3603</v>
      </c>
      <c r="C2070" s="1">
        <f>Zaafaran!J85</f>
        <v>0</v>
      </c>
    </row>
    <row r="2071" spans="1:3">
      <c r="A2071" s="183">
        <v>14662</v>
      </c>
      <c r="B2071" s="183" t="s">
        <v>3604</v>
      </c>
      <c r="C2071" s="1">
        <f>Zaafaran!J86</f>
        <v>0</v>
      </c>
    </row>
    <row r="2072" spans="1:3">
      <c r="A2072" s="183">
        <v>12851</v>
      </c>
      <c r="B2072" s="183" t="s">
        <v>1834</v>
      </c>
      <c r="C2072" s="1">
        <f>Zaafaran!J87</f>
        <v>0</v>
      </c>
    </row>
    <row r="2073" spans="1:3">
      <c r="A2073" s="183">
        <v>15198</v>
      </c>
      <c r="B2073" s="183" t="s">
        <v>3620</v>
      </c>
      <c r="C2073" s="1">
        <f>Zaafaran!J88</f>
        <v>0</v>
      </c>
    </row>
    <row r="2074" spans="1:3">
      <c r="A2074" s="183">
        <v>14565</v>
      </c>
      <c r="B2074" s="183" t="s">
        <v>3622</v>
      </c>
      <c r="C2074" s="1">
        <f>Zaafaran!J89</f>
        <v>0</v>
      </c>
    </row>
    <row r="2075" spans="1:3">
      <c r="A2075" s="183">
        <v>14659</v>
      </c>
      <c r="B2075" s="183" t="s">
        <v>3624</v>
      </c>
      <c r="C2075" s="1">
        <f>Zaafaran!J90</f>
        <v>0</v>
      </c>
    </row>
    <row r="2076" spans="1:3">
      <c r="A2076" s="183">
        <v>14663</v>
      </c>
      <c r="B2076" s="183" t="s">
        <v>3626</v>
      </c>
      <c r="C2076" s="1">
        <f>Zaafaran!J91</f>
        <v>0</v>
      </c>
    </row>
    <row r="2077" spans="1:3">
      <c r="A2077" s="183">
        <v>14664</v>
      </c>
      <c r="B2077" s="183" t="s">
        <v>3628</v>
      </c>
      <c r="C2077" s="1">
        <f>Zaafaran!J92</f>
        <v>0</v>
      </c>
    </row>
    <row r="2078" spans="1:3">
      <c r="A2078" s="183">
        <v>15202</v>
      </c>
      <c r="B2078" s="183" t="s">
        <v>3630</v>
      </c>
      <c r="C2078" s="1">
        <f>Zaafaran!J93</f>
        <v>0</v>
      </c>
    </row>
    <row r="2079" spans="1:3">
      <c r="A2079" s="183">
        <v>14666</v>
      </c>
      <c r="B2079" s="183" t="s">
        <v>3634</v>
      </c>
      <c r="C2079" s="1">
        <f>Zaafaran!J94</f>
        <v>0</v>
      </c>
    </row>
    <row r="2080" spans="1:3">
      <c r="A2080" s="183">
        <v>14399</v>
      </c>
      <c r="B2080" s="183" t="s">
        <v>3632</v>
      </c>
      <c r="C2080" s="1">
        <f>Zaafaran!J95</f>
        <v>0</v>
      </c>
    </row>
    <row r="2081" spans="1:3">
      <c r="A2081" s="183">
        <v>13256</v>
      </c>
      <c r="B2081" s="183" t="s">
        <v>1912</v>
      </c>
      <c r="C2081" s="90">
        <f>Junaid!J19</f>
        <v>0</v>
      </c>
    </row>
    <row r="2082" spans="1:3">
      <c r="A2082" s="183">
        <v>15200</v>
      </c>
      <c r="B2082" s="183" t="s">
        <v>3639</v>
      </c>
      <c r="C2082" s="1">
        <f>Hemani!J235</f>
        <v>0</v>
      </c>
    </row>
    <row r="2083" spans="1:3">
      <c r="A2083" s="183">
        <v>14658</v>
      </c>
      <c r="B2083" s="183" t="s">
        <v>3641</v>
      </c>
      <c r="C2083" s="1">
        <f>Haramain!J132</f>
        <v>0</v>
      </c>
    </row>
    <row r="2084" spans="1:3">
      <c r="A2084" s="183">
        <v>15199</v>
      </c>
      <c r="B2084" s="183" t="s">
        <v>3643</v>
      </c>
      <c r="C2084" s="1">
        <f>Haramain!J133</f>
        <v>0</v>
      </c>
    </row>
    <row r="2085" spans="1:3">
      <c r="A2085" s="183">
        <v>15196</v>
      </c>
      <c r="B2085" s="183" t="s">
        <v>3646</v>
      </c>
      <c r="C2085" s="1">
        <f>Hemani!J312</f>
        <v>0</v>
      </c>
    </row>
    <row r="2086" spans="1:3">
      <c r="A2086" s="183">
        <v>11923</v>
      </c>
      <c r="B2086" s="183" t="s">
        <v>1669</v>
      </c>
      <c r="C2086" s="1">
        <f>Hemani!J211</f>
        <v>0</v>
      </c>
    </row>
    <row r="2087" spans="1:3">
      <c r="A2087" s="183">
        <v>15053</v>
      </c>
      <c r="B2087" s="183" t="s">
        <v>3678</v>
      </c>
      <c r="C2087" s="1">
        <f>Hemani!J73</f>
        <v>0</v>
      </c>
    </row>
    <row r="2088" spans="1:3">
      <c r="A2088" s="183">
        <v>15054</v>
      </c>
      <c r="B2088" s="183" t="s">
        <v>3679</v>
      </c>
      <c r="C2088" s="1">
        <f>Hemani!J347</f>
        <v>0</v>
      </c>
    </row>
    <row r="2089" spans="1:3">
      <c r="A2089" s="183">
        <v>14968</v>
      </c>
      <c r="B2089" s="183" t="s">
        <v>3673</v>
      </c>
      <c r="C2089" s="1">
        <f>Hemani!J233</f>
        <v>0</v>
      </c>
    </row>
    <row r="2090" spans="1:3">
      <c r="A2090" s="183">
        <v>15174</v>
      </c>
      <c r="B2090" s="183" t="s">
        <v>3674</v>
      </c>
      <c r="C2090" s="1">
        <f>Hemani!J212</f>
        <v>0</v>
      </c>
    </row>
    <row r="2091" spans="1:3">
      <c r="A2091" s="183">
        <v>15058</v>
      </c>
      <c r="B2091" s="183" t="s">
        <v>3675</v>
      </c>
      <c r="C2091" s="1">
        <f>Hemani!J213</f>
        <v>0</v>
      </c>
    </row>
    <row r="2092" spans="1:3">
      <c r="A2092" s="183">
        <v>15060</v>
      </c>
      <c r="B2092" s="183" t="s">
        <v>3677</v>
      </c>
      <c r="C2092" s="1">
        <f>Hemani!J285</f>
        <v>0</v>
      </c>
    </row>
    <row r="2093" spans="1:3">
      <c r="A2093" s="183">
        <v>15061</v>
      </c>
      <c r="B2093" s="183" t="s">
        <v>3649</v>
      </c>
      <c r="C2093" s="1">
        <f>Hemani!J306</f>
        <v>0</v>
      </c>
    </row>
    <row r="2094" spans="1:3">
      <c r="A2094" s="183">
        <v>15062</v>
      </c>
      <c r="B2094" s="183" t="s">
        <v>3652</v>
      </c>
      <c r="C2094" s="1">
        <f>Hemani!J74</f>
        <v>0</v>
      </c>
    </row>
    <row r="2095" spans="1:3">
      <c r="A2095" s="183">
        <v>15064</v>
      </c>
      <c r="B2095" s="183" t="s">
        <v>3680</v>
      </c>
      <c r="C2095" s="1">
        <f>Hemani!J57</f>
        <v>0</v>
      </c>
    </row>
    <row r="2096" spans="1:3">
      <c r="A2096" s="183">
        <v>15063</v>
      </c>
      <c r="B2096" s="183" t="s">
        <v>3654</v>
      </c>
      <c r="C2096" s="1">
        <f>Hemani!J58</f>
        <v>0</v>
      </c>
    </row>
    <row r="2097" spans="1:3">
      <c r="A2097" s="183">
        <v>15069</v>
      </c>
      <c r="B2097" s="183" t="s">
        <v>3676</v>
      </c>
      <c r="C2097" s="1">
        <f>Hemani!J349</f>
        <v>0</v>
      </c>
    </row>
    <row r="2098" spans="1:3">
      <c r="A2098" s="183">
        <v>15171</v>
      </c>
      <c r="B2098" s="183" t="s">
        <v>3681</v>
      </c>
      <c r="C2098" s="1">
        <f>Hemani!J75</f>
        <v>0</v>
      </c>
    </row>
    <row r="2099" spans="1:3">
      <c r="A2099" s="183">
        <v>13253</v>
      </c>
      <c r="B2099" s="183" t="s">
        <v>3420</v>
      </c>
      <c r="C2099" s="1">
        <f>Lattafa!J79</f>
        <v>0</v>
      </c>
    </row>
    <row r="2100" spans="1:3">
      <c r="A2100" s="183">
        <v>15215</v>
      </c>
      <c r="B2100" s="183" t="s">
        <v>3697</v>
      </c>
      <c r="C2100" s="1">
        <f>Розлив!J4</f>
        <v>0</v>
      </c>
    </row>
    <row r="2101" spans="1:3">
      <c r="A2101" s="183">
        <v>15214</v>
      </c>
      <c r="B2101" s="183" t="s">
        <v>3698</v>
      </c>
      <c r="C2101" s="1">
        <f>Розлив!J5</f>
        <v>0</v>
      </c>
    </row>
    <row r="2102" spans="1:3">
      <c r="A2102" s="183">
        <v>15216</v>
      </c>
      <c r="B2102" s="183" t="s">
        <v>3699</v>
      </c>
      <c r="C2102" s="1">
        <f>Розлив!J6</f>
        <v>0</v>
      </c>
    </row>
    <row r="2103" spans="1:3">
      <c r="A2103" s="183">
        <v>15217</v>
      </c>
      <c r="B2103" s="183" t="s">
        <v>3700</v>
      </c>
      <c r="C2103" s="1">
        <f>Розлив!J7</f>
        <v>0</v>
      </c>
    </row>
    <row r="2104" spans="1:3">
      <c r="A2104" s="183">
        <v>15218</v>
      </c>
      <c r="B2104" s="183" t="s">
        <v>3701</v>
      </c>
      <c r="C2104" s="1">
        <f>Розлив!J8</f>
        <v>0</v>
      </c>
    </row>
    <row r="2105" spans="1:3">
      <c r="A2105" s="183">
        <v>14997</v>
      </c>
      <c r="B2105" s="183" t="s">
        <v>3707</v>
      </c>
      <c r="C2105" s="1">
        <f>Остальные!J124</f>
        <v>0</v>
      </c>
    </row>
    <row r="2106" spans="1:3">
      <c r="A2106" s="183">
        <v>15032</v>
      </c>
      <c r="B2106" s="183" t="s">
        <v>3708</v>
      </c>
      <c r="C2106" s="1">
        <f>Остальные!J125</f>
        <v>0</v>
      </c>
    </row>
    <row r="2107" spans="1:3">
      <c r="A2107" s="183">
        <v>14990</v>
      </c>
      <c r="B2107" s="183" t="s">
        <v>3710</v>
      </c>
      <c r="C2107" s="1">
        <f>Zaafaran!J62</f>
        <v>0</v>
      </c>
    </row>
    <row r="2108" spans="1:3">
      <c r="A2108" s="183">
        <v>14981</v>
      </c>
      <c r="B2108" s="183" t="s">
        <v>3711</v>
      </c>
      <c r="C2108" s="1">
        <f>Zaafaran!J18</f>
        <v>0</v>
      </c>
    </row>
    <row r="2109" spans="1:3">
      <c r="A2109" s="183">
        <v>14982</v>
      </c>
      <c r="B2109" s="183" t="s">
        <v>3712</v>
      </c>
      <c r="C2109" s="1">
        <f>Zaafaran!J19</f>
        <v>0</v>
      </c>
    </row>
    <row r="2110" spans="1:3">
      <c r="A2110" s="183">
        <v>15234</v>
      </c>
      <c r="B2110" s="183" t="s">
        <v>3716</v>
      </c>
      <c r="C2110" s="1">
        <f>Zaafaran!J4</f>
        <v>0</v>
      </c>
    </row>
    <row r="2111" spans="1:3">
      <c r="A2111" s="183">
        <v>12494</v>
      </c>
      <c r="B2111" s="183" t="s">
        <v>1824</v>
      </c>
      <c r="C2111" s="1">
        <f>Zaafaran!J5</f>
        <v>0</v>
      </c>
    </row>
    <row r="2112" spans="1:3">
      <c r="A2112" s="183">
        <v>15232</v>
      </c>
      <c r="B2112" s="183" t="s">
        <v>3724</v>
      </c>
      <c r="C2112" s="1">
        <f>Остальные!J59</f>
        <v>0</v>
      </c>
    </row>
    <row r="2113" spans="1:3">
      <c r="A2113" s="183">
        <v>15233</v>
      </c>
      <c r="B2113" s="183" t="s">
        <v>3725</v>
      </c>
      <c r="C2113" s="1">
        <f>Остальные!J60</f>
        <v>0</v>
      </c>
    </row>
    <row r="2114" spans="1:3">
      <c r="A2114" s="183">
        <v>15235</v>
      </c>
      <c r="B2114" s="183" t="s">
        <v>3726</v>
      </c>
      <c r="C2114" s="1">
        <f>Остальные!J61</f>
        <v>0</v>
      </c>
    </row>
    <row r="2115" spans="1:3">
      <c r="A2115" s="183">
        <v>15236</v>
      </c>
      <c r="B2115" s="183" t="s">
        <v>3727</v>
      </c>
      <c r="C2115" s="1">
        <f>Остальные!J62</f>
        <v>0</v>
      </c>
    </row>
    <row r="2116" spans="1:3">
      <c r="A2116" s="183">
        <v>15237</v>
      </c>
      <c r="B2116" s="183" t="s">
        <v>3728</v>
      </c>
      <c r="C2116" s="1">
        <f>Остальные!J65</f>
        <v>0</v>
      </c>
    </row>
    <row r="2117" spans="1:3">
      <c r="A2117" s="183">
        <v>15238</v>
      </c>
      <c r="B2117" s="183" t="s">
        <v>3729</v>
      </c>
      <c r="C2117" s="1">
        <f>Остальные!J63</f>
        <v>0</v>
      </c>
    </row>
    <row r="2118" spans="1:3">
      <c r="A2118" s="183">
        <v>15239</v>
      </c>
      <c r="B2118" s="183" t="s">
        <v>3730</v>
      </c>
      <c r="C2118" s="1">
        <f>Остальные!J64</f>
        <v>0</v>
      </c>
    </row>
    <row r="2119" spans="1:3">
      <c r="A2119" s="183">
        <v>14305</v>
      </c>
      <c r="B2119" s="183" t="s">
        <v>2088</v>
      </c>
      <c r="C2119" s="1">
        <f>Haramain!J197</f>
        <v>0</v>
      </c>
    </row>
    <row r="2120" spans="1:3">
      <c r="A2120" s="183">
        <v>14042</v>
      </c>
      <c r="B2120" s="183" t="s">
        <v>2085</v>
      </c>
      <c r="C2120" s="1">
        <f>Haramain!J198</f>
        <v>0</v>
      </c>
    </row>
    <row r="2121" spans="1:3">
      <c r="A2121" s="183">
        <v>13233</v>
      </c>
      <c r="B2121" s="183" t="s">
        <v>2100</v>
      </c>
      <c r="C2121" s="1">
        <f>Haramain!J201</f>
        <v>0</v>
      </c>
    </row>
    <row r="2122" spans="1:3">
      <c r="A2122" s="183">
        <v>13893</v>
      </c>
      <c r="B2122" s="183" t="s">
        <v>2114</v>
      </c>
      <c r="C2122" s="1">
        <f>Haramain!J202</f>
        <v>0</v>
      </c>
    </row>
    <row r="2123" spans="1:3">
      <c r="A2123" s="183">
        <v>12853</v>
      </c>
      <c r="B2123" s="183" t="s">
        <v>2108</v>
      </c>
      <c r="C2123" s="1">
        <f>Haramain!J203</f>
        <v>0</v>
      </c>
    </row>
    <row r="2124" spans="1:3">
      <c r="A2124" s="183">
        <v>14881</v>
      </c>
      <c r="B2124" s="183" t="s">
        <v>3736</v>
      </c>
      <c r="C2124" s="1">
        <f>Haramain!J204</f>
        <v>0</v>
      </c>
    </row>
    <row r="2125" spans="1:3">
      <c r="A2125" s="183">
        <v>14987</v>
      </c>
      <c r="B2125" s="183" t="s">
        <v>3319</v>
      </c>
      <c r="C2125" s="1">
        <f>Zaafaran!J166</f>
        <v>0</v>
      </c>
    </row>
    <row r="2126" spans="1:3">
      <c r="A2126" s="183">
        <v>14986</v>
      </c>
      <c r="B2126" s="183" t="s">
        <v>3320</v>
      </c>
      <c r="C2126" s="1">
        <f>Zaafaran!J167</f>
        <v>0</v>
      </c>
    </row>
    <row r="2127" spans="1:3">
      <c r="A2127" s="183">
        <v>15249</v>
      </c>
      <c r="B2127" s="183" t="s">
        <v>3764</v>
      </c>
      <c r="C2127" s="1">
        <f>Haramain!J95</f>
        <v>0</v>
      </c>
    </row>
    <row r="2128" spans="1:3">
      <c r="A2128" s="183">
        <v>15250</v>
      </c>
      <c r="B2128" s="183" t="s">
        <v>3769</v>
      </c>
      <c r="C2128" s="1">
        <f>Zaafaran!J168</f>
        <v>0</v>
      </c>
    </row>
    <row r="2129" spans="1:3">
      <c r="A2129" s="183">
        <v>15251</v>
      </c>
      <c r="B2129" s="183" t="s">
        <v>3771</v>
      </c>
      <c r="C2129" s="1">
        <f>Zaafaran!J169</f>
        <v>0</v>
      </c>
    </row>
    <row r="2130" spans="1:3">
      <c r="A2130" s="183">
        <v>15252</v>
      </c>
      <c r="B2130" s="183" t="s">
        <v>3772</v>
      </c>
      <c r="C2130" s="1">
        <f>RiadAromes!J47</f>
        <v>0</v>
      </c>
    </row>
    <row r="2131" spans="1:3">
      <c r="A2131" s="183">
        <v>15253</v>
      </c>
      <c r="B2131" s="183" t="s">
        <v>3773</v>
      </c>
      <c r="C2131" s="1">
        <f>RiadAromes!J48</f>
        <v>0</v>
      </c>
    </row>
    <row r="2132" spans="1:3">
      <c r="A2132" s="183">
        <v>12741</v>
      </c>
      <c r="B2132" s="183" t="s">
        <v>3780</v>
      </c>
      <c r="C2132" s="1">
        <f>Zaafaran!J115</f>
        <v>0</v>
      </c>
    </row>
    <row r="2133" spans="1:3">
      <c r="A2133" s="183">
        <v>12308</v>
      </c>
      <c r="B2133" s="183" t="s">
        <v>1854</v>
      </c>
      <c r="C2133" s="1">
        <f>Zaafaran!J116</f>
        <v>0</v>
      </c>
    </row>
    <row r="2134" spans="1:3">
      <c r="A2134" s="183">
        <v>5980</v>
      </c>
      <c r="B2134" s="205" t="s">
        <v>3781</v>
      </c>
      <c r="C2134" s="1">
        <f>Hemani!J43</f>
        <v>0</v>
      </c>
    </row>
    <row r="2135" spans="1:3">
      <c r="A2135" s="183">
        <v>1486</v>
      </c>
      <c r="B2135" s="205" t="s">
        <v>2926</v>
      </c>
      <c r="C2135" s="1">
        <f>Hemani!J54</f>
        <v>0</v>
      </c>
    </row>
    <row r="2136" spans="1:3">
      <c r="A2136" s="183">
        <v>15254</v>
      </c>
      <c r="B2136" s="205" t="s">
        <v>3789</v>
      </c>
      <c r="C2136" s="1">
        <f>Hemani!J204</f>
        <v>0</v>
      </c>
    </row>
    <row r="2137" spans="1:3">
      <c r="A2137" s="183">
        <v>15240</v>
      </c>
      <c r="B2137" s="205" t="s">
        <v>3751</v>
      </c>
      <c r="C2137" s="1">
        <f>Hemani!J270</f>
        <v>0</v>
      </c>
    </row>
    <row r="2138" spans="1:3">
      <c r="A2138" s="183">
        <v>14819</v>
      </c>
      <c r="B2138" s="205" t="s">
        <v>2911</v>
      </c>
      <c r="C2138" s="1">
        <f>Hemani!J286</f>
        <v>0</v>
      </c>
    </row>
    <row r="2139" spans="1:3">
      <c r="A2139" s="183">
        <v>15036</v>
      </c>
      <c r="B2139" s="205" t="s">
        <v>3349</v>
      </c>
      <c r="C2139" s="1">
        <f>Zaafaran!J35</f>
        <v>0</v>
      </c>
    </row>
    <row r="2140" spans="1:3">
      <c r="A2140" s="183">
        <v>14955</v>
      </c>
      <c r="B2140" s="205" t="s">
        <v>3310</v>
      </c>
      <c r="C2140" s="1">
        <f>Zaafaran!J60</f>
        <v>0</v>
      </c>
    </row>
    <row r="2141" spans="1:3">
      <c r="A2141" s="183">
        <v>13923</v>
      </c>
      <c r="B2141" s="205" t="s">
        <v>1837</v>
      </c>
      <c r="C2141" s="1">
        <f>Zaafaran!J71</f>
        <v>0</v>
      </c>
    </row>
    <row r="2142" spans="1:3">
      <c r="A2142" s="183">
        <v>13461</v>
      </c>
      <c r="B2142" s="205" t="s">
        <v>1870</v>
      </c>
      <c r="C2142" s="1">
        <f>Zaafaran!J134</f>
        <v>0</v>
      </c>
    </row>
    <row r="2143" spans="1:3">
      <c r="A2143" s="183">
        <v>12825</v>
      </c>
      <c r="B2143" s="205" t="s">
        <v>666</v>
      </c>
      <c r="C2143" s="1">
        <f>Розлив!J118</f>
        <v>0</v>
      </c>
    </row>
    <row r="2144" spans="1:3">
      <c r="A2144" s="183">
        <v>12824</v>
      </c>
      <c r="B2144" s="205" t="s">
        <v>669</v>
      </c>
      <c r="C2144" s="1">
        <f>Розлив!J119</f>
        <v>0</v>
      </c>
    </row>
    <row r="2145" spans="1:3">
      <c r="A2145" s="183">
        <v>12563</v>
      </c>
      <c r="B2145" s="205" t="s">
        <v>3467</v>
      </c>
      <c r="C2145" s="1">
        <f>Розлив!J120</f>
        <v>0</v>
      </c>
    </row>
    <row r="2146" spans="1:3">
      <c r="A2146" s="183">
        <v>14604</v>
      </c>
      <c r="B2146" s="205" t="s">
        <v>2587</v>
      </c>
      <c r="C2146" s="1">
        <f>Розлив!J143</f>
        <v>0</v>
      </c>
    </row>
    <row r="2147" spans="1:3">
      <c r="A2147" s="183">
        <v>14965</v>
      </c>
      <c r="B2147" s="205" t="s">
        <v>3753</v>
      </c>
      <c r="C2147" s="1">
        <f>Rehab!J87</f>
        <v>0</v>
      </c>
    </row>
    <row r="2148" spans="1:3" ht="22.5">
      <c r="A2148" s="205">
        <v>15225</v>
      </c>
      <c r="B2148" s="205" t="s">
        <v>3856</v>
      </c>
      <c r="C2148" s="1">
        <f>Hemani!J351</f>
        <v>0</v>
      </c>
    </row>
    <row r="2149" spans="1:3">
      <c r="A2149" s="205">
        <v>15228</v>
      </c>
      <c r="B2149" s="205" t="s">
        <v>3857</v>
      </c>
      <c r="C2149" s="1">
        <f>Hemani!J352</f>
        <v>0</v>
      </c>
    </row>
    <row r="2150" spans="1:3">
      <c r="A2150" s="205">
        <v>15224</v>
      </c>
      <c r="B2150" s="205" t="s">
        <v>3858</v>
      </c>
      <c r="C2150" s="1">
        <f>Hemani!J353</f>
        <v>0</v>
      </c>
    </row>
  </sheetData>
  <sheetProtection autoFilter="0"/>
  <protectedRanges>
    <protectedRange sqref="M1854" name="Диапазон1_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O354"/>
  <sheetViews>
    <sheetView tabSelected="1" zoomScaleNormal="100" workbookViewId="0">
      <pane ySplit="1" topLeftCell="A324" activePane="bottomLeft" state="frozen"/>
      <selection activeCell="F113" sqref="F113"/>
      <selection pane="bottomLeft" activeCell="E3" sqref="E3:F353"/>
    </sheetView>
  </sheetViews>
  <sheetFormatPr defaultColWidth="8.85546875" defaultRowHeight="15"/>
  <cols>
    <col min="1" max="1" width="9.28515625" style="7" bestFit="1" customWidth="1"/>
    <col min="2" max="2" width="7.7109375" style="5" customWidth="1"/>
    <col min="3" max="3" width="76" style="117"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7.42578125" hidden="1" customWidth="1"/>
    <col min="12" max="12" width="11.85546875" customWidth="1"/>
    <col min="13" max="13" width="5.140625" customWidth="1"/>
    <col min="14" max="14" width="8.7109375" hidden="1" customWidth="1"/>
    <col min="15" max="15" width="8.28515625" hidden="1" customWidth="1"/>
  </cols>
  <sheetData>
    <row r="1" spans="1:15" s="3" customFormat="1" ht="51" customHeight="1">
      <c r="A1" s="39" t="s">
        <v>128</v>
      </c>
      <c r="B1" s="40" t="s">
        <v>131</v>
      </c>
      <c r="C1" s="170" t="s">
        <v>150</v>
      </c>
      <c r="D1" s="53" t="s">
        <v>129</v>
      </c>
      <c r="E1" s="54" t="s">
        <v>148</v>
      </c>
      <c r="F1" s="42" t="s">
        <v>130</v>
      </c>
      <c r="G1" s="42" t="s">
        <v>839</v>
      </c>
      <c r="H1" s="43" t="s">
        <v>840</v>
      </c>
      <c r="I1" s="43" t="s">
        <v>841</v>
      </c>
      <c r="J1" s="46" t="s">
        <v>811</v>
      </c>
      <c r="K1" s="14" t="s">
        <v>144</v>
      </c>
      <c r="L1" s="38" t="str">
        <f>"Сумма:"&amp;" "&amp;SUM(L4:L1352)</f>
        <v>Сумма: 0</v>
      </c>
    </row>
    <row r="2" spans="1:15">
      <c r="A2" s="16"/>
      <c r="B2" s="17"/>
      <c r="C2" s="98"/>
      <c r="D2" s="17"/>
      <c r="E2" s="55"/>
      <c r="F2" s="20"/>
      <c r="G2" s="21"/>
      <c r="H2" s="22"/>
      <c r="I2" s="22"/>
      <c r="J2" s="15"/>
      <c r="K2" s="22"/>
      <c r="L2" s="23"/>
    </row>
    <row r="3" spans="1:15">
      <c r="A3" s="25">
        <v>15192</v>
      </c>
      <c r="B3" s="26"/>
      <c r="C3" s="144" t="s">
        <v>3591</v>
      </c>
      <c r="D3" s="26">
        <v>1</v>
      </c>
      <c r="E3" s="56">
        <v>9</v>
      </c>
      <c r="F3" s="28">
        <v>185</v>
      </c>
      <c r="G3" s="29">
        <f t="shared" ref="G3" si="0">F3*0.9</f>
        <v>166.5</v>
      </c>
      <c r="H3" s="30">
        <f t="shared" ref="H3" si="1">F3*0.85</f>
        <v>157.25</v>
      </c>
      <c r="I3" s="30">
        <f t="shared" ref="I3" si="2">F3*0.8</f>
        <v>148</v>
      </c>
      <c r="J3" s="31"/>
      <c r="K3" s="30">
        <f t="shared" ref="K3" si="3">J3*F3</f>
        <v>0</v>
      </c>
      <c r="L3" s="32">
        <f t="shared" ref="L3:L14" si="4">IF($K$350&gt;125000,J3*I3,IF($K$350&gt;58500,J3*H3,IF($K$350&gt;27500,J3*G3,IF($K$350&gt;=0,J3*F3,0))))</f>
        <v>0</v>
      </c>
    </row>
    <row r="4" spans="1:15">
      <c r="A4" s="16">
        <v>14891</v>
      </c>
      <c r="B4" s="17" t="s">
        <v>1002</v>
      </c>
      <c r="C4" s="96" t="s">
        <v>3095</v>
      </c>
      <c r="D4" s="17">
        <v>1</v>
      </c>
      <c r="E4" s="55">
        <v>39</v>
      </c>
      <c r="F4" s="20">
        <v>244</v>
      </c>
      <c r="G4" s="21">
        <f t="shared" ref="G4" si="5">F4*0.9</f>
        <v>219.6</v>
      </c>
      <c r="H4" s="22">
        <f t="shared" ref="H4" si="6">F4*0.85</f>
        <v>207.4</v>
      </c>
      <c r="I4" s="22">
        <f t="shared" ref="I4" si="7">F4*0.8</f>
        <v>195.20000000000002</v>
      </c>
      <c r="J4" s="31"/>
      <c r="K4" s="30">
        <f t="shared" ref="K4" si="8">J4*F4</f>
        <v>0</v>
      </c>
      <c r="L4" s="32">
        <f t="shared" si="4"/>
        <v>0</v>
      </c>
    </row>
    <row r="5" spans="1:15">
      <c r="A5" s="16">
        <v>14844</v>
      </c>
      <c r="B5" s="17"/>
      <c r="C5" s="96" t="s">
        <v>2964</v>
      </c>
      <c r="D5" s="17">
        <v>1</v>
      </c>
      <c r="E5" s="55"/>
      <c r="F5" s="20"/>
      <c r="G5" s="21">
        <f t="shared" ref="G5:G9" si="9">F5*0.9</f>
        <v>0</v>
      </c>
      <c r="H5" s="22">
        <f t="shared" ref="H5:H9" si="10">F5*0.85</f>
        <v>0</v>
      </c>
      <c r="I5" s="22">
        <f t="shared" ref="I5:I9" si="11">F5*0.8</f>
        <v>0</v>
      </c>
      <c r="J5" s="31"/>
      <c r="K5" s="30">
        <f t="shared" ref="K5:K9" si="12">J5*F5</f>
        <v>0</v>
      </c>
      <c r="L5" s="32">
        <f t="shared" si="4"/>
        <v>0</v>
      </c>
    </row>
    <row r="6" spans="1:15">
      <c r="A6" s="25">
        <v>14848</v>
      </c>
      <c r="B6" s="26"/>
      <c r="C6" s="144" t="s">
        <v>2965</v>
      </c>
      <c r="D6" s="26">
        <v>1</v>
      </c>
      <c r="E6" s="56"/>
      <c r="F6" s="28"/>
      <c r="G6" s="29">
        <f t="shared" si="9"/>
        <v>0</v>
      </c>
      <c r="H6" s="30">
        <f t="shared" si="10"/>
        <v>0</v>
      </c>
      <c r="I6" s="30">
        <f t="shared" si="11"/>
        <v>0</v>
      </c>
      <c r="J6" s="31"/>
      <c r="K6" s="30">
        <f t="shared" si="12"/>
        <v>0</v>
      </c>
      <c r="L6" s="32">
        <f t="shared" si="4"/>
        <v>0</v>
      </c>
    </row>
    <row r="7" spans="1:15">
      <c r="A7" s="16">
        <v>14849</v>
      </c>
      <c r="B7" s="17"/>
      <c r="C7" s="96" t="s">
        <v>2966</v>
      </c>
      <c r="D7" s="17">
        <v>1</v>
      </c>
      <c r="E7" s="55">
        <v>8</v>
      </c>
      <c r="F7" s="20">
        <v>105</v>
      </c>
      <c r="G7" s="21">
        <f t="shared" si="9"/>
        <v>94.5</v>
      </c>
      <c r="H7" s="22">
        <f t="shared" si="10"/>
        <v>89.25</v>
      </c>
      <c r="I7" s="22">
        <f t="shared" si="11"/>
        <v>84</v>
      </c>
      <c r="J7" s="31"/>
      <c r="K7" s="30">
        <f t="shared" si="12"/>
        <v>0</v>
      </c>
      <c r="L7" s="32">
        <f t="shared" si="4"/>
        <v>0</v>
      </c>
    </row>
    <row r="8" spans="1:15">
      <c r="A8" s="25">
        <v>14850</v>
      </c>
      <c r="B8" s="26"/>
      <c r="C8" s="144" t="s">
        <v>2967</v>
      </c>
      <c r="D8" s="26">
        <v>1</v>
      </c>
      <c r="E8" s="56">
        <v>4</v>
      </c>
      <c r="F8" s="28">
        <v>105</v>
      </c>
      <c r="G8" s="29">
        <f t="shared" si="9"/>
        <v>94.5</v>
      </c>
      <c r="H8" s="30">
        <f t="shared" si="10"/>
        <v>89.25</v>
      </c>
      <c r="I8" s="30">
        <f t="shared" si="11"/>
        <v>84</v>
      </c>
      <c r="J8" s="31"/>
      <c r="K8" s="30">
        <f t="shared" si="12"/>
        <v>0</v>
      </c>
      <c r="L8" s="32">
        <f t="shared" si="4"/>
        <v>0</v>
      </c>
    </row>
    <row r="9" spans="1:15">
      <c r="A9" s="16">
        <v>14851</v>
      </c>
      <c r="B9" s="17"/>
      <c r="C9" s="96" t="s">
        <v>2968</v>
      </c>
      <c r="D9" s="17">
        <v>1</v>
      </c>
      <c r="E9" s="55"/>
      <c r="F9" s="20"/>
      <c r="G9" s="21">
        <f t="shared" si="9"/>
        <v>0</v>
      </c>
      <c r="H9" s="22">
        <f t="shared" si="10"/>
        <v>0</v>
      </c>
      <c r="I9" s="22">
        <f t="shared" si="11"/>
        <v>0</v>
      </c>
      <c r="J9" s="31"/>
      <c r="K9" s="30">
        <f t="shared" si="12"/>
        <v>0</v>
      </c>
      <c r="L9" s="32">
        <f t="shared" si="4"/>
        <v>0</v>
      </c>
      <c r="N9">
        <f t="shared" ref="N9" si="13">ROW(J9)</f>
        <v>9</v>
      </c>
      <c r="O9" t="s">
        <v>2165</v>
      </c>
    </row>
    <row r="10" spans="1:15">
      <c r="A10" s="25">
        <v>14890</v>
      </c>
      <c r="B10" s="26"/>
      <c r="C10" s="144" t="s">
        <v>2969</v>
      </c>
      <c r="D10" s="26">
        <v>1</v>
      </c>
      <c r="E10" s="56"/>
      <c r="F10" s="28"/>
      <c r="G10" s="29">
        <f t="shared" ref="G10:G14" si="14">F10*0.9</f>
        <v>0</v>
      </c>
      <c r="H10" s="30">
        <f t="shared" ref="H10:H14" si="15">F10*0.85</f>
        <v>0</v>
      </c>
      <c r="I10" s="30">
        <f t="shared" ref="I10:I14" si="16">F10*0.8</f>
        <v>0</v>
      </c>
      <c r="J10" s="31"/>
      <c r="K10" s="30">
        <f t="shared" ref="K10:K14" si="17">J10*F10</f>
        <v>0</v>
      </c>
      <c r="L10" s="32">
        <f t="shared" si="4"/>
        <v>0</v>
      </c>
    </row>
    <row r="11" spans="1:15">
      <c r="A11" s="16">
        <v>14845</v>
      </c>
      <c r="B11" s="17"/>
      <c r="C11" s="96" t="s">
        <v>2970</v>
      </c>
      <c r="D11" s="17">
        <v>1</v>
      </c>
      <c r="E11" s="55"/>
      <c r="F11" s="20"/>
      <c r="G11" s="21">
        <f t="shared" si="14"/>
        <v>0</v>
      </c>
      <c r="H11" s="22">
        <f t="shared" si="15"/>
        <v>0</v>
      </c>
      <c r="I11" s="22">
        <f t="shared" si="16"/>
        <v>0</v>
      </c>
      <c r="J11" s="31"/>
      <c r="K11" s="30">
        <f t="shared" si="17"/>
        <v>0</v>
      </c>
      <c r="L11" s="32">
        <f t="shared" si="4"/>
        <v>0</v>
      </c>
    </row>
    <row r="12" spans="1:15">
      <c r="A12" s="25">
        <v>14852</v>
      </c>
      <c r="B12" s="26"/>
      <c r="C12" s="144" t="s">
        <v>2971</v>
      </c>
      <c r="D12" s="26">
        <v>1</v>
      </c>
      <c r="E12" s="56"/>
      <c r="F12" s="28"/>
      <c r="G12" s="29">
        <f t="shared" si="14"/>
        <v>0</v>
      </c>
      <c r="H12" s="30">
        <f t="shared" si="15"/>
        <v>0</v>
      </c>
      <c r="I12" s="30">
        <f t="shared" si="16"/>
        <v>0</v>
      </c>
      <c r="J12" s="31"/>
      <c r="K12" s="30">
        <f t="shared" si="17"/>
        <v>0</v>
      </c>
      <c r="L12" s="32">
        <f t="shared" si="4"/>
        <v>0</v>
      </c>
    </row>
    <row r="13" spans="1:15">
      <c r="A13" s="16">
        <v>14847</v>
      </c>
      <c r="B13" s="17"/>
      <c r="C13" s="96" t="s">
        <v>2972</v>
      </c>
      <c r="D13" s="17">
        <v>1</v>
      </c>
      <c r="E13" s="55"/>
      <c r="F13" s="20"/>
      <c r="G13" s="21">
        <f t="shared" si="14"/>
        <v>0</v>
      </c>
      <c r="H13" s="22">
        <f t="shared" si="15"/>
        <v>0</v>
      </c>
      <c r="I13" s="22">
        <f t="shared" si="16"/>
        <v>0</v>
      </c>
      <c r="J13" s="31"/>
      <c r="K13" s="30">
        <f t="shared" si="17"/>
        <v>0</v>
      </c>
      <c r="L13" s="32">
        <f t="shared" si="4"/>
        <v>0</v>
      </c>
    </row>
    <row r="14" spans="1:15">
      <c r="A14" s="25">
        <v>14843</v>
      </c>
      <c r="B14" s="26"/>
      <c r="C14" s="144" t="s">
        <v>3473</v>
      </c>
      <c r="D14" s="26">
        <v>1</v>
      </c>
      <c r="E14" s="56">
        <v>24</v>
      </c>
      <c r="F14" s="28">
        <v>105</v>
      </c>
      <c r="G14" s="29">
        <f t="shared" si="14"/>
        <v>94.5</v>
      </c>
      <c r="H14" s="30">
        <f t="shared" si="15"/>
        <v>89.25</v>
      </c>
      <c r="I14" s="30">
        <f t="shared" si="16"/>
        <v>84</v>
      </c>
      <c r="J14" s="31"/>
      <c r="K14" s="30">
        <f t="shared" si="17"/>
        <v>0</v>
      </c>
      <c r="L14" s="32">
        <f t="shared" si="4"/>
        <v>0</v>
      </c>
    </row>
    <row r="15" spans="1:15">
      <c r="A15" s="16"/>
      <c r="B15" s="17"/>
      <c r="C15" s="98" t="s">
        <v>1</v>
      </c>
      <c r="D15" s="17"/>
      <c r="E15" s="55"/>
      <c r="F15" s="20"/>
      <c r="G15" s="21"/>
      <c r="H15" s="22"/>
      <c r="I15" s="22"/>
      <c r="J15" s="31"/>
      <c r="K15" s="22"/>
      <c r="L15" s="32"/>
    </row>
    <row r="16" spans="1:15">
      <c r="A16" s="16">
        <v>12792</v>
      </c>
      <c r="B16" s="17" t="s">
        <v>959</v>
      </c>
      <c r="C16" s="96" t="s">
        <v>2206</v>
      </c>
      <c r="D16" s="17">
        <v>6</v>
      </c>
      <c r="E16" s="57">
        <v>19</v>
      </c>
      <c r="F16" s="20">
        <v>318</v>
      </c>
      <c r="G16" s="21">
        <f t="shared" ref="G16" si="18">F16*0.9</f>
        <v>286.2</v>
      </c>
      <c r="H16" s="22">
        <f t="shared" ref="H16" si="19">F16*0.85</f>
        <v>270.3</v>
      </c>
      <c r="I16" s="22">
        <f t="shared" ref="I16" si="20">F16*0.8</f>
        <v>254.4</v>
      </c>
      <c r="J16" s="31"/>
      <c r="K16" s="30">
        <f t="shared" ref="K16" si="21">J16*F16</f>
        <v>0</v>
      </c>
      <c r="L16" s="32">
        <f>IF($K$350&gt;125000,J16*I16,IF($K$350&gt;55000,J16*H16,IF($K$350&gt;27500,J16*G16,IF($K$350&gt;=0,J16*F16,0))))</f>
        <v>0</v>
      </c>
      <c r="N16">
        <f t="shared" ref="N16" si="22">ROW(J16)</f>
        <v>16</v>
      </c>
      <c r="O16" t="s">
        <v>2165</v>
      </c>
    </row>
    <row r="17" spans="1:15" hidden="1">
      <c r="A17" s="25">
        <v>13242</v>
      </c>
      <c r="B17" s="26" t="s">
        <v>137</v>
      </c>
      <c r="C17" s="144" t="s">
        <v>132</v>
      </c>
      <c r="D17" s="26">
        <v>1</v>
      </c>
      <c r="E17" s="56"/>
      <c r="F17" s="28"/>
      <c r="G17" s="29">
        <f t="shared" ref="G17:G71" si="23">F17*0.9</f>
        <v>0</v>
      </c>
      <c r="H17" s="30">
        <f t="shared" ref="H17:H71" si="24">F17*0.85</f>
        <v>0</v>
      </c>
      <c r="I17" s="30">
        <f t="shared" ref="I17:I71" si="25">F17*0.8</f>
        <v>0</v>
      </c>
      <c r="J17" s="31"/>
      <c r="K17" s="30">
        <f t="shared" ref="K17:K48" si="26">J17*F17</f>
        <v>0</v>
      </c>
      <c r="L17" s="32">
        <f>IF($K$350&gt;125000,J17*I17,IF($K$350&gt;58500,J17*H17,IF($K$350&gt;27500,J17*G17,IF($K$350&gt;=0,J17*F17,0))))</f>
        <v>0</v>
      </c>
      <c r="N17">
        <f>ROW(J17)</f>
        <v>17</v>
      </c>
      <c r="O17" t="s">
        <v>2165</v>
      </c>
    </row>
    <row r="18" spans="1:15">
      <c r="A18" s="16">
        <v>13241</v>
      </c>
      <c r="B18" s="17" t="s">
        <v>137</v>
      </c>
      <c r="C18" s="96" t="s">
        <v>2206</v>
      </c>
      <c r="D18" s="17">
        <v>6</v>
      </c>
      <c r="E18" s="57"/>
      <c r="F18" s="20"/>
      <c r="G18" s="21">
        <f t="shared" si="23"/>
        <v>0</v>
      </c>
      <c r="H18" s="22">
        <f t="shared" si="24"/>
        <v>0</v>
      </c>
      <c r="I18" s="22">
        <f t="shared" si="25"/>
        <v>0</v>
      </c>
      <c r="J18" s="31"/>
      <c r="K18" s="30">
        <f t="shared" si="26"/>
        <v>0</v>
      </c>
      <c r="L18" s="32">
        <f t="shared" ref="L18:L58" si="27">IF($K$350&gt;125000,J18*I18,IF($K$350&gt;55000,J18*H18,IF($K$350&gt;27500,J18*G18,IF($K$350&gt;=0,J18*F18,0))))</f>
        <v>0</v>
      </c>
      <c r="N18">
        <f t="shared" ref="N18:N77" si="28">ROW(J18)</f>
        <v>18</v>
      </c>
      <c r="O18" t="s">
        <v>2165</v>
      </c>
    </row>
    <row r="19" spans="1:15" hidden="1">
      <c r="A19" s="25">
        <v>13032</v>
      </c>
      <c r="B19" s="26" t="s">
        <v>138</v>
      </c>
      <c r="C19" s="144" t="s">
        <v>134</v>
      </c>
      <c r="D19" s="26">
        <v>6</v>
      </c>
      <c r="E19" s="56"/>
      <c r="F19" s="28"/>
      <c r="G19" s="29">
        <f t="shared" si="23"/>
        <v>0</v>
      </c>
      <c r="H19" s="30">
        <f t="shared" si="24"/>
        <v>0</v>
      </c>
      <c r="I19" s="30">
        <f t="shared" si="25"/>
        <v>0</v>
      </c>
      <c r="J19" s="31"/>
      <c r="K19" s="30">
        <f t="shared" si="26"/>
        <v>0</v>
      </c>
      <c r="L19" s="32">
        <f t="shared" si="27"/>
        <v>0</v>
      </c>
      <c r="N19">
        <f t="shared" si="28"/>
        <v>19</v>
      </c>
      <c r="O19" t="s">
        <v>2165</v>
      </c>
    </row>
    <row r="20" spans="1:15">
      <c r="A20" s="16">
        <v>13029</v>
      </c>
      <c r="B20" s="17" t="s">
        <v>138</v>
      </c>
      <c r="C20" s="151" t="s">
        <v>135</v>
      </c>
      <c r="D20" s="17">
        <v>1</v>
      </c>
      <c r="E20" s="55">
        <v>78</v>
      </c>
      <c r="F20" s="20">
        <v>136</v>
      </c>
      <c r="G20" s="21">
        <f t="shared" si="23"/>
        <v>122.4</v>
      </c>
      <c r="H20" s="22">
        <f t="shared" si="24"/>
        <v>115.6</v>
      </c>
      <c r="I20" s="22">
        <f t="shared" si="25"/>
        <v>108.80000000000001</v>
      </c>
      <c r="J20" s="31"/>
      <c r="K20" s="30">
        <f t="shared" si="26"/>
        <v>0</v>
      </c>
      <c r="L20" s="32">
        <f t="shared" si="27"/>
        <v>0</v>
      </c>
      <c r="N20">
        <f t="shared" si="28"/>
        <v>20</v>
      </c>
      <c r="O20" t="s">
        <v>2165</v>
      </c>
    </row>
    <row r="21" spans="1:15">
      <c r="A21" s="25">
        <v>13031</v>
      </c>
      <c r="B21" s="26" t="s">
        <v>138</v>
      </c>
      <c r="C21" s="144" t="s">
        <v>133</v>
      </c>
      <c r="D21" s="26">
        <v>6</v>
      </c>
      <c r="E21" s="56">
        <v>140</v>
      </c>
      <c r="F21" s="28">
        <v>136</v>
      </c>
      <c r="G21" s="29">
        <f t="shared" si="23"/>
        <v>122.4</v>
      </c>
      <c r="H21" s="30">
        <f t="shared" si="24"/>
        <v>115.6</v>
      </c>
      <c r="I21" s="30">
        <f t="shared" si="25"/>
        <v>108.80000000000001</v>
      </c>
      <c r="J21" s="31"/>
      <c r="K21" s="30">
        <f t="shared" si="26"/>
        <v>0</v>
      </c>
      <c r="L21" s="32">
        <f t="shared" si="27"/>
        <v>0</v>
      </c>
      <c r="N21">
        <f t="shared" si="28"/>
        <v>21</v>
      </c>
      <c r="O21" t="s">
        <v>2165</v>
      </c>
    </row>
    <row r="22" spans="1:15">
      <c r="A22" s="16"/>
      <c r="B22" s="17"/>
      <c r="C22" s="98" t="s">
        <v>2</v>
      </c>
      <c r="D22" s="17"/>
      <c r="E22" s="55"/>
      <c r="F22" s="20"/>
      <c r="G22" s="21"/>
      <c r="H22" s="22"/>
      <c r="I22" s="22"/>
      <c r="J22" s="31"/>
      <c r="K22" s="30">
        <f t="shared" si="26"/>
        <v>0</v>
      </c>
      <c r="L22" s="32">
        <f t="shared" si="27"/>
        <v>0</v>
      </c>
      <c r="N22">
        <f t="shared" si="28"/>
        <v>22</v>
      </c>
      <c r="O22" t="s">
        <v>2165</v>
      </c>
    </row>
    <row r="23" spans="1:15">
      <c r="A23" s="25">
        <v>14824</v>
      </c>
      <c r="B23" s="26" t="s">
        <v>1020</v>
      </c>
      <c r="C23" s="99" t="s">
        <v>3036</v>
      </c>
      <c r="D23" s="26">
        <v>12</v>
      </c>
      <c r="E23" s="56"/>
      <c r="F23" s="28"/>
      <c r="G23" s="29">
        <f t="shared" ref="G23" si="29">F23*0.9</f>
        <v>0</v>
      </c>
      <c r="H23" s="30">
        <f t="shared" ref="H23" si="30">F23*0.85</f>
        <v>0</v>
      </c>
      <c r="I23" s="30">
        <f t="shared" ref="I23" si="31">F23*0.8</f>
        <v>0</v>
      </c>
      <c r="J23" s="31"/>
      <c r="K23" s="30">
        <f t="shared" ref="K23" si="32">J23*F23</f>
        <v>0</v>
      </c>
      <c r="L23" s="32">
        <f t="shared" si="27"/>
        <v>0</v>
      </c>
      <c r="M23" s="158"/>
      <c r="N23">
        <f t="shared" ref="N23" si="33">ROW(J23)</f>
        <v>23</v>
      </c>
      <c r="O23" t="s">
        <v>2165</v>
      </c>
    </row>
    <row r="24" spans="1:15" hidden="1">
      <c r="A24" s="16">
        <v>14602</v>
      </c>
      <c r="B24" s="17" t="s">
        <v>943</v>
      </c>
      <c r="C24" s="92" t="s">
        <v>2590</v>
      </c>
      <c r="D24" s="17">
        <v>12</v>
      </c>
      <c r="E24" s="55"/>
      <c r="F24" s="20"/>
      <c r="G24" s="21">
        <f t="shared" ref="G24" si="34">F24*0.9</f>
        <v>0</v>
      </c>
      <c r="H24" s="22">
        <f t="shared" ref="H24" si="35">F24*0.85</f>
        <v>0</v>
      </c>
      <c r="I24" s="22">
        <f t="shared" ref="I24" si="36">F24*0.8</f>
        <v>0</v>
      </c>
      <c r="J24" s="31"/>
      <c r="K24" s="30">
        <f t="shared" ref="K24" si="37">J24*F24</f>
        <v>0</v>
      </c>
      <c r="L24" s="32">
        <f t="shared" si="27"/>
        <v>0</v>
      </c>
      <c r="N24">
        <f t="shared" ref="N24" si="38">ROW(J24)</f>
        <v>24</v>
      </c>
      <c r="O24" t="s">
        <v>2165</v>
      </c>
    </row>
    <row r="25" spans="1:15" hidden="1">
      <c r="A25" s="25">
        <v>14036</v>
      </c>
      <c r="B25" s="26" t="s">
        <v>2591</v>
      </c>
      <c r="C25" s="99" t="s">
        <v>2552</v>
      </c>
      <c r="D25" s="26">
        <v>12</v>
      </c>
      <c r="E25" s="56"/>
      <c r="F25" s="28"/>
      <c r="G25" s="29">
        <f t="shared" si="23"/>
        <v>0</v>
      </c>
      <c r="H25" s="30">
        <f t="shared" si="24"/>
        <v>0</v>
      </c>
      <c r="I25" s="30">
        <f t="shared" si="25"/>
        <v>0</v>
      </c>
      <c r="J25" s="31"/>
      <c r="K25" s="30">
        <f t="shared" si="26"/>
        <v>0</v>
      </c>
      <c r="L25" s="32">
        <f t="shared" si="27"/>
        <v>0</v>
      </c>
      <c r="N25">
        <f t="shared" si="28"/>
        <v>25</v>
      </c>
      <c r="O25" t="s">
        <v>2165</v>
      </c>
    </row>
    <row r="26" spans="1:15" hidden="1">
      <c r="A26" s="16">
        <v>14132</v>
      </c>
      <c r="B26" s="17" t="s">
        <v>943</v>
      </c>
      <c r="C26" s="92" t="s">
        <v>2594</v>
      </c>
      <c r="D26" s="17">
        <v>12</v>
      </c>
      <c r="E26" s="55"/>
      <c r="F26" s="20"/>
      <c r="G26" s="21">
        <f t="shared" ref="G26" si="39">F26*0.9</f>
        <v>0</v>
      </c>
      <c r="H26" s="22">
        <f t="shared" ref="H26" si="40">F26*0.85</f>
        <v>0</v>
      </c>
      <c r="I26" s="22">
        <f t="shared" ref="I26" si="41">F26*0.8</f>
        <v>0</v>
      </c>
      <c r="J26" s="31"/>
      <c r="K26" s="30">
        <f t="shared" ref="K26" si="42">J26*F26</f>
        <v>0</v>
      </c>
      <c r="L26" s="32">
        <f t="shared" si="27"/>
        <v>0</v>
      </c>
      <c r="N26">
        <f t="shared" ref="N26" si="43">ROW(J26)</f>
        <v>26</v>
      </c>
      <c r="O26" t="s">
        <v>2165</v>
      </c>
    </row>
    <row r="27" spans="1:15" hidden="1">
      <c r="A27" s="25">
        <v>12420</v>
      </c>
      <c r="B27" s="26" t="s">
        <v>136</v>
      </c>
      <c r="C27" s="99" t="s">
        <v>2594</v>
      </c>
      <c r="D27" s="26">
        <v>12</v>
      </c>
      <c r="E27" s="56"/>
      <c r="F27" s="28"/>
      <c r="G27" s="29">
        <f t="shared" si="23"/>
        <v>0</v>
      </c>
      <c r="H27" s="30">
        <f t="shared" si="24"/>
        <v>0</v>
      </c>
      <c r="I27" s="30">
        <f t="shared" si="25"/>
        <v>0</v>
      </c>
      <c r="J27" s="31"/>
      <c r="K27" s="30">
        <f t="shared" si="26"/>
        <v>0</v>
      </c>
      <c r="L27" s="32">
        <f t="shared" si="27"/>
        <v>0</v>
      </c>
      <c r="N27">
        <f t="shared" si="28"/>
        <v>27</v>
      </c>
      <c r="O27" t="s">
        <v>2165</v>
      </c>
    </row>
    <row r="28" spans="1:15">
      <c r="A28" s="16">
        <v>12959</v>
      </c>
      <c r="B28" s="17" t="s">
        <v>943</v>
      </c>
      <c r="C28" s="92" t="s">
        <v>2592</v>
      </c>
      <c r="D28" s="17">
        <v>12</v>
      </c>
      <c r="E28" s="55">
        <v>80</v>
      </c>
      <c r="F28" s="20">
        <v>95</v>
      </c>
      <c r="G28" s="21">
        <f t="shared" si="23"/>
        <v>85.5</v>
      </c>
      <c r="H28" s="22">
        <f t="shared" si="24"/>
        <v>80.75</v>
      </c>
      <c r="I28" s="22">
        <f t="shared" si="25"/>
        <v>76</v>
      </c>
      <c r="J28" s="31"/>
      <c r="K28" s="30">
        <f t="shared" si="26"/>
        <v>0</v>
      </c>
      <c r="L28" s="32">
        <f t="shared" si="27"/>
        <v>0</v>
      </c>
      <c r="N28">
        <f t="shared" si="28"/>
        <v>28</v>
      </c>
      <c r="O28" t="s">
        <v>2165</v>
      </c>
    </row>
    <row r="29" spans="1:15">
      <c r="A29" s="25">
        <v>12960</v>
      </c>
      <c r="B29" s="26" t="s">
        <v>943</v>
      </c>
      <c r="C29" s="99" t="s">
        <v>2593</v>
      </c>
      <c r="D29" s="26">
        <v>12</v>
      </c>
      <c r="E29" s="56">
        <v>135</v>
      </c>
      <c r="F29" s="28">
        <v>120</v>
      </c>
      <c r="G29" s="29">
        <f t="shared" si="23"/>
        <v>108</v>
      </c>
      <c r="H29" s="30">
        <f t="shared" si="24"/>
        <v>102</v>
      </c>
      <c r="I29" s="30">
        <f t="shared" si="25"/>
        <v>96</v>
      </c>
      <c r="J29" s="31"/>
      <c r="K29" s="30">
        <f t="shared" si="26"/>
        <v>0</v>
      </c>
      <c r="L29" s="32">
        <f t="shared" si="27"/>
        <v>0</v>
      </c>
      <c r="N29">
        <f t="shared" si="28"/>
        <v>29</v>
      </c>
      <c r="O29" t="s">
        <v>2165</v>
      </c>
    </row>
    <row r="30" spans="1:15">
      <c r="A30" s="16">
        <v>14036</v>
      </c>
      <c r="B30" s="17" t="s">
        <v>2591</v>
      </c>
      <c r="C30" s="92" t="s">
        <v>3596</v>
      </c>
      <c r="D30" s="17">
        <v>12</v>
      </c>
      <c r="E30" s="55"/>
      <c r="F30" s="20"/>
      <c r="G30" s="21">
        <f t="shared" ref="G30:G31" si="44">F30*0.9</f>
        <v>0</v>
      </c>
      <c r="H30" s="22">
        <f t="shared" ref="H30:H31" si="45">F30*0.85</f>
        <v>0</v>
      </c>
      <c r="I30" s="22">
        <f t="shared" ref="I30:I31" si="46">F30*0.8</f>
        <v>0</v>
      </c>
      <c r="J30" s="31"/>
      <c r="K30" s="30">
        <f t="shared" ref="K30:K31" si="47">J30*F30</f>
        <v>0</v>
      </c>
      <c r="L30" s="32">
        <f t="shared" si="27"/>
        <v>0</v>
      </c>
      <c r="N30">
        <f t="shared" ref="N30:N31" si="48">ROW(J30)</f>
        <v>30</v>
      </c>
      <c r="O30" t="s">
        <v>2165</v>
      </c>
    </row>
    <row r="31" spans="1:15">
      <c r="A31" s="25">
        <v>14602</v>
      </c>
      <c r="B31" s="26" t="s">
        <v>943</v>
      </c>
      <c r="C31" s="99" t="s">
        <v>3597</v>
      </c>
      <c r="D31" s="26">
        <v>12</v>
      </c>
      <c r="E31" s="56"/>
      <c r="F31" s="28"/>
      <c r="G31" s="29">
        <f t="shared" si="44"/>
        <v>0</v>
      </c>
      <c r="H31" s="30">
        <f t="shared" si="45"/>
        <v>0</v>
      </c>
      <c r="I31" s="30">
        <f t="shared" si="46"/>
        <v>0</v>
      </c>
      <c r="J31" s="31"/>
      <c r="K31" s="30">
        <f t="shared" si="47"/>
        <v>0</v>
      </c>
      <c r="L31" s="32">
        <f t="shared" si="27"/>
        <v>0</v>
      </c>
      <c r="N31">
        <f t="shared" si="48"/>
        <v>31</v>
      </c>
      <c r="O31" t="s">
        <v>2165</v>
      </c>
    </row>
    <row r="32" spans="1:15">
      <c r="A32" s="16">
        <v>12418</v>
      </c>
      <c r="B32" s="17" t="s">
        <v>1000</v>
      </c>
      <c r="C32" s="92" t="s">
        <v>3599</v>
      </c>
      <c r="D32" s="17">
        <v>12</v>
      </c>
      <c r="E32" s="55"/>
      <c r="F32" s="20"/>
      <c r="G32" s="21">
        <f t="shared" ref="G32" si="49">F32*0.9</f>
        <v>0</v>
      </c>
      <c r="H32" s="22">
        <f t="shared" ref="H32" si="50">F32*0.85</f>
        <v>0</v>
      </c>
      <c r="I32" s="22">
        <f t="shared" ref="I32" si="51">F32*0.8</f>
        <v>0</v>
      </c>
      <c r="J32" s="31"/>
      <c r="K32" s="30">
        <f t="shared" ref="K32" si="52">J32*F32</f>
        <v>0</v>
      </c>
      <c r="L32" s="32">
        <f t="shared" si="27"/>
        <v>0</v>
      </c>
      <c r="N32">
        <f t="shared" ref="N32" si="53">ROW(J32)</f>
        <v>32</v>
      </c>
      <c r="O32" t="s">
        <v>2165</v>
      </c>
    </row>
    <row r="33" spans="1:15">
      <c r="A33" s="25">
        <v>13041</v>
      </c>
      <c r="B33" s="26"/>
      <c r="C33" s="99" t="s">
        <v>5</v>
      </c>
      <c r="D33" s="26">
        <v>12</v>
      </c>
      <c r="E33" s="56"/>
      <c r="F33" s="28"/>
      <c r="G33" s="29">
        <f t="shared" si="23"/>
        <v>0</v>
      </c>
      <c r="H33" s="30">
        <f t="shared" si="24"/>
        <v>0</v>
      </c>
      <c r="I33" s="30">
        <f t="shared" si="25"/>
        <v>0</v>
      </c>
      <c r="J33" s="31"/>
      <c r="K33" s="30">
        <f t="shared" si="26"/>
        <v>0</v>
      </c>
      <c r="L33" s="32">
        <f t="shared" si="27"/>
        <v>0</v>
      </c>
      <c r="N33">
        <f t="shared" si="28"/>
        <v>33</v>
      </c>
      <c r="O33" t="s">
        <v>2165</v>
      </c>
    </row>
    <row r="34" spans="1:15" hidden="1">
      <c r="A34" s="25">
        <v>12962</v>
      </c>
      <c r="B34" s="26"/>
      <c r="C34" s="99" t="s">
        <v>2352</v>
      </c>
      <c r="D34" s="26">
        <v>36</v>
      </c>
      <c r="E34" s="56"/>
      <c r="F34" s="28"/>
      <c r="G34" s="29">
        <f t="shared" ref="G34:G35" si="54">F34*0.9</f>
        <v>0</v>
      </c>
      <c r="H34" s="30">
        <f t="shared" ref="H34:H35" si="55">F34*0.85</f>
        <v>0</v>
      </c>
      <c r="I34" s="30">
        <f t="shared" ref="I34:I35" si="56">F34*0.8</f>
        <v>0</v>
      </c>
      <c r="J34" s="31"/>
      <c r="K34" s="30">
        <f t="shared" ref="K34:K35" si="57">J34*F34</f>
        <v>0</v>
      </c>
      <c r="L34" s="32">
        <f t="shared" si="27"/>
        <v>0</v>
      </c>
      <c r="N34">
        <f t="shared" ref="N34:N35" si="58">ROW(J34)</f>
        <v>34</v>
      </c>
      <c r="O34" t="s">
        <v>2165</v>
      </c>
    </row>
    <row r="35" spans="1:15">
      <c r="A35" s="16">
        <v>10832</v>
      </c>
      <c r="B35" s="17"/>
      <c r="C35" s="92" t="s">
        <v>3600</v>
      </c>
      <c r="D35" s="17">
        <v>12</v>
      </c>
      <c r="E35" s="55"/>
      <c r="F35" s="20"/>
      <c r="G35" s="21">
        <f t="shared" si="54"/>
        <v>0</v>
      </c>
      <c r="H35" s="22">
        <f t="shared" si="55"/>
        <v>0</v>
      </c>
      <c r="I35" s="22">
        <f t="shared" si="56"/>
        <v>0</v>
      </c>
      <c r="J35" s="31"/>
      <c r="K35" s="30">
        <f t="shared" si="57"/>
        <v>0</v>
      </c>
      <c r="L35" s="32">
        <f t="shared" si="27"/>
        <v>0</v>
      </c>
      <c r="N35">
        <f t="shared" si="58"/>
        <v>35</v>
      </c>
      <c r="O35" t="s">
        <v>2165</v>
      </c>
    </row>
    <row r="36" spans="1:15">
      <c r="A36" s="16"/>
      <c r="B36" s="17"/>
      <c r="C36" s="100" t="s">
        <v>6</v>
      </c>
      <c r="D36" s="17"/>
      <c r="E36" s="57"/>
      <c r="F36" s="20"/>
      <c r="G36" s="21"/>
      <c r="H36" s="22"/>
      <c r="I36" s="22"/>
      <c r="J36" s="31"/>
      <c r="K36" s="30">
        <f t="shared" si="26"/>
        <v>0</v>
      </c>
      <c r="L36" s="32">
        <f t="shared" si="27"/>
        <v>0</v>
      </c>
      <c r="N36">
        <f t="shared" si="28"/>
        <v>36</v>
      </c>
      <c r="O36" t="s">
        <v>2165</v>
      </c>
    </row>
    <row r="37" spans="1:15">
      <c r="A37" s="25"/>
      <c r="B37" s="26"/>
      <c r="C37" s="101" t="s">
        <v>140</v>
      </c>
      <c r="D37" s="26"/>
      <c r="E37" s="56"/>
      <c r="F37" s="28"/>
      <c r="G37" s="29"/>
      <c r="H37" s="30"/>
      <c r="I37" s="30"/>
      <c r="J37" s="31"/>
      <c r="K37" s="30">
        <f t="shared" si="26"/>
        <v>0</v>
      </c>
      <c r="L37" s="32">
        <f t="shared" si="27"/>
        <v>0</v>
      </c>
      <c r="N37">
        <f t="shared" si="28"/>
        <v>37</v>
      </c>
      <c r="O37" t="s">
        <v>2165</v>
      </c>
    </row>
    <row r="38" spans="1:15">
      <c r="A38" s="16">
        <v>13239</v>
      </c>
      <c r="B38" s="17"/>
      <c r="C38" s="92" t="s">
        <v>1599</v>
      </c>
      <c r="D38" s="17">
        <v>6</v>
      </c>
      <c r="E38" s="55">
        <v>11</v>
      </c>
      <c r="F38" s="20">
        <v>600</v>
      </c>
      <c r="G38" s="21">
        <f t="shared" ref="G38" si="59">F38*0.9</f>
        <v>540</v>
      </c>
      <c r="H38" s="22">
        <f t="shared" ref="H38" si="60">F38*0.85</f>
        <v>510</v>
      </c>
      <c r="I38" s="22">
        <f t="shared" ref="I38" si="61">F38*0.8</f>
        <v>480</v>
      </c>
      <c r="J38" s="31"/>
      <c r="K38" s="30">
        <f t="shared" ref="K38" si="62">J38*F38</f>
        <v>0</v>
      </c>
      <c r="L38" s="32">
        <f t="shared" si="27"/>
        <v>0</v>
      </c>
      <c r="N38">
        <f t="shared" ref="N38" si="63">ROW(J38)</f>
        <v>38</v>
      </c>
      <c r="O38" t="s">
        <v>2165</v>
      </c>
    </row>
    <row r="39" spans="1:15" hidden="1">
      <c r="A39" s="16">
        <v>5982</v>
      </c>
      <c r="B39" s="17" t="s">
        <v>952</v>
      </c>
      <c r="C39" s="151" t="s">
        <v>2353</v>
      </c>
      <c r="D39" s="17">
        <v>6</v>
      </c>
      <c r="E39" s="55"/>
      <c r="F39" s="20"/>
      <c r="G39" s="21">
        <f t="shared" ref="G39" si="64">F39*0.9</f>
        <v>0</v>
      </c>
      <c r="H39" s="22">
        <f t="shared" ref="H39" si="65">F39*0.85</f>
        <v>0</v>
      </c>
      <c r="I39" s="22">
        <f t="shared" ref="I39" si="66">F39*0.8</f>
        <v>0</v>
      </c>
      <c r="J39" s="31"/>
      <c r="K39" s="30">
        <f t="shared" si="26"/>
        <v>0</v>
      </c>
      <c r="L39" s="32">
        <f t="shared" si="27"/>
        <v>0</v>
      </c>
      <c r="N39">
        <f t="shared" si="28"/>
        <v>39</v>
      </c>
      <c r="O39" t="s">
        <v>2165</v>
      </c>
    </row>
    <row r="40" spans="1:15">
      <c r="A40" s="25">
        <v>12554</v>
      </c>
      <c r="B40" s="26" t="s">
        <v>943</v>
      </c>
      <c r="C40" s="144" t="s">
        <v>2353</v>
      </c>
      <c r="D40" s="26">
        <v>6</v>
      </c>
      <c r="E40" s="56">
        <v>175</v>
      </c>
      <c r="F40" s="28">
        <v>102</v>
      </c>
      <c r="G40" s="29">
        <f t="shared" ref="G40" si="67">F40*0.9</f>
        <v>91.8</v>
      </c>
      <c r="H40" s="30">
        <f t="shared" ref="H40" si="68">F40*0.85</f>
        <v>86.7</v>
      </c>
      <c r="I40" s="30">
        <f t="shared" ref="I40" si="69">F40*0.8</f>
        <v>81.600000000000009</v>
      </c>
      <c r="J40" s="31"/>
      <c r="K40" s="30">
        <f t="shared" ref="K40" si="70">J40*F40</f>
        <v>0</v>
      </c>
      <c r="L40" s="32">
        <f t="shared" si="27"/>
        <v>0</v>
      </c>
      <c r="N40">
        <f t="shared" ref="N40" si="71">ROW(J40)</f>
        <v>40</v>
      </c>
      <c r="O40" t="s">
        <v>2165</v>
      </c>
    </row>
    <row r="41" spans="1:15">
      <c r="A41" s="16">
        <v>12876</v>
      </c>
      <c r="B41" s="17" t="s">
        <v>943</v>
      </c>
      <c r="C41" s="156" t="s">
        <v>2354</v>
      </c>
      <c r="D41" s="17">
        <v>6</v>
      </c>
      <c r="E41" s="57">
        <v>71</v>
      </c>
      <c r="F41" s="20">
        <v>130</v>
      </c>
      <c r="G41" s="21">
        <f t="shared" si="23"/>
        <v>117</v>
      </c>
      <c r="H41" s="22">
        <f t="shared" si="24"/>
        <v>110.5</v>
      </c>
      <c r="I41" s="22">
        <f t="shared" si="25"/>
        <v>104</v>
      </c>
      <c r="J41" s="31"/>
      <c r="K41" s="30">
        <f t="shared" si="26"/>
        <v>0</v>
      </c>
      <c r="L41" s="32">
        <f t="shared" si="27"/>
        <v>0</v>
      </c>
      <c r="N41">
        <f t="shared" si="28"/>
        <v>41</v>
      </c>
      <c r="O41" t="s">
        <v>2165</v>
      </c>
    </row>
    <row r="42" spans="1:15">
      <c r="A42" s="25">
        <v>13240</v>
      </c>
      <c r="B42" s="26" t="s">
        <v>943</v>
      </c>
      <c r="C42" s="144" t="s">
        <v>2355</v>
      </c>
      <c r="D42" s="26">
        <v>6</v>
      </c>
      <c r="E42" s="56">
        <v>63</v>
      </c>
      <c r="F42" s="28">
        <v>100</v>
      </c>
      <c r="G42" s="29">
        <f t="shared" si="23"/>
        <v>90</v>
      </c>
      <c r="H42" s="30">
        <f t="shared" si="24"/>
        <v>85</v>
      </c>
      <c r="I42" s="30">
        <f t="shared" si="25"/>
        <v>80</v>
      </c>
      <c r="J42" s="31"/>
      <c r="K42" s="30">
        <f t="shared" si="26"/>
        <v>0</v>
      </c>
      <c r="L42" s="32">
        <f t="shared" si="27"/>
        <v>0</v>
      </c>
      <c r="N42">
        <f t="shared" si="28"/>
        <v>42</v>
      </c>
      <c r="O42" t="s">
        <v>2165</v>
      </c>
    </row>
    <row r="43" spans="1:15">
      <c r="A43" s="16">
        <v>5980</v>
      </c>
      <c r="B43" s="17" t="s">
        <v>136</v>
      </c>
      <c r="C43" s="156" t="s">
        <v>2355</v>
      </c>
      <c r="D43" s="17">
        <v>6</v>
      </c>
      <c r="E43" s="57">
        <v>144</v>
      </c>
      <c r="F43" s="20">
        <v>99</v>
      </c>
      <c r="G43" s="21">
        <f t="shared" ref="G43" si="72">F43*0.9</f>
        <v>89.100000000000009</v>
      </c>
      <c r="H43" s="22">
        <f t="shared" ref="H43" si="73">F43*0.85</f>
        <v>84.149999999999991</v>
      </c>
      <c r="I43" s="22">
        <f t="shared" ref="I43" si="74">F43*0.8</f>
        <v>79.2</v>
      </c>
      <c r="J43" s="31"/>
      <c r="K43" s="30">
        <f t="shared" ref="K43" si="75">J43*F43</f>
        <v>0</v>
      </c>
      <c r="L43" s="32">
        <f t="shared" si="27"/>
        <v>0</v>
      </c>
      <c r="N43">
        <f t="shared" ref="N43" si="76">ROW(J43)</f>
        <v>43</v>
      </c>
      <c r="O43" t="s">
        <v>2165</v>
      </c>
    </row>
    <row r="44" spans="1:15">
      <c r="A44" s="16"/>
      <c r="B44" s="17"/>
      <c r="C44" s="102" t="s">
        <v>139</v>
      </c>
      <c r="D44" s="17"/>
      <c r="E44" s="55"/>
      <c r="F44" s="20"/>
      <c r="G44" s="21"/>
      <c r="H44" s="22"/>
      <c r="I44" s="22"/>
      <c r="J44" s="31"/>
      <c r="K44" s="30">
        <f t="shared" si="26"/>
        <v>0</v>
      </c>
      <c r="L44" s="32">
        <f t="shared" si="27"/>
        <v>0</v>
      </c>
      <c r="N44">
        <f t="shared" si="28"/>
        <v>44</v>
      </c>
      <c r="O44" t="s">
        <v>2165</v>
      </c>
    </row>
    <row r="45" spans="1:15">
      <c r="A45" s="16">
        <v>14451</v>
      </c>
      <c r="B45" s="17" t="s">
        <v>944</v>
      </c>
      <c r="C45" s="151" t="s">
        <v>2595</v>
      </c>
      <c r="D45" s="17">
        <v>12</v>
      </c>
      <c r="E45" s="55">
        <v>565</v>
      </c>
      <c r="F45" s="20">
        <v>275</v>
      </c>
      <c r="G45" s="21">
        <f t="shared" ref="G45" si="77">F45*0.9</f>
        <v>247.5</v>
      </c>
      <c r="H45" s="22">
        <f t="shared" ref="H45" si="78">F45*0.85</f>
        <v>233.75</v>
      </c>
      <c r="I45" s="22">
        <f t="shared" ref="I45" si="79">F45*0.8</f>
        <v>220</v>
      </c>
      <c r="J45" s="31"/>
      <c r="K45" s="30">
        <f t="shared" ref="K45" si="80">J45*F45</f>
        <v>0</v>
      </c>
      <c r="L45" s="32">
        <f t="shared" si="27"/>
        <v>0</v>
      </c>
      <c r="N45">
        <f t="shared" ref="N45" si="81">ROW(J45)</f>
        <v>45</v>
      </c>
      <c r="O45" t="s">
        <v>2165</v>
      </c>
    </row>
    <row r="46" spans="1:15">
      <c r="A46" s="25">
        <v>5984</v>
      </c>
      <c r="B46" s="26" t="s">
        <v>136</v>
      </c>
      <c r="C46" s="144" t="s">
        <v>948</v>
      </c>
      <c r="D46" s="26">
        <v>12</v>
      </c>
      <c r="E46" s="56">
        <v>523</v>
      </c>
      <c r="F46" s="28">
        <v>120</v>
      </c>
      <c r="G46" s="29">
        <f t="shared" si="23"/>
        <v>108</v>
      </c>
      <c r="H46" s="30">
        <f t="shared" si="24"/>
        <v>102</v>
      </c>
      <c r="I46" s="30">
        <f t="shared" si="25"/>
        <v>96</v>
      </c>
      <c r="J46" s="31"/>
      <c r="K46" s="30">
        <f t="shared" si="26"/>
        <v>0</v>
      </c>
      <c r="L46" s="32">
        <f t="shared" si="27"/>
        <v>0</v>
      </c>
      <c r="N46">
        <f t="shared" si="28"/>
        <v>46</v>
      </c>
      <c r="O46" t="s">
        <v>2165</v>
      </c>
    </row>
    <row r="47" spans="1:15">
      <c r="A47" s="16">
        <v>13307</v>
      </c>
      <c r="B47" s="17" t="s">
        <v>944</v>
      </c>
      <c r="C47" s="156" t="s">
        <v>947</v>
      </c>
      <c r="D47" s="17">
        <v>6</v>
      </c>
      <c r="E47" s="57">
        <v>632</v>
      </c>
      <c r="F47" s="20">
        <v>198</v>
      </c>
      <c r="G47" s="21">
        <f t="shared" si="23"/>
        <v>178.20000000000002</v>
      </c>
      <c r="H47" s="22">
        <f t="shared" si="24"/>
        <v>168.29999999999998</v>
      </c>
      <c r="I47" s="22">
        <f t="shared" si="25"/>
        <v>158.4</v>
      </c>
      <c r="J47" s="31"/>
      <c r="K47" s="30">
        <f t="shared" si="26"/>
        <v>0</v>
      </c>
      <c r="L47" s="32">
        <f t="shared" si="27"/>
        <v>0</v>
      </c>
      <c r="N47">
        <f t="shared" si="28"/>
        <v>47</v>
      </c>
      <c r="O47" t="s">
        <v>2165</v>
      </c>
    </row>
    <row r="48" spans="1:15">
      <c r="A48" s="25">
        <v>12805</v>
      </c>
      <c r="B48" s="26" t="s">
        <v>945</v>
      </c>
      <c r="C48" s="144" t="s">
        <v>946</v>
      </c>
      <c r="D48" s="26">
        <v>12</v>
      </c>
      <c r="E48" s="56">
        <v>139</v>
      </c>
      <c r="F48" s="28">
        <v>128</v>
      </c>
      <c r="G48" s="29">
        <f t="shared" si="23"/>
        <v>115.2</v>
      </c>
      <c r="H48" s="30">
        <f t="shared" si="24"/>
        <v>108.8</v>
      </c>
      <c r="I48" s="30">
        <f t="shared" si="25"/>
        <v>102.4</v>
      </c>
      <c r="J48" s="31"/>
      <c r="K48" s="30">
        <f t="shared" si="26"/>
        <v>0</v>
      </c>
      <c r="L48" s="32">
        <f t="shared" si="27"/>
        <v>0</v>
      </c>
      <c r="N48">
        <f t="shared" si="28"/>
        <v>48</v>
      </c>
      <c r="O48" t="s">
        <v>2165</v>
      </c>
    </row>
    <row r="49" spans="1:15">
      <c r="A49" s="16">
        <v>6089</v>
      </c>
      <c r="B49" s="17" t="s">
        <v>944</v>
      </c>
      <c r="C49" s="156" t="s">
        <v>949</v>
      </c>
      <c r="D49" s="17">
        <v>6</v>
      </c>
      <c r="E49" s="57">
        <v>1315</v>
      </c>
      <c r="F49" s="20">
        <v>226</v>
      </c>
      <c r="G49" s="21">
        <f t="shared" si="23"/>
        <v>203.4</v>
      </c>
      <c r="H49" s="22">
        <f t="shared" si="24"/>
        <v>192.1</v>
      </c>
      <c r="I49" s="22">
        <f t="shared" si="25"/>
        <v>180.8</v>
      </c>
      <c r="J49" s="31"/>
      <c r="K49" s="30">
        <f t="shared" ref="K49:K54" si="82">J49*F49</f>
        <v>0</v>
      </c>
      <c r="L49" s="32">
        <f t="shared" si="27"/>
        <v>0</v>
      </c>
      <c r="N49">
        <f t="shared" si="28"/>
        <v>49</v>
      </c>
      <c r="O49" t="s">
        <v>2165</v>
      </c>
    </row>
    <row r="50" spans="1:15">
      <c r="A50" s="16">
        <v>6087</v>
      </c>
      <c r="B50" s="17" t="s">
        <v>944</v>
      </c>
      <c r="C50" s="156" t="s">
        <v>2920</v>
      </c>
      <c r="D50" s="17">
        <v>6</v>
      </c>
      <c r="E50" s="57">
        <v>797</v>
      </c>
      <c r="F50" s="20">
        <v>226</v>
      </c>
      <c r="G50" s="21">
        <f t="shared" ref="G50" si="83">F50*0.9</f>
        <v>203.4</v>
      </c>
      <c r="H50" s="22">
        <f t="shared" ref="H50" si="84">F50*0.85</f>
        <v>192.1</v>
      </c>
      <c r="I50" s="22">
        <f t="shared" ref="I50" si="85">F50*0.8</f>
        <v>180.8</v>
      </c>
      <c r="J50" s="31"/>
      <c r="K50" s="30">
        <f t="shared" ref="K50" si="86">J50*F50</f>
        <v>0</v>
      </c>
      <c r="L50" s="32">
        <f t="shared" si="27"/>
        <v>0</v>
      </c>
      <c r="N50">
        <f t="shared" ref="N50" si="87">ROW(J50)</f>
        <v>50</v>
      </c>
      <c r="O50" t="s">
        <v>2165</v>
      </c>
    </row>
    <row r="51" spans="1:15">
      <c r="A51" s="25">
        <v>12546</v>
      </c>
      <c r="B51" s="26" t="s">
        <v>942</v>
      </c>
      <c r="C51" s="144" t="s">
        <v>950</v>
      </c>
      <c r="D51" s="26">
        <v>12</v>
      </c>
      <c r="E51" s="56">
        <v>108</v>
      </c>
      <c r="F51" s="28">
        <v>201</v>
      </c>
      <c r="G51" s="29">
        <f t="shared" si="23"/>
        <v>180.9</v>
      </c>
      <c r="H51" s="30">
        <f t="shared" si="24"/>
        <v>170.85</v>
      </c>
      <c r="I51" s="30">
        <f t="shared" si="25"/>
        <v>160.80000000000001</v>
      </c>
      <c r="J51" s="31"/>
      <c r="K51" s="30">
        <f t="shared" si="82"/>
        <v>0</v>
      </c>
      <c r="L51" s="32">
        <f t="shared" si="27"/>
        <v>0</v>
      </c>
      <c r="N51">
        <f t="shared" si="28"/>
        <v>51</v>
      </c>
      <c r="O51" t="s">
        <v>2165</v>
      </c>
    </row>
    <row r="52" spans="1:15">
      <c r="A52" s="16">
        <v>11900</v>
      </c>
      <c r="B52" s="17" t="s">
        <v>952</v>
      </c>
      <c r="C52" s="151" t="s">
        <v>953</v>
      </c>
      <c r="D52" s="17">
        <v>6</v>
      </c>
      <c r="E52" s="55"/>
      <c r="F52" s="20"/>
      <c r="G52" s="21">
        <f t="shared" si="23"/>
        <v>0</v>
      </c>
      <c r="H52" s="22">
        <f t="shared" si="24"/>
        <v>0</v>
      </c>
      <c r="I52" s="22">
        <f t="shared" si="25"/>
        <v>0</v>
      </c>
      <c r="J52" s="31"/>
      <c r="K52" s="30">
        <f t="shared" si="82"/>
        <v>0</v>
      </c>
      <c r="L52" s="32">
        <f t="shared" si="27"/>
        <v>0</v>
      </c>
      <c r="N52">
        <f t="shared" si="28"/>
        <v>52</v>
      </c>
      <c r="O52" t="s">
        <v>2165</v>
      </c>
    </row>
    <row r="53" spans="1:15">
      <c r="A53" s="25">
        <v>11901</v>
      </c>
      <c r="B53" s="26" t="s">
        <v>952</v>
      </c>
      <c r="C53" s="144" t="s">
        <v>951</v>
      </c>
      <c r="D53" s="26">
        <v>6</v>
      </c>
      <c r="E53" s="56">
        <v>603</v>
      </c>
      <c r="F53" s="28">
        <v>198</v>
      </c>
      <c r="G53" s="29">
        <f t="shared" si="23"/>
        <v>178.20000000000002</v>
      </c>
      <c r="H53" s="30">
        <f t="shared" si="24"/>
        <v>168.29999999999998</v>
      </c>
      <c r="I53" s="30">
        <f t="shared" si="25"/>
        <v>158.4</v>
      </c>
      <c r="J53" s="31"/>
      <c r="K53" s="30">
        <f t="shared" si="82"/>
        <v>0</v>
      </c>
      <c r="L53" s="32">
        <f t="shared" si="27"/>
        <v>0</v>
      </c>
      <c r="N53">
        <f t="shared" si="28"/>
        <v>53</v>
      </c>
      <c r="O53" t="s">
        <v>2165</v>
      </c>
    </row>
    <row r="54" spans="1:15">
      <c r="A54" s="16">
        <v>1486</v>
      </c>
      <c r="B54" s="17" t="s">
        <v>1036</v>
      </c>
      <c r="C54" s="151" t="s">
        <v>3800</v>
      </c>
      <c r="D54" s="17">
        <v>6</v>
      </c>
      <c r="E54" s="55"/>
      <c r="F54" s="20"/>
      <c r="G54" s="21">
        <f t="shared" si="23"/>
        <v>0</v>
      </c>
      <c r="H54" s="22">
        <f t="shared" si="24"/>
        <v>0</v>
      </c>
      <c r="I54" s="22">
        <f t="shared" si="25"/>
        <v>0</v>
      </c>
      <c r="J54" s="31"/>
      <c r="K54" s="30">
        <f t="shared" si="82"/>
        <v>0</v>
      </c>
      <c r="L54" s="32">
        <f t="shared" si="27"/>
        <v>0</v>
      </c>
      <c r="N54">
        <f t="shared" si="28"/>
        <v>54</v>
      </c>
      <c r="O54" t="s">
        <v>2165</v>
      </c>
    </row>
    <row r="55" spans="1:15">
      <c r="A55" s="16">
        <v>14829</v>
      </c>
      <c r="B55" s="17" t="s">
        <v>2833</v>
      </c>
      <c r="C55" s="151" t="s">
        <v>3037</v>
      </c>
      <c r="D55" s="17">
        <v>6</v>
      </c>
      <c r="E55" s="55"/>
      <c r="F55" s="20"/>
      <c r="G55" s="21">
        <f t="shared" ref="G55" si="88">F55*0.9</f>
        <v>0</v>
      </c>
      <c r="H55" s="22">
        <f t="shared" ref="H55" si="89">F55*0.85</f>
        <v>0</v>
      </c>
      <c r="I55" s="22">
        <f t="shared" ref="I55" si="90">F55*0.8</f>
        <v>0</v>
      </c>
      <c r="J55" s="31"/>
      <c r="K55" s="30">
        <f t="shared" ref="K55" si="91">J55*F55</f>
        <v>0</v>
      </c>
      <c r="L55" s="32">
        <f t="shared" si="27"/>
        <v>0</v>
      </c>
      <c r="N55">
        <f t="shared" ref="N55" si="92">ROW(J55)</f>
        <v>55</v>
      </c>
      <c r="O55" t="s">
        <v>2165</v>
      </c>
    </row>
    <row r="56" spans="1:15">
      <c r="A56" s="25">
        <v>13244</v>
      </c>
      <c r="B56" s="26" t="s">
        <v>2833</v>
      </c>
      <c r="C56" s="144" t="s">
        <v>3038</v>
      </c>
      <c r="D56" s="26">
        <v>6</v>
      </c>
      <c r="E56" s="56"/>
      <c r="F56" s="28"/>
      <c r="G56" s="29">
        <f t="shared" ref="G56:G57" si="93">F56*0.9</f>
        <v>0</v>
      </c>
      <c r="H56" s="30">
        <f t="shared" ref="H56:H57" si="94">F56*0.85</f>
        <v>0</v>
      </c>
      <c r="I56" s="30">
        <f t="shared" ref="I56:I57" si="95">F56*0.8</f>
        <v>0</v>
      </c>
      <c r="J56" s="31"/>
      <c r="K56" s="30">
        <f t="shared" ref="K56:K57" si="96">J56*F56</f>
        <v>0</v>
      </c>
      <c r="L56" s="32">
        <f t="shared" si="27"/>
        <v>0</v>
      </c>
      <c r="N56">
        <f t="shared" ref="N56:N57" si="97">ROW(J56)</f>
        <v>56</v>
      </c>
      <c r="O56" t="s">
        <v>2165</v>
      </c>
    </row>
    <row r="57" spans="1:15">
      <c r="A57" s="16">
        <v>15064</v>
      </c>
      <c r="B57" s="17" t="s">
        <v>1085</v>
      </c>
      <c r="C57" s="151" t="s">
        <v>3804</v>
      </c>
      <c r="D57" s="17">
        <v>6</v>
      </c>
      <c r="E57" s="55">
        <v>55</v>
      </c>
      <c r="F57" s="20">
        <v>142</v>
      </c>
      <c r="G57" s="21">
        <f t="shared" si="93"/>
        <v>127.8</v>
      </c>
      <c r="H57" s="22">
        <f t="shared" si="94"/>
        <v>120.7</v>
      </c>
      <c r="I57" s="22">
        <f t="shared" si="95"/>
        <v>113.60000000000001</v>
      </c>
      <c r="J57" s="31"/>
      <c r="K57" s="30">
        <f t="shared" si="96"/>
        <v>0</v>
      </c>
      <c r="L57" s="32">
        <f t="shared" si="27"/>
        <v>0</v>
      </c>
      <c r="N57">
        <f t="shared" si="97"/>
        <v>57</v>
      </c>
      <c r="O57" t="s">
        <v>2165</v>
      </c>
    </row>
    <row r="58" spans="1:15">
      <c r="A58" s="25">
        <v>15063</v>
      </c>
      <c r="B58" s="26"/>
      <c r="C58" s="144" t="s">
        <v>3654</v>
      </c>
      <c r="D58" s="26">
        <v>6</v>
      </c>
      <c r="E58" s="56"/>
      <c r="F58" s="28"/>
      <c r="G58" s="29">
        <f t="shared" ref="G58" si="98">F58*0.9</f>
        <v>0</v>
      </c>
      <c r="H58" s="30">
        <f t="shared" ref="H58" si="99">F58*0.85</f>
        <v>0</v>
      </c>
      <c r="I58" s="30">
        <f t="shared" ref="I58" si="100">F58*0.8</f>
        <v>0</v>
      </c>
      <c r="J58" s="31"/>
      <c r="K58" s="30">
        <f t="shared" ref="K58" si="101">J58*F58</f>
        <v>0</v>
      </c>
      <c r="L58" s="32">
        <f t="shared" si="27"/>
        <v>0</v>
      </c>
      <c r="N58">
        <f t="shared" ref="N58" si="102">ROW(J58)</f>
        <v>58</v>
      </c>
      <c r="O58" t="s">
        <v>2165</v>
      </c>
    </row>
    <row r="59" spans="1:15">
      <c r="A59" s="16">
        <v>14894</v>
      </c>
      <c r="B59" s="17"/>
      <c r="C59" s="96" t="s">
        <v>3799</v>
      </c>
      <c r="D59" s="17">
        <v>1</v>
      </c>
      <c r="E59" s="55"/>
      <c r="F59" s="20"/>
      <c r="G59" s="21">
        <f t="shared" ref="G59" si="103">F59*0.9</f>
        <v>0</v>
      </c>
      <c r="H59" s="22">
        <f t="shared" ref="H59" si="104">F59*0.85</f>
        <v>0</v>
      </c>
      <c r="I59" s="22">
        <f t="shared" ref="I59" si="105">F59*0.8</f>
        <v>0</v>
      </c>
      <c r="J59" s="31"/>
      <c r="K59" s="30">
        <f t="shared" ref="K59" si="106">J59*F59</f>
        <v>0</v>
      </c>
      <c r="L59" s="32">
        <f>IF($K$350&gt;125000,J59*I59,IF($K$350&gt;58500,J59*H59,IF($K$350&gt;27500,J59*G59,IF($K$350&gt;=0,J59*F59,0))))</f>
        <v>0</v>
      </c>
    </row>
    <row r="60" spans="1:15">
      <c r="A60" s="16"/>
      <c r="B60" s="17"/>
      <c r="C60" s="102" t="s">
        <v>141</v>
      </c>
      <c r="D60" s="17"/>
      <c r="E60" s="55"/>
      <c r="F60" s="20"/>
      <c r="G60" s="21"/>
      <c r="H60" s="22"/>
      <c r="I60" s="22"/>
      <c r="J60" s="31"/>
      <c r="K60" s="30">
        <f t="shared" ref="K60:K201" si="107">J60*F60</f>
        <v>0</v>
      </c>
      <c r="L60" s="32">
        <f t="shared" ref="L60:L91" si="108">IF($K$350&gt;125000,J60*I60,IF($K$350&gt;55000,J60*H60,IF($K$350&gt;27500,J60*G60,IF($K$350&gt;=0,J60*F60,0))))</f>
        <v>0</v>
      </c>
      <c r="N60">
        <f t="shared" si="28"/>
        <v>60</v>
      </c>
      <c r="O60" t="s">
        <v>2165</v>
      </c>
    </row>
    <row r="61" spans="1:15">
      <c r="A61" s="16">
        <v>14445</v>
      </c>
      <c r="B61" s="17" t="s">
        <v>138</v>
      </c>
      <c r="C61" s="151" t="s">
        <v>2597</v>
      </c>
      <c r="D61" s="17">
        <v>6</v>
      </c>
      <c r="E61" s="55">
        <v>89</v>
      </c>
      <c r="F61" s="20">
        <v>160</v>
      </c>
      <c r="G61" s="21">
        <f t="shared" ref="G61" si="109">F61*0.9</f>
        <v>144</v>
      </c>
      <c r="H61" s="22">
        <f t="shared" ref="H61" si="110">F61*0.85</f>
        <v>136</v>
      </c>
      <c r="I61" s="22">
        <f t="shared" ref="I61" si="111">F61*0.8</f>
        <v>128</v>
      </c>
      <c r="J61" s="31"/>
      <c r="K61" s="30">
        <f t="shared" ref="K61" si="112">J61*F61</f>
        <v>0</v>
      </c>
      <c r="L61" s="32">
        <f t="shared" si="108"/>
        <v>0</v>
      </c>
      <c r="N61">
        <f t="shared" ref="N61" si="113">ROW(J61)</f>
        <v>61</v>
      </c>
      <c r="O61" t="s">
        <v>2165</v>
      </c>
    </row>
    <row r="62" spans="1:15">
      <c r="A62" s="25">
        <v>5985</v>
      </c>
      <c r="B62" s="26" t="s">
        <v>138</v>
      </c>
      <c r="C62" s="144" t="s">
        <v>2596</v>
      </c>
      <c r="D62" s="26">
        <v>6</v>
      </c>
      <c r="E62" s="56">
        <v>135</v>
      </c>
      <c r="F62" s="28">
        <v>196</v>
      </c>
      <c r="G62" s="29">
        <f t="shared" si="23"/>
        <v>176.4</v>
      </c>
      <c r="H62" s="30">
        <f t="shared" si="24"/>
        <v>166.6</v>
      </c>
      <c r="I62" s="30">
        <f t="shared" si="25"/>
        <v>156.80000000000001</v>
      </c>
      <c r="J62" s="31"/>
      <c r="K62" s="30">
        <f t="shared" si="107"/>
        <v>0</v>
      </c>
      <c r="L62" s="32">
        <f t="shared" si="108"/>
        <v>0</v>
      </c>
      <c r="N62">
        <f t="shared" si="28"/>
        <v>62</v>
      </c>
      <c r="O62" t="s">
        <v>2165</v>
      </c>
    </row>
    <row r="63" spans="1:15">
      <c r="A63" s="16">
        <v>12523</v>
      </c>
      <c r="B63" s="17" t="s">
        <v>138</v>
      </c>
      <c r="C63" s="151" t="s">
        <v>2207</v>
      </c>
      <c r="D63" s="17">
        <v>6</v>
      </c>
      <c r="E63" s="55">
        <v>249</v>
      </c>
      <c r="F63" s="20">
        <v>173</v>
      </c>
      <c r="G63" s="21">
        <f t="shared" si="23"/>
        <v>155.70000000000002</v>
      </c>
      <c r="H63" s="22">
        <f t="shared" si="24"/>
        <v>147.04999999999998</v>
      </c>
      <c r="I63" s="22">
        <f t="shared" si="25"/>
        <v>138.4</v>
      </c>
      <c r="J63" s="31"/>
      <c r="K63" s="30">
        <f t="shared" si="107"/>
        <v>0</v>
      </c>
      <c r="L63" s="32">
        <f t="shared" si="108"/>
        <v>0</v>
      </c>
      <c r="N63">
        <f t="shared" si="28"/>
        <v>63</v>
      </c>
      <c r="O63" t="s">
        <v>2165</v>
      </c>
    </row>
    <row r="64" spans="1:15">
      <c r="A64" s="25">
        <v>5986</v>
      </c>
      <c r="B64" s="26" t="s">
        <v>138</v>
      </c>
      <c r="C64" s="144" t="s">
        <v>2208</v>
      </c>
      <c r="D64" s="26">
        <v>6</v>
      </c>
      <c r="E64" s="56">
        <v>729</v>
      </c>
      <c r="F64" s="28">
        <v>160</v>
      </c>
      <c r="G64" s="29">
        <f t="shared" si="23"/>
        <v>144</v>
      </c>
      <c r="H64" s="30">
        <f t="shared" si="24"/>
        <v>136</v>
      </c>
      <c r="I64" s="30">
        <f t="shared" si="25"/>
        <v>128</v>
      </c>
      <c r="J64" s="31"/>
      <c r="K64" s="30">
        <f t="shared" si="107"/>
        <v>0</v>
      </c>
      <c r="L64" s="32">
        <f t="shared" si="108"/>
        <v>0</v>
      </c>
      <c r="N64">
        <f t="shared" si="28"/>
        <v>64</v>
      </c>
      <c r="O64" t="s">
        <v>2165</v>
      </c>
    </row>
    <row r="65" spans="1:15">
      <c r="A65" s="16">
        <v>13782</v>
      </c>
      <c r="B65" s="17" t="s">
        <v>138</v>
      </c>
      <c r="C65" s="151" t="s">
        <v>954</v>
      </c>
      <c r="D65" s="17">
        <v>12</v>
      </c>
      <c r="E65" s="55">
        <v>1</v>
      </c>
      <c r="F65" s="20">
        <v>115</v>
      </c>
      <c r="G65" s="21">
        <f t="shared" si="23"/>
        <v>103.5</v>
      </c>
      <c r="H65" s="22">
        <f t="shared" si="24"/>
        <v>97.75</v>
      </c>
      <c r="I65" s="22">
        <f t="shared" si="25"/>
        <v>92</v>
      </c>
      <c r="J65" s="31"/>
      <c r="K65" s="30">
        <f t="shared" si="107"/>
        <v>0</v>
      </c>
      <c r="L65" s="32">
        <f t="shared" si="108"/>
        <v>0</v>
      </c>
      <c r="N65">
        <f t="shared" si="28"/>
        <v>65</v>
      </c>
      <c r="O65" t="s">
        <v>2165</v>
      </c>
    </row>
    <row r="66" spans="1:15">
      <c r="A66" s="25">
        <v>5987</v>
      </c>
      <c r="B66" s="26" t="s">
        <v>955</v>
      </c>
      <c r="C66" s="144" t="s">
        <v>2209</v>
      </c>
      <c r="D66" s="26">
        <v>12</v>
      </c>
      <c r="E66" s="56">
        <v>304</v>
      </c>
      <c r="F66" s="28">
        <v>101</v>
      </c>
      <c r="G66" s="29">
        <f t="shared" si="23"/>
        <v>90.9</v>
      </c>
      <c r="H66" s="30">
        <f t="shared" si="24"/>
        <v>85.85</v>
      </c>
      <c r="I66" s="30">
        <f t="shared" si="25"/>
        <v>80.800000000000011</v>
      </c>
      <c r="J66" s="31"/>
      <c r="K66" s="30">
        <f t="shared" si="107"/>
        <v>0</v>
      </c>
      <c r="L66" s="32">
        <f t="shared" si="108"/>
        <v>0</v>
      </c>
      <c r="N66">
        <f t="shared" si="28"/>
        <v>66</v>
      </c>
      <c r="O66" t="s">
        <v>2165</v>
      </c>
    </row>
    <row r="67" spans="1:15">
      <c r="A67" s="16">
        <v>14357</v>
      </c>
      <c r="B67" s="17" t="s">
        <v>138</v>
      </c>
      <c r="C67" s="151" t="s">
        <v>2344</v>
      </c>
      <c r="D67" s="17">
        <v>12</v>
      </c>
      <c r="E67" s="55">
        <v>113</v>
      </c>
      <c r="F67" s="20">
        <v>240</v>
      </c>
      <c r="G67" s="21">
        <f t="shared" ref="G67:G69" si="114">F67*0.9</f>
        <v>216</v>
      </c>
      <c r="H67" s="22">
        <f t="shared" ref="H67:H69" si="115">F67*0.85</f>
        <v>204</v>
      </c>
      <c r="I67" s="22">
        <f t="shared" ref="I67:I69" si="116">F67*0.8</f>
        <v>192</v>
      </c>
      <c r="J67" s="31"/>
      <c r="K67" s="30">
        <f t="shared" ref="K67:K69" si="117">J67*F67</f>
        <v>0</v>
      </c>
      <c r="L67" s="32">
        <f t="shared" si="108"/>
        <v>0</v>
      </c>
      <c r="N67">
        <f t="shared" ref="N67:N69" si="118">ROW(J67)</f>
        <v>67</v>
      </c>
      <c r="O67" t="s">
        <v>2165</v>
      </c>
    </row>
    <row r="68" spans="1:15">
      <c r="A68" s="25">
        <v>13784</v>
      </c>
      <c r="B68" s="26" t="s">
        <v>942</v>
      </c>
      <c r="C68" s="144" t="s">
        <v>2356</v>
      </c>
      <c r="D68" s="26">
        <v>12</v>
      </c>
      <c r="E68" s="56"/>
      <c r="F68" s="28"/>
      <c r="G68" s="29">
        <f t="shared" ref="G68" si="119">F68*0.9</f>
        <v>0</v>
      </c>
      <c r="H68" s="30">
        <f t="shared" ref="H68" si="120">F68*0.85</f>
        <v>0</v>
      </c>
      <c r="I68" s="30">
        <f t="shared" ref="I68" si="121">F68*0.8</f>
        <v>0</v>
      </c>
      <c r="J68" s="31"/>
      <c r="K68" s="30">
        <f t="shared" ref="K68" si="122">J68*F68</f>
        <v>0</v>
      </c>
      <c r="L68" s="32">
        <f t="shared" si="108"/>
        <v>0</v>
      </c>
      <c r="N68">
        <f t="shared" ref="N68" si="123">ROW(J68)</f>
        <v>68</v>
      </c>
      <c r="O68" t="s">
        <v>2165</v>
      </c>
    </row>
    <row r="69" spans="1:15">
      <c r="A69" s="16">
        <v>5999</v>
      </c>
      <c r="B69" s="17" t="s">
        <v>138</v>
      </c>
      <c r="C69" s="151" t="s">
        <v>3471</v>
      </c>
      <c r="D69" s="17">
        <v>6</v>
      </c>
      <c r="E69" s="55">
        <v>103</v>
      </c>
      <c r="F69" s="20">
        <v>145</v>
      </c>
      <c r="G69" s="21">
        <f t="shared" si="114"/>
        <v>130.5</v>
      </c>
      <c r="H69" s="22">
        <f t="shared" si="115"/>
        <v>123.25</v>
      </c>
      <c r="I69" s="22">
        <f t="shared" si="116"/>
        <v>116</v>
      </c>
      <c r="J69" s="31"/>
      <c r="K69" s="30">
        <f t="shared" si="117"/>
        <v>0</v>
      </c>
      <c r="L69" s="32">
        <f t="shared" si="108"/>
        <v>0</v>
      </c>
      <c r="N69">
        <f t="shared" si="118"/>
        <v>69</v>
      </c>
      <c r="O69" t="s">
        <v>2165</v>
      </c>
    </row>
    <row r="70" spans="1:15">
      <c r="A70" s="16">
        <v>5998</v>
      </c>
      <c r="B70" s="17" t="s">
        <v>138</v>
      </c>
      <c r="C70" s="151" t="s">
        <v>3115</v>
      </c>
      <c r="D70" s="17">
        <v>6</v>
      </c>
      <c r="E70" s="55">
        <v>25</v>
      </c>
      <c r="F70" s="20">
        <v>170</v>
      </c>
      <c r="G70" s="21">
        <f t="shared" ref="G70" si="124">F70*0.9</f>
        <v>153</v>
      </c>
      <c r="H70" s="22">
        <f t="shared" ref="H70" si="125">F70*0.85</f>
        <v>144.5</v>
      </c>
      <c r="I70" s="22">
        <f t="shared" ref="I70" si="126">F70*0.8</f>
        <v>136</v>
      </c>
      <c r="J70" s="31"/>
      <c r="K70" s="30">
        <f t="shared" ref="K70" si="127">J70*F70</f>
        <v>0</v>
      </c>
      <c r="L70" s="32">
        <f t="shared" si="108"/>
        <v>0</v>
      </c>
      <c r="N70">
        <f t="shared" ref="N70" si="128">ROW(J70)</f>
        <v>70</v>
      </c>
      <c r="O70" t="s">
        <v>2165</v>
      </c>
    </row>
    <row r="71" spans="1:15">
      <c r="A71" s="25">
        <v>11927</v>
      </c>
      <c r="B71" s="26" t="s">
        <v>3109</v>
      </c>
      <c r="C71" s="144" t="s">
        <v>20</v>
      </c>
      <c r="D71" s="26">
        <v>12</v>
      </c>
      <c r="E71" s="56">
        <v>199</v>
      </c>
      <c r="F71" s="28">
        <v>112</v>
      </c>
      <c r="G71" s="29">
        <f t="shared" si="23"/>
        <v>100.8</v>
      </c>
      <c r="H71" s="30">
        <f t="shared" si="24"/>
        <v>95.2</v>
      </c>
      <c r="I71" s="30">
        <f t="shared" si="25"/>
        <v>89.600000000000009</v>
      </c>
      <c r="J71" s="31"/>
      <c r="K71" s="30">
        <f t="shared" si="107"/>
        <v>0</v>
      </c>
      <c r="L71" s="32">
        <f t="shared" si="108"/>
        <v>0</v>
      </c>
      <c r="N71">
        <f t="shared" si="28"/>
        <v>71</v>
      </c>
      <c r="O71" t="s">
        <v>2165</v>
      </c>
    </row>
    <row r="72" spans="1:15">
      <c r="A72" s="16">
        <v>13396</v>
      </c>
      <c r="B72" s="17" t="s">
        <v>942</v>
      </c>
      <c r="C72" s="151" t="s">
        <v>3801</v>
      </c>
      <c r="D72" s="17">
        <v>1</v>
      </c>
      <c r="E72" s="55">
        <v>27</v>
      </c>
      <c r="F72" s="20">
        <v>220</v>
      </c>
      <c r="G72" s="21">
        <f t="shared" ref="G72:G73" si="129">F72*0.9</f>
        <v>198</v>
      </c>
      <c r="H72" s="22">
        <f t="shared" ref="H72:H73" si="130">F72*0.85</f>
        <v>187</v>
      </c>
      <c r="I72" s="22">
        <f t="shared" ref="I72:I73" si="131">F72*0.8</f>
        <v>176</v>
      </c>
      <c r="J72" s="31"/>
      <c r="K72" s="30">
        <f t="shared" si="107"/>
        <v>0</v>
      </c>
      <c r="L72" s="32">
        <f t="shared" si="108"/>
        <v>0</v>
      </c>
      <c r="N72">
        <f t="shared" si="28"/>
        <v>72</v>
      </c>
      <c r="O72" t="s">
        <v>2165</v>
      </c>
    </row>
    <row r="73" spans="1:15">
      <c r="A73" s="25">
        <v>15053</v>
      </c>
      <c r="B73" s="26" t="s">
        <v>3109</v>
      </c>
      <c r="C73" s="144" t="s">
        <v>3802</v>
      </c>
      <c r="D73" s="26">
        <v>12</v>
      </c>
      <c r="E73" s="56">
        <v>68</v>
      </c>
      <c r="F73" s="28">
        <v>139</v>
      </c>
      <c r="G73" s="29">
        <f t="shared" si="129"/>
        <v>125.10000000000001</v>
      </c>
      <c r="H73" s="30">
        <f t="shared" si="130"/>
        <v>118.14999999999999</v>
      </c>
      <c r="I73" s="30">
        <f t="shared" si="131"/>
        <v>111.2</v>
      </c>
      <c r="J73" s="31"/>
      <c r="K73" s="30">
        <f t="shared" ref="K73:K74" si="132">J73*F73</f>
        <v>0</v>
      </c>
      <c r="L73" s="32">
        <f t="shared" si="108"/>
        <v>0</v>
      </c>
      <c r="N73">
        <f t="shared" ref="N73:N74" si="133">ROW(J73)</f>
        <v>73</v>
      </c>
      <c r="O73" t="s">
        <v>2165</v>
      </c>
    </row>
    <row r="74" spans="1:15">
      <c r="A74" s="16">
        <v>15062</v>
      </c>
      <c r="B74" s="16" t="s">
        <v>3109</v>
      </c>
      <c r="C74" s="151" t="s">
        <v>3653</v>
      </c>
      <c r="D74" s="17">
        <v>1</v>
      </c>
      <c r="E74" s="55">
        <v>349</v>
      </c>
      <c r="F74" s="20">
        <v>103</v>
      </c>
      <c r="G74" s="21">
        <f t="shared" ref="G74:G75" si="134">F74*0.9</f>
        <v>92.7</v>
      </c>
      <c r="H74" s="22">
        <f t="shared" ref="H74:H75" si="135">F74*0.85</f>
        <v>87.55</v>
      </c>
      <c r="I74" s="22">
        <f t="shared" ref="I74:I75" si="136">F74*0.8</f>
        <v>82.4</v>
      </c>
      <c r="J74" s="31"/>
      <c r="K74" s="30">
        <f t="shared" si="132"/>
        <v>0</v>
      </c>
      <c r="L74" s="32">
        <f t="shared" si="108"/>
        <v>0</v>
      </c>
      <c r="N74">
        <f t="shared" si="133"/>
        <v>74</v>
      </c>
      <c r="O74" t="s">
        <v>2165</v>
      </c>
    </row>
    <row r="75" spans="1:15">
      <c r="A75" s="25">
        <v>15171</v>
      </c>
      <c r="B75" s="26"/>
      <c r="C75" s="144" t="s">
        <v>3803</v>
      </c>
      <c r="D75" s="26">
        <v>12</v>
      </c>
      <c r="E75" s="56">
        <v>748</v>
      </c>
      <c r="F75" s="28">
        <v>106</v>
      </c>
      <c r="G75" s="29">
        <f t="shared" si="134"/>
        <v>95.4</v>
      </c>
      <c r="H75" s="30">
        <f t="shared" si="135"/>
        <v>90.1</v>
      </c>
      <c r="I75" s="30">
        <f t="shared" si="136"/>
        <v>84.800000000000011</v>
      </c>
      <c r="J75" s="31"/>
      <c r="K75" s="30">
        <f t="shared" ref="K75" si="137">J75*F75</f>
        <v>0</v>
      </c>
      <c r="L75" s="32">
        <f t="shared" si="108"/>
        <v>0</v>
      </c>
      <c r="N75">
        <f t="shared" ref="N75" si="138">ROW(J75)</f>
        <v>75</v>
      </c>
      <c r="O75" t="s">
        <v>2165</v>
      </c>
    </row>
    <row r="76" spans="1:15">
      <c r="A76" s="16"/>
      <c r="B76" s="17"/>
      <c r="C76" s="100" t="s">
        <v>22</v>
      </c>
      <c r="D76" s="17"/>
      <c r="E76" s="55"/>
      <c r="F76" s="20"/>
      <c r="G76" s="21"/>
      <c r="H76" s="22"/>
      <c r="I76" s="22"/>
      <c r="J76" s="31"/>
      <c r="K76" s="30">
        <f t="shared" si="107"/>
        <v>0</v>
      </c>
      <c r="L76" s="32">
        <f t="shared" si="108"/>
        <v>0</v>
      </c>
      <c r="N76">
        <f t="shared" si="28"/>
        <v>76</v>
      </c>
      <c r="O76" t="s">
        <v>2165</v>
      </c>
    </row>
    <row r="77" spans="1:15">
      <c r="A77" s="16">
        <v>14461</v>
      </c>
      <c r="B77" s="17" t="s">
        <v>956</v>
      </c>
      <c r="C77" s="151" t="s">
        <v>2635</v>
      </c>
      <c r="D77" s="17">
        <v>12</v>
      </c>
      <c r="E77" s="55">
        <v>142</v>
      </c>
      <c r="F77" s="20">
        <v>95</v>
      </c>
      <c r="G77" s="21">
        <f t="shared" ref="G77" si="139">F77*0.9</f>
        <v>85.5</v>
      </c>
      <c r="H77" s="22">
        <f t="shared" ref="H77" si="140">F77*0.85</f>
        <v>80.75</v>
      </c>
      <c r="I77" s="22">
        <f t="shared" ref="I77" si="141">F77*0.8</f>
        <v>76</v>
      </c>
      <c r="J77" s="31"/>
      <c r="K77" s="30">
        <f t="shared" si="107"/>
        <v>0</v>
      </c>
      <c r="L77" s="32">
        <f t="shared" si="108"/>
        <v>0</v>
      </c>
      <c r="N77">
        <f t="shared" si="28"/>
        <v>77</v>
      </c>
      <c r="O77" t="s">
        <v>2165</v>
      </c>
    </row>
    <row r="78" spans="1:15">
      <c r="A78" s="25">
        <v>11919</v>
      </c>
      <c r="B78" s="26" t="s">
        <v>956</v>
      </c>
      <c r="C78" s="144" t="s">
        <v>2636</v>
      </c>
      <c r="D78" s="26">
        <v>12</v>
      </c>
      <c r="E78" s="56">
        <v>11</v>
      </c>
      <c r="F78" s="28">
        <v>95</v>
      </c>
      <c r="G78" s="29">
        <f t="shared" ref="G78:G110" si="142">F78*0.9</f>
        <v>85.5</v>
      </c>
      <c r="H78" s="30">
        <f t="shared" ref="H78:H110" si="143">F78*0.85</f>
        <v>80.75</v>
      </c>
      <c r="I78" s="30">
        <f t="shared" ref="I78:I110" si="144">F78*0.8</f>
        <v>76</v>
      </c>
      <c r="J78" s="31"/>
      <c r="K78" s="30">
        <f t="shared" ref="K78:K110" si="145">J78*F78</f>
        <v>0</v>
      </c>
      <c r="L78" s="32">
        <f t="shared" si="108"/>
        <v>0</v>
      </c>
      <c r="N78">
        <f t="shared" ref="N78:N110" si="146">ROW(J78)</f>
        <v>78</v>
      </c>
      <c r="O78" t="s">
        <v>2165</v>
      </c>
    </row>
    <row r="79" spans="1:15">
      <c r="A79" s="16">
        <v>13397</v>
      </c>
      <c r="B79" s="17" t="s">
        <v>956</v>
      </c>
      <c r="C79" s="151" t="s">
        <v>2637</v>
      </c>
      <c r="D79" s="17">
        <v>12</v>
      </c>
      <c r="E79" s="55"/>
      <c r="F79" s="20"/>
      <c r="G79" s="21">
        <f t="shared" si="142"/>
        <v>0</v>
      </c>
      <c r="H79" s="22">
        <f t="shared" si="143"/>
        <v>0</v>
      </c>
      <c r="I79" s="22">
        <f t="shared" si="144"/>
        <v>0</v>
      </c>
      <c r="J79" s="31"/>
      <c r="K79" s="30">
        <f t="shared" si="145"/>
        <v>0</v>
      </c>
      <c r="L79" s="32">
        <f t="shared" si="108"/>
        <v>0</v>
      </c>
      <c r="N79">
        <f t="shared" si="146"/>
        <v>79</v>
      </c>
      <c r="O79" t="s">
        <v>2165</v>
      </c>
    </row>
    <row r="80" spans="1:15">
      <c r="A80" s="25">
        <v>14364</v>
      </c>
      <c r="B80" s="26" t="s">
        <v>956</v>
      </c>
      <c r="C80" s="144" t="s">
        <v>2346</v>
      </c>
      <c r="D80" s="26">
        <v>12</v>
      </c>
      <c r="E80" s="56">
        <v>68</v>
      </c>
      <c r="F80" s="28">
        <v>101</v>
      </c>
      <c r="G80" s="29">
        <f t="shared" si="142"/>
        <v>90.9</v>
      </c>
      <c r="H80" s="30">
        <f t="shared" si="143"/>
        <v>85.85</v>
      </c>
      <c r="I80" s="30">
        <f t="shared" si="144"/>
        <v>80.800000000000011</v>
      </c>
      <c r="J80" s="31"/>
      <c r="K80" s="30">
        <f t="shared" si="145"/>
        <v>0</v>
      </c>
      <c r="L80" s="32">
        <f t="shared" si="108"/>
        <v>0</v>
      </c>
      <c r="N80">
        <f t="shared" si="146"/>
        <v>80</v>
      </c>
      <c r="O80" t="s">
        <v>2165</v>
      </c>
    </row>
    <row r="81" spans="1:15">
      <c r="A81" s="16">
        <v>12634</v>
      </c>
      <c r="B81" s="17" t="s">
        <v>956</v>
      </c>
      <c r="C81" s="151" t="s">
        <v>2638</v>
      </c>
      <c r="D81" s="17">
        <v>12</v>
      </c>
      <c r="E81" s="55">
        <v>96</v>
      </c>
      <c r="F81" s="20">
        <v>110</v>
      </c>
      <c r="G81" s="21">
        <f t="shared" si="142"/>
        <v>99</v>
      </c>
      <c r="H81" s="22">
        <f t="shared" si="143"/>
        <v>93.5</v>
      </c>
      <c r="I81" s="22">
        <f t="shared" si="144"/>
        <v>88</v>
      </c>
      <c r="J81" s="31"/>
      <c r="K81" s="30">
        <f t="shared" si="145"/>
        <v>0</v>
      </c>
      <c r="L81" s="32">
        <f t="shared" si="108"/>
        <v>0</v>
      </c>
      <c r="N81">
        <f t="shared" si="146"/>
        <v>81</v>
      </c>
      <c r="O81" t="s">
        <v>2165</v>
      </c>
    </row>
    <row r="82" spans="1:15">
      <c r="A82" s="25">
        <v>13385</v>
      </c>
      <c r="B82" s="26" t="s">
        <v>956</v>
      </c>
      <c r="C82" s="144" t="s">
        <v>2639</v>
      </c>
      <c r="D82" s="26">
        <v>12</v>
      </c>
      <c r="E82" s="56">
        <v>96</v>
      </c>
      <c r="F82" s="28">
        <v>110</v>
      </c>
      <c r="G82" s="29">
        <f t="shared" si="142"/>
        <v>99</v>
      </c>
      <c r="H82" s="30">
        <f t="shared" si="143"/>
        <v>93.5</v>
      </c>
      <c r="I82" s="30">
        <f t="shared" si="144"/>
        <v>88</v>
      </c>
      <c r="J82" s="31"/>
      <c r="K82" s="30">
        <f t="shared" si="145"/>
        <v>0</v>
      </c>
      <c r="L82" s="32">
        <f t="shared" si="108"/>
        <v>0</v>
      </c>
      <c r="N82">
        <f t="shared" si="146"/>
        <v>82</v>
      </c>
      <c r="O82" t="s">
        <v>2165</v>
      </c>
    </row>
    <row r="83" spans="1:15">
      <c r="A83" s="16">
        <v>13110</v>
      </c>
      <c r="B83" s="17" t="s">
        <v>1008</v>
      </c>
      <c r="C83" s="151" t="s">
        <v>2640</v>
      </c>
      <c r="D83" s="17">
        <v>12</v>
      </c>
      <c r="E83" s="55"/>
      <c r="F83" s="20"/>
      <c r="G83" s="21">
        <f t="shared" ref="G83" si="147">F83*0.9</f>
        <v>0</v>
      </c>
      <c r="H83" s="22">
        <f t="shared" ref="H83" si="148">F83*0.85</f>
        <v>0</v>
      </c>
      <c r="I83" s="22">
        <f t="shared" ref="I83" si="149">F83*0.8</f>
        <v>0</v>
      </c>
      <c r="J83" s="31"/>
      <c r="K83" s="30">
        <f t="shared" ref="K83" si="150">J83*F83</f>
        <v>0</v>
      </c>
      <c r="L83" s="32">
        <f t="shared" si="108"/>
        <v>0</v>
      </c>
      <c r="N83">
        <f t="shared" ref="N83" si="151">ROW(J83)</f>
        <v>83</v>
      </c>
      <c r="O83" t="s">
        <v>2165</v>
      </c>
    </row>
    <row r="84" spans="1:15">
      <c r="A84" s="16">
        <v>11921</v>
      </c>
      <c r="B84" s="17" t="s">
        <v>956</v>
      </c>
      <c r="C84" s="151" t="s">
        <v>2640</v>
      </c>
      <c r="D84" s="17">
        <v>12</v>
      </c>
      <c r="E84" s="55">
        <v>99</v>
      </c>
      <c r="F84" s="20">
        <v>110</v>
      </c>
      <c r="G84" s="21">
        <f t="shared" si="142"/>
        <v>99</v>
      </c>
      <c r="H84" s="22">
        <f t="shared" si="143"/>
        <v>93.5</v>
      </c>
      <c r="I84" s="22">
        <f t="shared" si="144"/>
        <v>88</v>
      </c>
      <c r="J84" s="31"/>
      <c r="K84" s="30">
        <f t="shared" si="145"/>
        <v>0</v>
      </c>
      <c r="L84" s="32">
        <f t="shared" si="108"/>
        <v>0</v>
      </c>
      <c r="N84">
        <f t="shared" si="146"/>
        <v>84</v>
      </c>
      <c r="O84" t="s">
        <v>2165</v>
      </c>
    </row>
    <row r="85" spans="1:15">
      <c r="A85" s="25">
        <v>13667</v>
      </c>
      <c r="B85" s="26" t="s">
        <v>956</v>
      </c>
      <c r="C85" s="144" t="s">
        <v>2641</v>
      </c>
      <c r="D85" s="26">
        <v>12</v>
      </c>
      <c r="E85" s="56">
        <v>85</v>
      </c>
      <c r="F85" s="28">
        <v>101</v>
      </c>
      <c r="G85" s="29">
        <f t="shared" si="142"/>
        <v>90.9</v>
      </c>
      <c r="H85" s="30">
        <f t="shared" si="143"/>
        <v>85.85</v>
      </c>
      <c r="I85" s="30">
        <f t="shared" si="144"/>
        <v>80.800000000000011</v>
      </c>
      <c r="J85" s="31"/>
      <c r="K85" s="30">
        <f t="shared" si="145"/>
        <v>0</v>
      </c>
      <c r="L85" s="32">
        <f t="shared" si="108"/>
        <v>0</v>
      </c>
      <c r="N85">
        <f t="shared" si="146"/>
        <v>85</v>
      </c>
      <c r="O85" t="s">
        <v>2165</v>
      </c>
    </row>
    <row r="86" spans="1:15">
      <c r="A86" s="16">
        <v>13398</v>
      </c>
      <c r="B86" s="17" t="s">
        <v>137</v>
      </c>
      <c r="C86" s="151" t="s">
        <v>2642</v>
      </c>
      <c r="D86" s="17">
        <v>20</v>
      </c>
      <c r="E86" s="55"/>
      <c r="F86" s="20"/>
      <c r="G86" s="21">
        <f t="shared" si="142"/>
        <v>0</v>
      </c>
      <c r="H86" s="22">
        <f t="shared" si="143"/>
        <v>0</v>
      </c>
      <c r="I86" s="22">
        <f t="shared" si="144"/>
        <v>0</v>
      </c>
      <c r="J86" s="31"/>
      <c r="K86" s="30">
        <f t="shared" si="145"/>
        <v>0</v>
      </c>
      <c r="L86" s="32">
        <f t="shared" si="108"/>
        <v>0</v>
      </c>
      <c r="N86">
        <f t="shared" si="146"/>
        <v>86</v>
      </c>
      <c r="O86" t="s">
        <v>2165</v>
      </c>
    </row>
    <row r="87" spans="1:15">
      <c r="A87" s="25">
        <v>12022</v>
      </c>
      <c r="B87" s="26" t="s">
        <v>956</v>
      </c>
      <c r="C87" s="99" t="s">
        <v>975</v>
      </c>
      <c r="D87" s="26">
        <v>12</v>
      </c>
      <c r="E87" s="56">
        <v>22</v>
      </c>
      <c r="F87" s="28">
        <v>101</v>
      </c>
      <c r="G87" s="29">
        <f t="shared" si="142"/>
        <v>90.9</v>
      </c>
      <c r="H87" s="30">
        <f t="shared" si="143"/>
        <v>85.85</v>
      </c>
      <c r="I87" s="30">
        <f t="shared" si="144"/>
        <v>80.800000000000011</v>
      </c>
      <c r="J87" s="31"/>
      <c r="K87" s="30">
        <f t="shared" si="145"/>
        <v>0</v>
      </c>
      <c r="L87" s="32">
        <f t="shared" si="108"/>
        <v>0</v>
      </c>
      <c r="N87">
        <f t="shared" si="146"/>
        <v>87</v>
      </c>
      <c r="O87" t="s">
        <v>2165</v>
      </c>
    </row>
    <row r="88" spans="1:15">
      <c r="A88" s="16">
        <v>13111</v>
      </c>
      <c r="B88" s="17" t="s">
        <v>958</v>
      </c>
      <c r="C88" s="151" t="s">
        <v>2345</v>
      </c>
      <c r="D88" s="17">
        <v>12</v>
      </c>
      <c r="E88" s="55">
        <v>21</v>
      </c>
      <c r="F88" s="20">
        <v>120</v>
      </c>
      <c r="G88" s="21">
        <f t="shared" si="142"/>
        <v>108</v>
      </c>
      <c r="H88" s="22">
        <f t="shared" si="143"/>
        <v>102</v>
      </c>
      <c r="I88" s="22">
        <f t="shared" si="144"/>
        <v>96</v>
      </c>
      <c r="J88" s="31"/>
      <c r="K88" s="30">
        <f t="shared" si="145"/>
        <v>0</v>
      </c>
      <c r="L88" s="32">
        <f t="shared" si="108"/>
        <v>0</v>
      </c>
      <c r="N88">
        <f t="shared" si="146"/>
        <v>88</v>
      </c>
      <c r="O88" t="s">
        <v>2165</v>
      </c>
    </row>
    <row r="89" spans="1:15">
      <c r="A89" s="16">
        <v>12631</v>
      </c>
      <c r="B89" s="17" t="s">
        <v>956</v>
      </c>
      <c r="C89" s="151" t="s">
        <v>2345</v>
      </c>
      <c r="D89" s="17">
        <v>12</v>
      </c>
      <c r="E89" s="55">
        <v>19</v>
      </c>
      <c r="F89" s="20">
        <v>94</v>
      </c>
      <c r="G89" s="21">
        <f t="shared" ref="G89" si="152">F89*0.9</f>
        <v>84.600000000000009</v>
      </c>
      <c r="H89" s="22">
        <f t="shared" ref="H89" si="153">F89*0.85</f>
        <v>79.899999999999991</v>
      </c>
      <c r="I89" s="22">
        <f t="shared" ref="I89" si="154">F89*0.8</f>
        <v>75.2</v>
      </c>
      <c r="J89" s="31"/>
      <c r="K89" s="30">
        <f t="shared" ref="K89" si="155">J89*F89</f>
        <v>0</v>
      </c>
      <c r="L89" s="32">
        <f t="shared" si="108"/>
        <v>0</v>
      </c>
      <c r="N89">
        <f t="shared" ref="N89" si="156">ROW(J89)</f>
        <v>89</v>
      </c>
      <c r="O89" t="s">
        <v>2165</v>
      </c>
    </row>
    <row r="90" spans="1:15">
      <c r="A90" s="25">
        <v>5989</v>
      </c>
      <c r="B90" s="26" t="s">
        <v>942</v>
      </c>
      <c r="C90" s="99" t="s">
        <v>976</v>
      </c>
      <c r="D90" s="26">
        <v>6</v>
      </c>
      <c r="E90" s="56"/>
      <c r="F90" s="28"/>
      <c r="G90" s="29">
        <f t="shared" si="142"/>
        <v>0</v>
      </c>
      <c r="H90" s="30">
        <f t="shared" si="143"/>
        <v>0</v>
      </c>
      <c r="I90" s="30">
        <f t="shared" si="144"/>
        <v>0</v>
      </c>
      <c r="J90" s="31"/>
      <c r="K90" s="30">
        <f t="shared" si="145"/>
        <v>0</v>
      </c>
      <c r="L90" s="32">
        <f t="shared" si="108"/>
        <v>0</v>
      </c>
      <c r="N90">
        <f t="shared" si="146"/>
        <v>90</v>
      </c>
      <c r="O90" t="s">
        <v>2165</v>
      </c>
    </row>
    <row r="91" spans="1:15">
      <c r="A91" s="25">
        <v>13655</v>
      </c>
      <c r="B91" s="26" t="s">
        <v>956</v>
      </c>
      <c r="C91" s="99" t="s">
        <v>961</v>
      </c>
      <c r="D91" s="26">
        <v>12</v>
      </c>
      <c r="E91" s="56"/>
      <c r="F91" s="28"/>
      <c r="G91" s="29">
        <f t="shared" si="142"/>
        <v>0</v>
      </c>
      <c r="H91" s="30">
        <f t="shared" si="143"/>
        <v>0</v>
      </c>
      <c r="I91" s="30">
        <f t="shared" si="144"/>
        <v>0</v>
      </c>
      <c r="J91" s="31"/>
      <c r="K91" s="30">
        <f t="shared" si="145"/>
        <v>0</v>
      </c>
      <c r="L91" s="32">
        <f t="shared" si="108"/>
        <v>0</v>
      </c>
      <c r="N91">
        <f t="shared" si="146"/>
        <v>91</v>
      </c>
      <c r="O91" t="s">
        <v>2165</v>
      </c>
    </row>
    <row r="92" spans="1:15">
      <c r="A92" s="16">
        <v>12633</v>
      </c>
      <c r="B92" s="17" t="s">
        <v>956</v>
      </c>
      <c r="C92" s="151" t="s">
        <v>2643</v>
      </c>
      <c r="D92" s="17">
        <v>12</v>
      </c>
      <c r="E92" s="55"/>
      <c r="F92" s="20"/>
      <c r="G92" s="21">
        <f t="shared" si="142"/>
        <v>0</v>
      </c>
      <c r="H92" s="22">
        <f t="shared" si="143"/>
        <v>0</v>
      </c>
      <c r="I92" s="22">
        <f t="shared" si="144"/>
        <v>0</v>
      </c>
      <c r="J92" s="31"/>
      <c r="K92" s="30">
        <f t="shared" si="145"/>
        <v>0</v>
      </c>
      <c r="L92" s="32">
        <f t="shared" ref="L92:L123" si="157">IF($K$350&gt;125000,J92*I92,IF($K$350&gt;55000,J92*H92,IF($K$350&gt;27500,J92*G92,IF($K$350&gt;=0,J92*F92,0))))</f>
        <v>0</v>
      </c>
      <c r="N92">
        <f t="shared" si="146"/>
        <v>92</v>
      </c>
      <c r="O92" t="s">
        <v>2165</v>
      </c>
    </row>
    <row r="93" spans="1:15">
      <c r="A93" s="25">
        <v>13665</v>
      </c>
      <c r="B93" s="26" t="s">
        <v>956</v>
      </c>
      <c r="C93" s="99" t="s">
        <v>962</v>
      </c>
      <c r="D93" s="26">
        <v>12</v>
      </c>
      <c r="E93" s="56"/>
      <c r="F93" s="28"/>
      <c r="G93" s="29">
        <f t="shared" si="142"/>
        <v>0</v>
      </c>
      <c r="H93" s="30">
        <f t="shared" si="143"/>
        <v>0</v>
      </c>
      <c r="I93" s="30">
        <f t="shared" si="144"/>
        <v>0</v>
      </c>
      <c r="J93" s="31"/>
      <c r="K93" s="30">
        <f t="shared" si="145"/>
        <v>0</v>
      </c>
      <c r="L93" s="32">
        <f t="shared" si="157"/>
        <v>0</v>
      </c>
      <c r="N93">
        <f t="shared" si="146"/>
        <v>93</v>
      </c>
      <c r="O93" t="s">
        <v>2165</v>
      </c>
    </row>
    <row r="94" spans="1:15">
      <c r="A94" s="16">
        <v>5990</v>
      </c>
      <c r="B94" s="17" t="s">
        <v>956</v>
      </c>
      <c r="C94" s="92" t="s">
        <v>977</v>
      </c>
      <c r="D94" s="17">
        <v>12</v>
      </c>
      <c r="E94" s="55">
        <v>91</v>
      </c>
      <c r="F94" s="20">
        <v>101</v>
      </c>
      <c r="G94" s="21">
        <f t="shared" si="142"/>
        <v>90.9</v>
      </c>
      <c r="H94" s="22">
        <f t="shared" si="143"/>
        <v>85.85</v>
      </c>
      <c r="I94" s="22">
        <f t="shared" si="144"/>
        <v>80.800000000000011</v>
      </c>
      <c r="J94" s="31"/>
      <c r="K94" s="30">
        <f t="shared" si="145"/>
        <v>0</v>
      </c>
      <c r="L94" s="32">
        <f t="shared" si="157"/>
        <v>0</v>
      </c>
      <c r="N94">
        <f t="shared" si="146"/>
        <v>94</v>
      </c>
      <c r="O94" t="s">
        <v>2165</v>
      </c>
    </row>
    <row r="95" spans="1:15">
      <c r="A95" s="25">
        <v>12635</v>
      </c>
      <c r="B95" s="26" t="s">
        <v>956</v>
      </c>
      <c r="C95" s="144" t="s">
        <v>2644</v>
      </c>
      <c r="D95" s="26">
        <v>12</v>
      </c>
      <c r="E95" s="56">
        <v>96</v>
      </c>
      <c r="F95" s="28">
        <v>110</v>
      </c>
      <c r="G95" s="29">
        <f t="shared" si="142"/>
        <v>99</v>
      </c>
      <c r="H95" s="30">
        <f t="shared" si="143"/>
        <v>93.5</v>
      </c>
      <c r="I95" s="30">
        <f t="shared" si="144"/>
        <v>88</v>
      </c>
      <c r="J95" s="31"/>
      <c r="K95" s="30">
        <f t="shared" si="145"/>
        <v>0</v>
      </c>
      <c r="L95" s="32">
        <f t="shared" si="157"/>
        <v>0</v>
      </c>
      <c r="N95">
        <f t="shared" si="146"/>
        <v>95</v>
      </c>
      <c r="O95" t="s">
        <v>2165</v>
      </c>
    </row>
    <row r="96" spans="1:15">
      <c r="A96" s="16">
        <v>11918</v>
      </c>
      <c r="B96" s="17" t="s">
        <v>956</v>
      </c>
      <c r="C96" s="151" t="s">
        <v>2645</v>
      </c>
      <c r="D96" s="17">
        <v>12</v>
      </c>
      <c r="E96" s="55"/>
      <c r="F96" s="20"/>
      <c r="G96" s="21">
        <f t="shared" si="142"/>
        <v>0</v>
      </c>
      <c r="H96" s="22">
        <f t="shared" si="143"/>
        <v>0</v>
      </c>
      <c r="I96" s="22">
        <f t="shared" si="144"/>
        <v>0</v>
      </c>
      <c r="J96" s="31"/>
      <c r="K96" s="30">
        <f t="shared" si="145"/>
        <v>0</v>
      </c>
      <c r="L96" s="32">
        <f t="shared" si="157"/>
        <v>0</v>
      </c>
      <c r="N96">
        <f t="shared" si="146"/>
        <v>96</v>
      </c>
      <c r="O96" t="s">
        <v>2165</v>
      </c>
    </row>
    <row r="97" spans="1:15">
      <c r="A97" s="25">
        <v>12637</v>
      </c>
      <c r="B97" s="26" t="s">
        <v>956</v>
      </c>
      <c r="C97" s="144" t="s">
        <v>2646</v>
      </c>
      <c r="D97" s="26">
        <v>12</v>
      </c>
      <c r="E97" s="56">
        <v>94</v>
      </c>
      <c r="F97" s="28">
        <v>100</v>
      </c>
      <c r="G97" s="29">
        <f t="shared" si="142"/>
        <v>90</v>
      </c>
      <c r="H97" s="30">
        <f t="shared" si="143"/>
        <v>85</v>
      </c>
      <c r="I97" s="30">
        <f t="shared" si="144"/>
        <v>80</v>
      </c>
      <c r="J97" s="31"/>
      <c r="K97" s="30">
        <f t="shared" si="145"/>
        <v>0</v>
      </c>
      <c r="L97" s="32">
        <f t="shared" si="157"/>
        <v>0</v>
      </c>
      <c r="N97">
        <f t="shared" si="146"/>
        <v>97</v>
      </c>
      <c r="O97" t="s">
        <v>2165</v>
      </c>
    </row>
    <row r="98" spans="1:15">
      <c r="A98" s="16">
        <v>12629</v>
      </c>
      <c r="B98" s="17" t="s">
        <v>956</v>
      </c>
      <c r="C98" s="92" t="s">
        <v>978</v>
      </c>
      <c r="D98" s="17">
        <v>12</v>
      </c>
      <c r="E98" s="55"/>
      <c r="F98" s="20"/>
      <c r="G98" s="21">
        <f t="shared" si="142"/>
        <v>0</v>
      </c>
      <c r="H98" s="22">
        <f t="shared" si="143"/>
        <v>0</v>
      </c>
      <c r="I98" s="22">
        <f t="shared" si="144"/>
        <v>0</v>
      </c>
      <c r="J98" s="31"/>
      <c r="K98" s="30">
        <f t="shared" si="145"/>
        <v>0</v>
      </c>
      <c r="L98" s="32">
        <f t="shared" si="157"/>
        <v>0</v>
      </c>
      <c r="N98">
        <f t="shared" si="146"/>
        <v>98</v>
      </c>
      <c r="O98" t="s">
        <v>2165</v>
      </c>
    </row>
    <row r="99" spans="1:15">
      <c r="A99" s="25">
        <v>13656</v>
      </c>
      <c r="B99" s="26" t="s">
        <v>956</v>
      </c>
      <c r="C99" s="99" t="s">
        <v>963</v>
      </c>
      <c r="D99" s="26">
        <v>12</v>
      </c>
      <c r="E99" s="56">
        <v>57</v>
      </c>
      <c r="F99" s="28">
        <v>95</v>
      </c>
      <c r="G99" s="29">
        <f t="shared" si="142"/>
        <v>85.5</v>
      </c>
      <c r="H99" s="30">
        <f t="shared" si="143"/>
        <v>80.75</v>
      </c>
      <c r="I99" s="30">
        <f t="shared" si="144"/>
        <v>76</v>
      </c>
      <c r="J99" s="31"/>
      <c r="K99" s="30">
        <f t="shared" si="145"/>
        <v>0</v>
      </c>
      <c r="L99" s="32">
        <f t="shared" si="157"/>
        <v>0</v>
      </c>
      <c r="N99">
        <f t="shared" si="146"/>
        <v>99</v>
      </c>
      <c r="O99" t="s">
        <v>2165</v>
      </c>
    </row>
    <row r="100" spans="1:15">
      <c r="A100" s="16">
        <v>12630</v>
      </c>
      <c r="B100" s="17" t="s">
        <v>956</v>
      </c>
      <c r="C100" s="92" t="s">
        <v>979</v>
      </c>
      <c r="D100" s="17">
        <v>12</v>
      </c>
      <c r="E100" s="55"/>
      <c r="F100" s="20"/>
      <c r="G100" s="21">
        <f t="shared" si="142"/>
        <v>0</v>
      </c>
      <c r="H100" s="22">
        <f t="shared" si="143"/>
        <v>0</v>
      </c>
      <c r="I100" s="22">
        <f t="shared" si="144"/>
        <v>0</v>
      </c>
      <c r="J100" s="31"/>
      <c r="K100" s="30">
        <f t="shared" si="145"/>
        <v>0</v>
      </c>
      <c r="L100" s="32">
        <f t="shared" si="157"/>
        <v>0</v>
      </c>
      <c r="N100">
        <f t="shared" si="146"/>
        <v>100</v>
      </c>
      <c r="O100" t="s">
        <v>2165</v>
      </c>
    </row>
    <row r="101" spans="1:15">
      <c r="A101" s="25">
        <v>13112</v>
      </c>
      <c r="B101" s="26" t="s">
        <v>958</v>
      </c>
      <c r="C101" s="144" t="s">
        <v>2647</v>
      </c>
      <c r="D101" s="26">
        <v>12</v>
      </c>
      <c r="E101" s="56">
        <v>71</v>
      </c>
      <c r="F101" s="28">
        <v>140</v>
      </c>
      <c r="G101" s="29">
        <f t="shared" si="142"/>
        <v>126</v>
      </c>
      <c r="H101" s="30">
        <f t="shared" si="143"/>
        <v>119</v>
      </c>
      <c r="I101" s="30">
        <f t="shared" si="144"/>
        <v>112</v>
      </c>
      <c r="J101" s="31"/>
      <c r="K101" s="30">
        <f t="shared" si="145"/>
        <v>0</v>
      </c>
      <c r="L101" s="32">
        <f t="shared" si="157"/>
        <v>0</v>
      </c>
      <c r="N101">
        <f t="shared" si="146"/>
        <v>101</v>
      </c>
      <c r="O101" t="s">
        <v>2165</v>
      </c>
    </row>
    <row r="102" spans="1:15">
      <c r="A102" s="16">
        <v>13386</v>
      </c>
      <c r="B102" s="17" t="s">
        <v>956</v>
      </c>
      <c r="C102" s="92" t="s">
        <v>964</v>
      </c>
      <c r="D102" s="17">
        <v>12</v>
      </c>
      <c r="E102" s="55">
        <v>49</v>
      </c>
      <c r="F102" s="20">
        <v>95</v>
      </c>
      <c r="G102" s="21">
        <f t="shared" si="142"/>
        <v>85.5</v>
      </c>
      <c r="H102" s="22">
        <f t="shared" si="143"/>
        <v>80.75</v>
      </c>
      <c r="I102" s="22">
        <f t="shared" si="144"/>
        <v>76</v>
      </c>
      <c r="J102" s="31"/>
      <c r="K102" s="30">
        <f t="shared" si="145"/>
        <v>0</v>
      </c>
      <c r="L102" s="32">
        <f t="shared" si="157"/>
        <v>0</v>
      </c>
      <c r="N102">
        <f t="shared" si="146"/>
        <v>102</v>
      </c>
      <c r="O102" t="s">
        <v>2165</v>
      </c>
    </row>
    <row r="103" spans="1:15">
      <c r="A103" s="25">
        <v>6076</v>
      </c>
      <c r="B103" s="26" t="s">
        <v>956</v>
      </c>
      <c r="C103" s="99" t="s">
        <v>2660</v>
      </c>
      <c r="D103" s="26">
        <v>12</v>
      </c>
      <c r="E103" s="56">
        <v>168</v>
      </c>
      <c r="F103" s="28">
        <v>94</v>
      </c>
      <c r="G103" s="29">
        <f t="shared" si="142"/>
        <v>84.600000000000009</v>
      </c>
      <c r="H103" s="30">
        <f t="shared" si="143"/>
        <v>79.899999999999991</v>
      </c>
      <c r="I103" s="30">
        <f t="shared" si="144"/>
        <v>75.2</v>
      </c>
      <c r="J103" s="31"/>
      <c r="K103" s="30">
        <f t="shared" si="145"/>
        <v>0</v>
      </c>
      <c r="L103" s="32">
        <f t="shared" si="157"/>
        <v>0</v>
      </c>
      <c r="N103">
        <f t="shared" si="146"/>
        <v>103</v>
      </c>
      <c r="O103" t="s">
        <v>2165</v>
      </c>
    </row>
    <row r="104" spans="1:15">
      <c r="A104" s="16">
        <v>11895</v>
      </c>
      <c r="B104" s="17" t="s">
        <v>959</v>
      </c>
      <c r="C104" s="92" t="s">
        <v>3472</v>
      </c>
      <c r="D104" s="17">
        <v>12</v>
      </c>
      <c r="E104" s="55">
        <v>378</v>
      </c>
      <c r="F104" s="20">
        <v>290</v>
      </c>
      <c r="G104" s="21">
        <f t="shared" si="142"/>
        <v>261</v>
      </c>
      <c r="H104" s="22">
        <f t="shared" si="143"/>
        <v>246.5</v>
      </c>
      <c r="I104" s="22">
        <f t="shared" si="144"/>
        <v>232</v>
      </c>
      <c r="J104" s="31"/>
      <c r="K104" s="30">
        <f t="shared" si="145"/>
        <v>0</v>
      </c>
      <c r="L104" s="32">
        <f t="shared" si="157"/>
        <v>0</v>
      </c>
      <c r="N104">
        <f t="shared" si="146"/>
        <v>104</v>
      </c>
      <c r="O104" t="s">
        <v>2165</v>
      </c>
    </row>
    <row r="105" spans="1:15">
      <c r="A105" s="25">
        <v>12553</v>
      </c>
      <c r="B105" s="26" t="s">
        <v>957</v>
      </c>
      <c r="C105" s="99" t="s">
        <v>966</v>
      </c>
      <c r="D105" s="26">
        <v>1</v>
      </c>
      <c r="E105" s="56"/>
      <c r="F105" s="28"/>
      <c r="G105" s="29">
        <f t="shared" si="142"/>
        <v>0</v>
      </c>
      <c r="H105" s="30">
        <f t="shared" si="143"/>
        <v>0</v>
      </c>
      <c r="I105" s="30">
        <f t="shared" si="144"/>
        <v>0</v>
      </c>
      <c r="J105" s="31"/>
      <c r="K105" s="30">
        <f t="shared" si="145"/>
        <v>0</v>
      </c>
      <c r="L105" s="32">
        <f t="shared" si="157"/>
        <v>0</v>
      </c>
      <c r="N105">
        <f t="shared" si="146"/>
        <v>105</v>
      </c>
      <c r="O105" t="s">
        <v>2165</v>
      </c>
    </row>
    <row r="106" spans="1:15">
      <c r="A106" s="16">
        <v>13113</v>
      </c>
      <c r="B106" s="17" t="s">
        <v>958</v>
      </c>
      <c r="C106" s="92" t="s">
        <v>980</v>
      </c>
      <c r="D106" s="17">
        <v>12</v>
      </c>
      <c r="E106" s="55">
        <v>9</v>
      </c>
      <c r="F106" s="20">
        <v>140</v>
      </c>
      <c r="G106" s="21">
        <f t="shared" si="142"/>
        <v>126</v>
      </c>
      <c r="H106" s="22">
        <f t="shared" si="143"/>
        <v>119</v>
      </c>
      <c r="I106" s="22">
        <f t="shared" si="144"/>
        <v>112</v>
      </c>
      <c r="J106" s="31"/>
      <c r="K106" s="30">
        <f t="shared" si="145"/>
        <v>0</v>
      </c>
      <c r="L106" s="32">
        <f t="shared" si="157"/>
        <v>0</v>
      </c>
      <c r="N106">
        <f t="shared" si="146"/>
        <v>106</v>
      </c>
      <c r="O106" t="s">
        <v>2165</v>
      </c>
    </row>
    <row r="107" spans="1:15" hidden="1">
      <c r="A107" s="25">
        <v>5992</v>
      </c>
      <c r="B107" s="26" t="s">
        <v>942</v>
      </c>
      <c r="C107" s="99" t="s">
        <v>965</v>
      </c>
      <c r="D107" s="26">
        <v>6</v>
      </c>
      <c r="E107" s="56"/>
      <c r="F107" s="28"/>
      <c r="G107" s="29">
        <f t="shared" si="142"/>
        <v>0</v>
      </c>
      <c r="H107" s="30">
        <f t="shared" si="143"/>
        <v>0</v>
      </c>
      <c r="I107" s="30">
        <f t="shared" si="144"/>
        <v>0</v>
      </c>
      <c r="J107" s="31"/>
      <c r="K107" s="30">
        <f t="shared" si="145"/>
        <v>0</v>
      </c>
      <c r="L107" s="32">
        <f t="shared" si="157"/>
        <v>0</v>
      </c>
      <c r="N107">
        <f t="shared" si="146"/>
        <v>107</v>
      </c>
      <c r="O107" t="s">
        <v>2165</v>
      </c>
    </row>
    <row r="108" spans="1:15">
      <c r="A108" s="16">
        <v>13114</v>
      </c>
      <c r="B108" s="17" t="s">
        <v>956</v>
      </c>
      <c r="C108" s="151" t="s">
        <v>2648</v>
      </c>
      <c r="D108" s="17">
        <v>12</v>
      </c>
      <c r="E108" s="55"/>
      <c r="F108" s="20"/>
      <c r="G108" s="21">
        <f t="shared" si="142"/>
        <v>0</v>
      </c>
      <c r="H108" s="22">
        <f t="shared" si="143"/>
        <v>0</v>
      </c>
      <c r="I108" s="22">
        <f t="shared" si="144"/>
        <v>0</v>
      </c>
      <c r="J108" s="31"/>
      <c r="K108" s="30">
        <f t="shared" si="145"/>
        <v>0</v>
      </c>
      <c r="L108" s="32">
        <f t="shared" si="157"/>
        <v>0</v>
      </c>
      <c r="N108">
        <f t="shared" si="146"/>
        <v>108</v>
      </c>
      <c r="O108" t="s">
        <v>2165</v>
      </c>
    </row>
    <row r="109" spans="1:15">
      <c r="A109" s="25">
        <v>12745</v>
      </c>
      <c r="B109" s="26" t="s">
        <v>956</v>
      </c>
      <c r="C109" s="144" t="s">
        <v>2649</v>
      </c>
      <c r="D109" s="26">
        <v>12</v>
      </c>
      <c r="E109" s="56"/>
      <c r="F109" s="28"/>
      <c r="G109" s="29">
        <f t="shared" si="142"/>
        <v>0</v>
      </c>
      <c r="H109" s="30">
        <f t="shared" si="143"/>
        <v>0</v>
      </c>
      <c r="I109" s="30">
        <f t="shared" si="144"/>
        <v>0</v>
      </c>
      <c r="J109" s="31"/>
      <c r="K109" s="30">
        <f t="shared" si="145"/>
        <v>0</v>
      </c>
      <c r="L109" s="32">
        <f t="shared" si="157"/>
        <v>0</v>
      </c>
      <c r="N109">
        <f t="shared" si="146"/>
        <v>109</v>
      </c>
      <c r="O109" t="s">
        <v>2165</v>
      </c>
    </row>
    <row r="110" spans="1:15">
      <c r="A110" s="16">
        <v>12632</v>
      </c>
      <c r="B110" s="17" t="s">
        <v>956</v>
      </c>
      <c r="C110" s="151" t="s">
        <v>2650</v>
      </c>
      <c r="D110" s="17">
        <v>12</v>
      </c>
      <c r="E110" s="55">
        <v>15</v>
      </c>
      <c r="F110" s="20">
        <v>95</v>
      </c>
      <c r="G110" s="21">
        <f t="shared" si="142"/>
        <v>85.5</v>
      </c>
      <c r="H110" s="22">
        <f t="shared" si="143"/>
        <v>80.75</v>
      </c>
      <c r="I110" s="22">
        <f t="shared" si="144"/>
        <v>76</v>
      </c>
      <c r="J110" s="31"/>
      <c r="K110" s="30">
        <f t="shared" si="145"/>
        <v>0</v>
      </c>
      <c r="L110" s="32">
        <f t="shared" si="157"/>
        <v>0</v>
      </c>
      <c r="N110">
        <f t="shared" si="146"/>
        <v>110</v>
      </c>
      <c r="O110" t="s">
        <v>2165</v>
      </c>
    </row>
    <row r="111" spans="1:15" hidden="1">
      <c r="A111" s="16">
        <v>13036</v>
      </c>
      <c r="B111" s="17" t="s">
        <v>957</v>
      </c>
      <c r="C111" s="151" t="s">
        <v>2650</v>
      </c>
      <c r="D111" s="17">
        <v>12</v>
      </c>
      <c r="E111" s="55"/>
      <c r="F111" s="20"/>
      <c r="G111" s="21">
        <f t="shared" ref="G111" si="158">F111*0.9</f>
        <v>0</v>
      </c>
      <c r="H111" s="22">
        <f t="shared" ref="H111" si="159">F111*0.85</f>
        <v>0</v>
      </c>
      <c r="I111" s="22">
        <f t="shared" ref="I111" si="160">F111*0.8</f>
        <v>0</v>
      </c>
      <c r="J111" s="31"/>
      <c r="K111" s="30">
        <f t="shared" ref="K111" si="161">J111*F111</f>
        <v>0</v>
      </c>
      <c r="L111" s="32">
        <f t="shared" si="157"/>
        <v>0</v>
      </c>
      <c r="N111">
        <f t="shared" ref="N111" si="162">ROW(J111)</f>
        <v>111</v>
      </c>
      <c r="O111" t="s">
        <v>2165</v>
      </c>
    </row>
    <row r="112" spans="1:15">
      <c r="A112" s="25">
        <v>13387</v>
      </c>
      <c r="B112" s="26" t="s">
        <v>956</v>
      </c>
      <c r="C112" s="144" t="s">
        <v>2651</v>
      </c>
      <c r="D112" s="26">
        <v>12</v>
      </c>
      <c r="E112" s="56"/>
      <c r="F112" s="28"/>
      <c r="G112" s="29">
        <f t="shared" ref="G112:G149" si="163">F112*0.9</f>
        <v>0</v>
      </c>
      <c r="H112" s="30">
        <f t="shared" ref="H112:H149" si="164">F112*0.85</f>
        <v>0</v>
      </c>
      <c r="I112" s="30">
        <f t="shared" ref="I112:I149" si="165">F112*0.8</f>
        <v>0</v>
      </c>
      <c r="J112" s="31"/>
      <c r="K112" s="30">
        <f t="shared" ref="K112:K149" si="166">J112*F112</f>
        <v>0</v>
      </c>
      <c r="L112" s="32">
        <f t="shared" si="157"/>
        <v>0</v>
      </c>
      <c r="N112">
        <f t="shared" ref="N112:N149" si="167">ROW(J112)</f>
        <v>112</v>
      </c>
      <c r="O112" t="s">
        <v>2165</v>
      </c>
    </row>
    <row r="113" spans="1:15" hidden="1">
      <c r="A113" s="16">
        <v>13895</v>
      </c>
      <c r="B113" s="17" t="s">
        <v>956</v>
      </c>
      <c r="C113" s="92" t="s">
        <v>967</v>
      </c>
      <c r="D113" s="17">
        <v>12</v>
      </c>
      <c r="E113" s="55"/>
      <c r="F113" s="20"/>
      <c r="G113" s="21">
        <f t="shared" si="163"/>
        <v>0</v>
      </c>
      <c r="H113" s="22">
        <f t="shared" si="164"/>
        <v>0</v>
      </c>
      <c r="I113" s="22">
        <f t="shared" si="165"/>
        <v>0</v>
      </c>
      <c r="J113" s="31"/>
      <c r="K113" s="30">
        <f t="shared" si="166"/>
        <v>0</v>
      </c>
      <c r="L113" s="32">
        <f t="shared" si="157"/>
        <v>0</v>
      </c>
      <c r="N113">
        <f t="shared" si="167"/>
        <v>113</v>
      </c>
      <c r="O113" t="s">
        <v>2165</v>
      </c>
    </row>
    <row r="114" spans="1:15">
      <c r="A114" s="16">
        <v>12787</v>
      </c>
      <c r="B114" s="17" t="s">
        <v>958</v>
      </c>
      <c r="C114" s="92" t="s">
        <v>968</v>
      </c>
      <c r="D114" s="17">
        <v>12</v>
      </c>
      <c r="E114" s="55">
        <v>39</v>
      </c>
      <c r="F114" s="20">
        <v>140</v>
      </c>
      <c r="G114" s="21">
        <f t="shared" si="163"/>
        <v>126</v>
      </c>
      <c r="H114" s="22">
        <f t="shared" si="164"/>
        <v>119</v>
      </c>
      <c r="I114" s="22">
        <f t="shared" si="165"/>
        <v>112</v>
      </c>
      <c r="J114" s="31"/>
      <c r="K114" s="30">
        <f t="shared" si="166"/>
        <v>0</v>
      </c>
      <c r="L114" s="32">
        <f t="shared" si="157"/>
        <v>0</v>
      </c>
      <c r="N114">
        <f t="shared" si="167"/>
        <v>114</v>
      </c>
      <c r="O114" t="s">
        <v>2165</v>
      </c>
    </row>
    <row r="115" spans="1:15">
      <c r="A115" s="25">
        <v>13388</v>
      </c>
      <c r="B115" s="26" t="s">
        <v>960</v>
      </c>
      <c r="C115" s="144" t="s">
        <v>969</v>
      </c>
      <c r="D115" s="26">
        <v>1</v>
      </c>
      <c r="E115" s="56"/>
      <c r="F115" s="28"/>
      <c r="G115" s="29">
        <f t="shared" si="163"/>
        <v>0</v>
      </c>
      <c r="H115" s="30">
        <f t="shared" si="164"/>
        <v>0</v>
      </c>
      <c r="I115" s="30">
        <f t="shared" si="165"/>
        <v>0</v>
      </c>
      <c r="J115" s="31"/>
      <c r="K115" s="30">
        <f t="shared" si="166"/>
        <v>0</v>
      </c>
      <c r="L115" s="32">
        <f t="shared" si="157"/>
        <v>0</v>
      </c>
      <c r="N115">
        <f t="shared" si="167"/>
        <v>115</v>
      </c>
      <c r="O115" t="s">
        <v>2165</v>
      </c>
    </row>
    <row r="116" spans="1:15" hidden="1">
      <c r="A116" s="25">
        <v>6078</v>
      </c>
      <c r="B116" s="26" t="s">
        <v>942</v>
      </c>
      <c r="C116" s="99" t="s">
        <v>989</v>
      </c>
      <c r="D116" s="26">
        <v>6</v>
      </c>
      <c r="E116" s="56"/>
      <c r="F116" s="28"/>
      <c r="G116" s="29">
        <f t="shared" si="163"/>
        <v>0</v>
      </c>
      <c r="H116" s="30">
        <f t="shared" si="164"/>
        <v>0</v>
      </c>
      <c r="I116" s="30">
        <f t="shared" si="165"/>
        <v>0</v>
      </c>
      <c r="J116" s="31"/>
      <c r="K116" s="30">
        <f t="shared" si="166"/>
        <v>0</v>
      </c>
      <c r="L116" s="32">
        <f t="shared" si="157"/>
        <v>0</v>
      </c>
      <c r="N116">
        <f t="shared" si="167"/>
        <v>116</v>
      </c>
      <c r="O116" t="s">
        <v>2165</v>
      </c>
    </row>
    <row r="117" spans="1:15">
      <c r="A117" s="16">
        <v>14345</v>
      </c>
      <c r="B117" s="17" t="s">
        <v>956</v>
      </c>
      <c r="C117" s="92" t="s">
        <v>970</v>
      </c>
      <c r="D117" s="17">
        <v>12</v>
      </c>
      <c r="E117" s="55"/>
      <c r="F117" s="20"/>
      <c r="G117" s="21">
        <f t="shared" si="163"/>
        <v>0</v>
      </c>
      <c r="H117" s="22">
        <f t="shared" si="164"/>
        <v>0</v>
      </c>
      <c r="I117" s="22">
        <f t="shared" si="165"/>
        <v>0</v>
      </c>
      <c r="J117" s="31"/>
      <c r="K117" s="30">
        <f t="shared" si="166"/>
        <v>0</v>
      </c>
      <c r="L117" s="32">
        <f t="shared" si="157"/>
        <v>0</v>
      </c>
      <c r="N117">
        <f t="shared" si="167"/>
        <v>117</v>
      </c>
      <c r="O117" t="s">
        <v>2165</v>
      </c>
    </row>
    <row r="118" spans="1:15">
      <c r="A118" s="25">
        <v>13116</v>
      </c>
      <c r="B118" s="26" t="s">
        <v>958</v>
      </c>
      <c r="C118" s="99" t="s">
        <v>970</v>
      </c>
      <c r="D118" s="26">
        <v>12</v>
      </c>
      <c r="E118" s="56">
        <v>72</v>
      </c>
      <c r="F118" s="28">
        <v>140</v>
      </c>
      <c r="G118" s="29">
        <f t="shared" si="163"/>
        <v>126</v>
      </c>
      <c r="H118" s="30">
        <f t="shared" si="164"/>
        <v>119</v>
      </c>
      <c r="I118" s="30">
        <f t="shared" si="165"/>
        <v>112</v>
      </c>
      <c r="J118" s="31"/>
      <c r="K118" s="30">
        <f t="shared" si="166"/>
        <v>0</v>
      </c>
      <c r="L118" s="32">
        <f t="shared" si="157"/>
        <v>0</v>
      </c>
      <c r="N118">
        <f t="shared" si="167"/>
        <v>118</v>
      </c>
      <c r="O118" t="s">
        <v>2165</v>
      </c>
    </row>
    <row r="119" spans="1:15">
      <c r="A119" s="16">
        <v>13115</v>
      </c>
      <c r="B119" s="17" t="s">
        <v>958</v>
      </c>
      <c r="C119" s="151" t="s">
        <v>2652</v>
      </c>
      <c r="D119" s="17">
        <v>12</v>
      </c>
      <c r="E119" s="55">
        <v>59</v>
      </c>
      <c r="F119" s="20">
        <v>140</v>
      </c>
      <c r="G119" s="21">
        <f t="shared" si="163"/>
        <v>126</v>
      </c>
      <c r="H119" s="22">
        <f t="shared" si="164"/>
        <v>119</v>
      </c>
      <c r="I119" s="22">
        <f t="shared" si="165"/>
        <v>112</v>
      </c>
      <c r="J119" s="31"/>
      <c r="K119" s="30">
        <f t="shared" si="166"/>
        <v>0</v>
      </c>
      <c r="L119" s="32">
        <f t="shared" si="157"/>
        <v>0</v>
      </c>
      <c r="N119">
        <f t="shared" si="167"/>
        <v>119</v>
      </c>
      <c r="O119" t="s">
        <v>2165</v>
      </c>
    </row>
    <row r="120" spans="1:15">
      <c r="A120" s="16">
        <v>5995</v>
      </c>
      <c r="B120" s="17" t="s">
        <v>956</v>
      </c>
      <c r="C120" s="151" t="s">
        <v>2652</v>
      </c>
      <c r="D120" s="17">
        <v>12</v>
      </c>
      <c r="E120" s="55">
        <v>93</v>
      </c>
      <c r="F120" s="20">
        <v>94</v>
      </c>
      <c r="G120" s="21">
        <f t="shared" ref="G120" si="168">F120*0.9</f>
        <v>84.600000000000009</v>
      </c>
      <c r="H120" s="22">
        <f t="shared" ref="H120" si="169">F120*0.85</f>
        <v>79.899999999999991</v>
      </c>
      <c r="I120" s="22">
        <f t="shared" ref="I120" si="170">F120*0.8</f>
        <v>75.2</v>
      </c>
      <c r="J120" s="31"/>
      <c r="K120" s="30">
        <f t="shared" ref="K120" si="171">J120*F120</f>
        <v>0</v>
      </c>
      <c r="L120" s="32">
        <f t="shared" si="157"/>
        <v>0</v>
      </c>
      <c r="N120">
        <f t="shared" ref="N120" si="172">ROW(J120)</f>
        <v>120</v>
      </c>
      <c r="O120" t="s">
        <v>2165</v>
      </c>
    </row>
    <row r="121" spans="1:15">
      <c r="A121" s="25">
        <v>13395</v>
      </c>
      <c r="B121" s="26" t="s">
        <v>960</v>
      </c>
      <c r="C121" s="144" t="s">
        <v>2653</v>
      </c>
      <c r="D121" s="26">
        <v>20</v>
      </c>
      <c r="E121" s="56">
        <v>1</v>
      </c>
      <c r="F121" s="28">
        <v>945</v>
      </c>
      <c r="G121" s="29">
        <f t="shared" si="163"/>
        <v>850.5</v>
      </c>
      <c r="H121" s="30">
        <f t="shared" si="164"/>
        <v>803.25</v>
      </c>
      <c r="I121" s="30">
        <f t="shared" si="165"/>
        <v>756</v>
      </c>
      <c r="J121" s="31"/>
      <c r="K121" s="30">
        <f t="shared" si="166"/>
        <v>0</v>
      </c>
      <c r="L121" s="32">
        <f t="shared" si="157"/>
        <v>0</v>
      </c>
      <c r="N121">
        <f t="shared" si="167"/>
        <v>121</v>
      </c>
      <c r="O121" t="s">
        <v>2165</v>
      </c>
    </row>
    <row r="122" spans="1:15">
      <c r="A122" s="16">
        <v>11902</v>
      </c>
      <c r="B122" s="17" t="s">
        <v>942</v>
      </c>
      <c r="C122" s="92" t="s">
        <v>971</v>
      </c>
      <c r="D122" s="17">
        <v>6</v>
      </c>
      <c r="E122" s="55"/>
      <c r="F122" s="20"/>
      <c r="G122" s="21">
        <f t="shared" si="163"/>
        <v>0</v>
      </c>
      <c r="H122" s="22">
        <f t="shared" si="164"/>
        <v>0</v>
      </c>
      <c r="I122" s="22">
        <f t="shared" si="165"/>
        <v>0</v>
      </c>
      <c r="J122" s="31"/>
      <c r="K122" s="30">
        <f t="shared" si="166"/>
        <v>0</v>
      </c>
      <c r="L122" s="32">
        <f t="shared" si="157"/>
        <v>0</v>
      </c>
      <c r="N122">
        <f t="shared" si="167"/>
        <v>122</v>
      </c>
      <c r="O122" t="s">
        <v>2165</v>
      </c>
    </row>
    <row r="123" spans="1:15">
      <c r="A123" s="25">
        <v>13663</v>
      </c>
      <c r="B123" s="26" t="s">
        <v>956</v>
      </c>
      <c r="C123" s="99" t="s">
        <v>972</v>
      </c>
      <c r="D123" s="26">
        <v>12</v>
      </c>
      <c r="E123" s="56"/>
      <c r="F123" s="28"/>
      <c r="G123" s="29">
        <f t="shared" si="163"/>
        <v>0</v>
      </c>
      <c r="H123" s="30">
        <f t="shared" si="164"/>
        <v>0</v>
      </c>
      <c r="I123" s="30">
        <f t="shared" si="165"/>
        <v>0</v>
      </c>
      <c r="J123" s="31"/>
      <c r="K123" s="30">
        <f t="shared" si="166"/>
        <v>0</v>
      </c>
      <c r="L123" s="32">
        <f t="shared" si="157"/>
        <v>0</v>
      </c>
      <c r="N123">
        <f t="shared" si="167"/>
        <v>123</v>
      </c>
      <c r="O123" t="s">
        <v>2165</v>
      </c>
    </row>
    <row r="124" spans="1:15">
      <c r="A124" s="16">
        <v>6079</v>
      </c>
      <c r="B124" s="17" t="s">
        <v>956</v>
      </c>
      <c r="C124" s="151" t="s">
        <v>2654</v>
      </c>
      <c r="D124" s="17">
        <v>12</v>
      </c>
      <c r="E124" s="55"/>
      <c r="F124" s="20"/>
      <c r="G124" s="21">
        <f t="shared" si="163"/>
        <v>0</v>
      </c>
      <c r="H124" s="22">
        <f t="shared" si="164"/>
        <v>0</v>
      </c>
      <c r="I124" s="22">
        <f t="shared" si="165"/>
        <v>0</v>
      </c>
      <c r="J124" s="31"/>
      <c r="K124" s="30">
        <f t="shared" si="166"/>
        <v>0</v>
      </c>
      <c r="L124" s="32">
        <f t="shared" ref="L124:L153" si="173">IF($K$350&gt;125000,J124*I124,IF($K$350&gt;55000,J124*H124,IF($K$350&gt;27500,J124*G124,IF($K$350&gt;=0,J124*F124,0))))</f>
        <v>0</v>
      </c>
      <c r="N124">
        <f t="shared" si="167"/>
        <v>124</v>
      </c>
      <c r="O124" t="s">
        <v>2165</v>
      </c>
    </row>
    <row r="125" spans="1:15">
      <c r="A125" s="16">
        <v>14612</v>
      </c>
      <c r="B125" s="17" t="s">
        <v>956</v>
      </c>
      <c r="C125" s="92" t="s">
        <v>2724</v>
      </c>
      <c r="D125" s="17">
        <v>12</v>
      </c>
      <c r="E125" s="55">
        <v>38</v>
      </c>
      <c r="F125" s="20">
        <v>94</v>
      </c>
      <c r="G125" s="21">
        <f t="shared" ref="G125" si="174">F125*0.9</f>
        <v>84.600000000000009</v>
      </c>
      <c r="H125" s="22">
        <f t="shared" ref="H125" si="175">F125*0.85</f>
        <v>79.899999999999991</v>
      </c>
      <c r="I125" s="22">
        <f t="shared" ref="I125" si="176">F125*0.8</f>
        <v>75.2</v>
      </c>
      <c r="J125" s="31"/>
      <c r="K125" s="30">
        <f t="shared" ref="K125" si="177">J125*F125</f>
        <v>0</v>
      </c>
      <c r="L125" s="32">
        <f t="shared" si="173"/>
        <v>0</v>
      </c>
      <c r="N125">
        <f t="shared" ref="N125" si="178">ROW(J125)</f>
        <v>125</v>
      </c>
      <c r="O125" t="s">
        <v>2165</v>
      </c>
    </row>
    <row r="126" spans="1:15" hidden="1">
      <c r="A126" s="25">
        <v>12628</v>
      </c>
      <c r="B126" s="26" t="s">
        <v>956</v>
      </c>
      <c r="C126" s="99" t="s">
        <v>973</v>
      </c>
      <c r="D126" s="26">
        <v>12</v>
      </c>
      <c r="E126" s="56"/>
      <c r="F126" s="28"/>
      <c r="G126" s="29">
        <f t="shared" si="163"/>
        <v>0</v>
      </c>
      <c r="H126" s="30">
        <f t="shared" si="164"/>
        <v>0</v>
      </c>
      <c r="I126" s="30">
        <f t="shared" si="165"/>
        <v>0</v>
      </c>
      <c r="J126" s="31"/>
      <c r="K126" s="30">
        <f t="shared" si="166"/>
        <v>0</v>
      </c>
      <c r="L126" s="32">
        <f t="shared" si="173"/>
        <v>0</v>
      </c>
      <c r="N126">
        <f t="shared" si="167"/>
        <v>126</v>
      </c>
      <c r="O126" t="s">
        <v>2165</v>
      </c>
    </row>
    <row r="127" spans="1:15">
      <c r="A127" s="25">
        <v>13661</v>
      </c>
      <c r="B127" s="26" t="s">
        <v>956</v>
      </c>
      <c r="C127" s="99" t="s">
        <v>2834</v>
      </c>
      <c r="D127" s="26">
        <v>12</v>
      </c>
      <c r="E127" s="56"/>
      <c r="F127" s="28"/>
      <c r="G127" s="29">
        <f t="shared" ref="G127" si="179">F127*0.9</f>
        <v>0</v>
      </c>
      <c r="H127" s="30">
        <f t="shared" ref="H127" si="180">F127*0.85</f>
        <v>0</v>
      </c>
      <c r="I127" s="30">
        <f t="shared" ref="I127" si="181">F127*0.8</f>
        <v>0</v>
      </c>
      <c r="J127" s="31"/>
      <c r="K127" s="30">
        <f t="shared" ref="K127" si="182">J127*F127</f>
        <v>0</v>
      </c>
      <c r="L127" s="32">
        <f t="shared" si="173"/>
        <v>0</v>
      </c>
      <c r="N127">
        <f t="shared" ref="N127" si="183">ROW(J127)</f>
        <v>127</v>
      </c>
      <c r="O127" t="s">
        <v>2165</v>
      </c>
    </row>
    <row r="128" spans="1:15">
      <c r="A128" s="16">
        <v>12789</v>
      </c>
      <c r="B128" s="17" t="s">
        <v>956</v>
      </c>
      <c r="C128" s="151" t="s">
        <v>2655</v>
      </c>
      <c r="D128" s="17">
        <v>12</v>
      </c>
      <c r="E128" s="55">
        <v>2</v>
      </c>
      <c r="F128" s="20">
        <v>101</v>
      </c>
      <c r="G128" s="21">
        <f t="shared" si="163"/>
        <v>90.9</v>
      </c>
      <c r="H128" s="22">
        <f t="shared" si="164"/>
        <v>85.85</v>
      </c>
      <c r="I128" s="22">
        <f t="shared" si="165"/>
        <v>80.800000000000011</v>
      </c>
      <c r="J128" s="31"/>
      <c r="K128" s="30">
        <f t="shared" si="166"/>
        <v>0</v>
      </c>
      <c r="L128" s="32">
        <f t="shared" si="173"/>
        <v>0</v>
      </c>
      <c r="N128">
        <f t="shared" si="167"/>
        <v>128</v>
      </c>
      <c r="O128" t="s">
        <v>2165</v>
      </c>
    </row>
    <row r="129" spans="1:15">
      <c r="A129" s="25">
        <v>12788</v>
      </c>
      <c r="B129" s="26" t="s">
        <v>958</v>
      </c>
      <c r="C129" s="144" t="s">
        <v>2655</v>
      </c>
      <c r="D129" s="26">
        <v>12</v>
      </c>
      <c r="E129" s="56">
        <v>94</v>
      </c>
      <c r="F129" s="28">
        <v>150</v>
      </c>
      <c r="G129" s="29">
        <f t="shared" si="163"/>
        <v>135</v>
      </c>
      <c r="H129" s="30">
        <f t="shared" si="164"/>
        <v>127.5</v>
      </c>
      <c r="I129" s="30">
        <f t="shared" si="165"/>
        <v>120</v>
      </c>
      <c r="J129" s="31"/>
      <c r="K129" s="30">
        <f t="shared" si="166"/>
        <v>0</v>
      </c>
      <c r="L129" s="32">
        <f t="shared" si="173"/>
        <v>0</v>
      </c>
      <c r="N129">
        <f t="shared" si="167"/>
        <v>129</v>
      </c>
      <c r="O129" t="s">
        <v>2165</v>
      </c>
    </row>
    <row r="130" spans="1:15">
      <c r="A130" s="16">
        <v>14444</v>
      </c>
      <c r="B130" s="17" t="s">
        <v>956</v>
      </c>
      <c r="C130" s="92" t="s">
        <v>2661</v>
      </c>
      <c r="D130" s="17">
        <v>12</v>
      </c>
      <c r="E130" s="55">
        <v>113</v>
      </c>
      <c r="F130" s="20">
        <v>94</v>
      </c>
      <c r="G130" s="21">
        <f t="shared" si="163"/>
        <v>84.600000000000009</v>
      </c>
      <c r="H130" s="22">
        <f t="shared" si="164"/>
        <v>79.899999999999991</v>
      </c>
      <c r="I130" s="22">
        <f t="shared" si="165"/>
        <v>75.2</v>
      </c>
      <c r="J130" s="31"/>
      <c r="K130" s="30">
        <f t="shared" si="166"/>
        <v>0</v>
      </c>
      <c r="L130" s="32">
        <f t="shared" si="173"/>
        <v>0</v>
      </c>
      <c r="N130">
        <f t="shared" si="167"/>
        <v>130</v>
      </c>
      <c r="O130" t="s">
        <v>2165</v>
      </c>
    </row>
    <row r="131" spans="1:15">
      <c r="A131" s="16">
        <v>13109</v>
      </c>
      <c r="B131" s="17" t="s">
        <v>956</v>
      </c>
      <c r="C131" s="92" t="s">
        <v>2835</v>
      </c>
      <c r="D131" s="17">
        <v>12</v>
      </c>
      <c r="E131" s="55">
        <v>96</v>
      </c>
      <c r="F131" s="20">
        <v>110</v>
      </c>
      <c r="G131" s="21">
        <f t="shared" ref="G131" si="184">F131*0.9</f>
        <v>99</v>
      </c>
      <c r="H131" s="22">
        <f t="shared" ref="H131" si="185">F131*0.85</f>
        <v>93.5</v>
      </c>
      <c r="I131" s="22">
        <f t="shared" ref="I131" si="186">F131*0.8</f>
        <v>88</v>
      </c>
      <c r="J131" s="31"/>
      <c r="K131" s="30">
        <f t="shared" ref="K131" si="187">J131*F131</f>
        <v>0</v>
      </c>
      <c r="L131" s="32">
        <f t="shared" si="173"/>
        <v>0</v>
      </c>
      <c r="N131">
        <f t="shared" ref="N131" si="188">ROW(J131)</f>
        <v>131</v>
      </c>
      <c r="O131" t="s">
        <v>2165</v>
      </c>
    </row>
    <row r="132" spans="1:15">
      <c r="A132" s="25">
        <v>6080</v>
      </c>
      <c r="B132" s="26" t="s">
        <v>956</v>
      </c>
      <c r="C132" s="99" t="s">
        <v>974</v>
      </c>
      <c r="D132" s="26">
        <v>12</v>
      </c>
      <c r="E132" s="56">
        <v>20</v>
      </c>
      <c r="F132" s="28">
        <v>95</v>
      </c>
      <c r="G132" s="29">
        <f t="shared" si="163"/>
        <v>85.5</v>
      </c>
      <c r="H132" s="30">
        <f t="shared" si="164"/>
        <v>80.75</v>
      </c>
      <c r="I132" s="30">
        <f t="shared" si="165"/>
        <v>76</v>
      </c>
      <c r="J132" s="31"/>
      <c r="K132" s="30">
        <f t="shared" si="166"/>
        <v>0</v>
      </c>
      <c r="L132" s="32">
        <f t="shared" si="173"/>
        <v>0</v>
      </c>
      <c r="N132">
        <f t="shared" si="167"/>
        <v>132</v>
      </c>
      <c r="O132" t="s">
        <v>2165</v>
      </c>
    </row>
    <row r="133" spans="1:15">
      <c r="A133" s="16">
        <v>13666</v>
      </c>
      <c r="B133" s="17" t="s">
        <v>956</v>
      </c>
      <c r="C133" s="151" t="s">
        <v>2656</v>
      </c>
      <c r="D133" s="17">
        <v>12</v>
      </c>
      <c r="E133" s="55"/>
      <c r="F133" s="20"/>
      <c r="G133" s="21">
        <f t="shared" si="163"/>
        <v>0</v>
      </c>
      <c r="H133" s="22">
        <f t="shared" si="164"/>
        <v>0</v>
      </c>
      <c r="I133" s="22">
        <f t="shared" si="165"/>
        <v>0</v>
      </c>
      <c r="J133" s="31"/>
      <c r="K133" s="30">
        <f t="shared" si="166"/>
        <v>0</v>
      </c>
      <c r="L133" s="32">
        <f t="shared" si="173"/>
        <v>0</v>
      </c>
      <c r="N133">
        <f t="shared" si="167"/>
        <v>133</v>
      </c>
      <c r="O133" t="s">
        <v>2165</v>
      </c>
    </row>
    <row r="134" spans="1:15">
      <c r="A134" s="25">
        <v>12636</v>
      </c>
      <c r="B134" s="26" t="s">
        <v>956</v>
      </c>
      <c r="C134" s="99" t="s">
        <v>985</v>
      </c>
      <c r="D134" s="26">
        <v>12</v>
      </c>
      <c r="E134" s="56"/>
      <c r="F134" s="28"/>
      <c r="G134" s="29">
        <f t="shared" si="163"/>
        <v>0</v>
      </c>
      <c r="H134" s="30">
        <f t="shared" si="164"/>
        <v>0</v>
      </c>
      <c r="I134" s="30">
        <f t="shared" si="165"/>
        <v>0</v>
      </c>
      <c r="J134" s="31"/>
      <c r="K134" s="30">
        <f t="shared" si="166"/>
        <v>0</v>
      </c>
      <c r="L134" s="32">
        <f t="shared" si="173"/>
        <v>0</v>
      </c>
      <c r="N134">
        <f t="shared" si="167"/>
        <v>134</v>
      </c>
      <c r="O134" t="s">
        <v>2165</v>
      </c>
    </row>
    <row r="135" spans="1:15">
      <c r="A135" s="16">
        <v>12746</v>
      </c>
      <c r="B135" s="17" t="s">
        <v>956</v>
      </c>
      <c r="C135" s="92" t="s">
        <v>986</v>
      </c>
      <c r="D135" s="17">
        <v>12</v>
      </c>
      <c r="E135" s="55"/>
      <c r="F135" s="20"/>
      <c r="G135" s="21">
        <f t="shared" si="163"/>
        <v>0</v>
      </c>
      <c r="H135" s="22">
        <f t="shared" si="164"/>
        <v>0</v>
      </c>
      <c r="I135" s="22">
        <f t="shared" si="165"/>
        <v>0</v>
      </c>
      <c r="J135" s="31"/>
      <c r="K135" s="30">
        <f t="shared" si="166"/>
        <v>0</v>
      </c>
      <c r="L135" s="32">
        <f t="shared" si="173"/>
        <v>0</v>
      </c>
      <c r="N135">
        <f t="shared" si="167"/>
        <v>135</v>
      </c>
      <c r="O135" t="s">
        <v>2165</v>
      </c>
    </row>
    <row r="136" spans="1:15">
      <c r="A136" s="25">
        <v>13659</v>
      </c>
      <c r="B136" s="26" t="s">
        <v>956</v>
      </c>
      <c r="C136" s="144" t="s">
        <v>2657</v>
      </c>
      <c r="D136" s="26">
        <v>12</v>
      </c>
      <c r="E136" s="56">
        <v>84</v>
      </c>
      <c r="F136" s="28">
        <v>110</v>
      </c>
      <c r="G136" s="29">
        <f t="shared" si="163"/>
        <v>99</v>
      </c>
      <c r="H136" s="30">
        <f t="shared" si="164"/>
        <v>93.5</v>
      </c>
      <c r="I136" s="30">
        <f t="shared" si="165"/>
        <v>88</v>
      </c>
      <c r="J136" s="31"/>
      <c r="K136" s="30">
        <f t="shared" si="166"/>
        <v>0</v>
      </c>
      <c r="L136" s="32">
        <f t="shared" si="173"/>
        <v>0</v>
      </c>
      <c r="N136">
        <f t="shared" si="167"/>
        <v>136</v>
      </c>
      <c r="O136" t="s">
        <v>2165</v>
      </c>
    </row>
    <row r="137" spans="1:15">
      <c r="A137" s="16">
        <v>13250</v>
      </c>
      <c r="B137" s="17" t="s">
        <v>956</v>
      </c>
      <c r="C137" s="151" t="s">
        <v>981</v>
      </c>
      <c r="D137" s="17">
        <v>12</v>
      </c>
      <c r="E137" s="55">
        <v>42</v>
      </c>
      <c r="F137" s="20">
        <v>95</v>
      </c>
      <c r="G137" s="21">
        <f t="shared" si="163"/>
        <v>85.5</v>
      </c>
      <c r="H137" s="22">
        <f t="shared" si="164"/>
        <v>80.75</v>
      </c>
      <c r="I137" s="22">
        <f t="shared" si="165"/>
        <v>76</v>
      </c>
      <c r="J137" s="31"/>
      <c r="K137" s="30">
        <f t="shared" si="166"/>
        <v>0</v>
      </c>
      <c r="L137" s="32">
        <f t="shared" si="173"/>
        <v>0</v>
      </c>
      <c r="N137">
        <f t="shared" si="167"/>
        <v>137</v>
      </c>
      <c r="O137" t="s">
        <v>2165</v>
      </c>
    </row>
    <row r="138" spans="1:15" hidden="1">
      <c r="A138" s="25">
        <v>14600</v>
      </c>
      <c r="B138" s="26" t="s">
        <v>957</v>
      </c>
      <c r="C138" s="99" t="s">
        <v>2662</v>
      </c>
      <c r="D138" s="26">
        <v>12</v>
      </c>
      <c r="E138" s="56"/>
      <c r="F138" s="28"/>
      <c r="G138" s="29">
        <f t="shared" si="163"/>
        <v>0</v>
      </c>
      <c r="H138" s="30">
        <f t="shared" si="164"/>
        <v>0</v>
      </c>
      <c r="I138" s="30">
        <f t="shared" si="165"/>
        <v>0</v>
      </c>
      <c r="J138" s="31"/>
      <c r="K138" s="30">
        <f t="shared" si="166"/>
        <v>0</v>
      </c>
      <c r="L138" s="32">
        <f t="shared" si="173"/>
        <v>0</v>
      </c>
      <c r="N138">
        <f t="shared" si="167"/>
        <v>138</v>
      </c>
      <c r="O138" t="s">
        <v>2165</v>
      </c>
    </row>
    <row r="139" spans="1:15">
      <c r="A139" s="25">
        <v>14006</v>
      </c>
      <c r="B139" s="26" t="s">
        <v>956</v>
      </c>
      <c r="C139" s="144" t="s">
        <v>2663</v>
      </c>
      <c r="D139" s="26">
        <v>12</v>
      </c>
      <c r="E139" s="56">
        <v>453</v>
      </c>
      <c r="F139" s="28">
        <v>101</v>
      </c>
      <c r="G139" s="29">
        <f t="shared" si="163"/>
        <v>90.9</v>
      </c>
      <c r="H139" s="30">
        <f t="shared" si="164"/>
        <v>85.85</v>
      </c>
      <c r="I139" s="30">
        <f t="shared" si="165"/>
        <v>80.800000000000011</v>
      </c>
      <c r="J139" s="31"/>
      <c r="K139" s="30">
        <f t="shared" si="166"/>
        <v>0</v>
      </c>
      <c r="L139" s="32">
        <f t="shared" si="173"/>
        <v>0</v>
      </c>
      <c r="N139">
        <f t="shared" si="167"/>
        <v>139</v>
      </c>
      <c r="O139" t="s">
        <v>2165</v>
      </c>
    </row>
    <row r="140" spans="1:15">
      <c r="A140" s="16">
        <v>12786</v>
      </c>
      <c r="B140" s="17" t="s">
        <v>958</v>
      </c>
      <c r="C140" s="151" t="s">
        <v>2663</v>
      </c>
      <c r="D140" s="17">
        <v>12</v>
      </c>
      <c r="E140" s="55">
        <v>1424</v>
      </c>
      <c r="F140" s="20">
        <v>145</v>
      </c>
      <c r="G140" s="21">
        <f t="shared" si="163"/>
        <v>130.5</v>
      </c>
      <c r="H140" s="22">
        <f t="shared" si="164"/>
        <v>123.25</v>
      </c>
      <c r="I140" s="22">
        <f t="shared" si="165"/>
        <v>116</v>
      </c>
      <c r="J140" s="31"/>
      <c r="K140" s="30">
        <f t="shared" si="166"/>
        <v>0</v>
      </c>
      <c r="L140" s="32">
        <f t="shared" si="173"/>
        <v>0</v>
      </c>
      <c r="N140">
        <f t="shared" si="167"/>
        <v>140</v>
      </c>
      <c r="O140" t="s">
        <v>2165</v>
      </c>
    </row>
    <row r="141" spans="1:15" hidden="1">
      <c r="A141" s="16">
        <v>12785</v>
      </c>
      <c r="B141" s="17" t="s">
        <v>942</v>
      </c>
      <c r="C141" s="151" t="s">
        <v>2664</v>
      </c>
      <c r="D141" s="17">
        <v>6</v>
      </c>
      <c r="E141" s="55"/>
      <c r="F141" s="20"/>
      <c r="G141" s="21">
        <f t="shared" si="163"/>
        <v>0</v>
      </c>
      <c r="H141" s="22">
        <f t="shared" si="164"/>
        <v>0</v>
      </c>
      <c r="I141" s="22">
        <f t="shared" si="165"/>
        <v>0</v>
      </c>
      <c r="J141" s="31"/>
      <c r="K141" s="30">
        <f t="shared" si="166"/>
        <v>0</v>
      </c>
      <c r="L141" s="32">
        <f t="shared" si="173"/>
        <v>0</v>
      </c>
      <c r="N141">
        <f t="shared" si="167"/>
        <v>141</v>
      </c>
      <c r="O141" t="s">
        <v>2165</v>
      </c>
    </row>
    <row r="142" spans="1:15">
      <c r="A142" s="25">
        <v>11920</v>
      </c>
      <c r="B142" s="26" t="s">
        <v>956</v>
      </c>
      <c r="C142" s="144" t="s">
        <v>987</v>
      </c>
      <c r="D142" s="26">
        <v>12</v>
      </c>
      <c r="E142" s="56">
        <v>19</v>
      </c>
      <c r="F142" s="28">
        <v>95</v>
      </c>
      <c r="G142" s="29">
        <f t="shared" si="163"/>
        <v>85.5</v>
      </c>
      <c r="H142" s="30">
        <f t="shared" si="164"/>
        <v>80.75</v>
      </c>
      <c r="I142" s="30">
        <f t="shared" si="165"/>
        <v>76</v>
      </c>
      <c r="J142" s="31"/>
      <c r="K142" s="30">
        <f t="shared" si="166"/>
        <v>0</v>
      </c>
      <c r="L142" s="32">
        <f t="shared" si="173"/>
        <v>0</v>
      </c>
      <c r="N142">
        <f t="shared" si="167"/>
        <v>142</v>
      </c>
      <c r="O142" t="s">
        <v>2165</v>
      </c>
    </row>
    <row r="143" spans="1:15">
      <c r="A143" s="16">
        <v>12536</v>
      </c>
      <c r="B143" s="17" t="s">
        <v>137</v>
      </c>
      <c r="C143" s="151" t="s">
        <v>3116</v>
      </c>
      <c r="D143" s="17">
        <v>12</v>
      </c>
      <c r="E143" s="55">
        <v>18</v>
      </c>
      <c r="F143" s="20">
        <v>796</v>
      </c>
      <c r="G143" s="21">
        <f t="shared" ref="G143" si="189">F143*0.9</f>
        <v>716.4</v>
      </c>
      <c r="H143" s="22">
        <f t="shared" ref="H143" si="190">F143*0.85</f>
        <v>676.6</v>
      </c>
      <c r="I143" s="22">
        <f t="shared" ref="I143" si="191">F143*0.8</f>
        <v>636.80000000000007</v>
      </c>
      <c r="J143" s="31"/>
      <c r="K143" s="30">
        <f t="shared" ref="K143" si="192">J143*F143</f>
        <v>0</v>
      </c>
      <c r="L143" s="32">
        <f t="shared" si="173"/>
        <v>0</v>
      </c>
      <c r="N143">
        <f t="shared" ref="N143" si="193">ROW(J143)</f>
        <v>143</v>
      </c>
      <c r="O143" t="s">
        <v>2165</v>
      </c>
    </row>
    <row r="144" spans="1:15">
      <c r="A144" s="25">
        <v>13118</v>
      </c>
      <c r="B144" s="26" t="s">
        <v>958</v>
      </c>
      <c r="C144" s="144" t="s">
        <v>2357</v>
      </c>
      <c r="D144" s="26">
        <v>12</v>
      </c>
      <c r="E144" s="56"/>
      <c r="F144" s="28"/>
      <c r="G144" s="29">
        <f t="shared" si="163"/>
        <v>0</v>
      </c>
      <c r="H144" s="30">
        <f t="shared" si="164"/>
        <v>0</v>
      </c>
      <c r="I144" s="30">
        <f t="shared" si="165"/>
        <v>0</v>
      </c>
      <c r="J144" s="31"/>
      <c r="K144" s="30">
        <f t="shared" si="166"/>
        <v>0</v>
      </c>
      <c r="L144" s="32">
        <f t="shared" si="173"/>
        <v>0</v>
      </c>
      <c r="N144">
        <f t="shared" si="167"/>
        <v>144</v>
      </c>
      <c r="O144" t="s">
        <v>2165</v>
      </c>
    </row>
    <row r="145" spans="1:15">
      <c r="A145" s="16">
        <v>12537</v>
      </c>
      <c r="B145" s="17" t="s">
        <v>957</v>
      </c>
      <c r="C145" s="151" t="s">
        <v>984</v>
      </c>
      <c r="D145" s="17">
        <v>1</v>
      </c>
      <c r="E145" s="55"/>
      <c r="F145" s="20"/>
      <c r="G145" s="21">
        <f t="shared" si="163"/>
        <v>0</v>
      </c>
      <c r="H145" s="22">
        <f t="shared" si="164"/>
        <v>0</v>
      </c>
      <c r="I145" s="22">
        <f t="shared" si="165"/>
        <v>0</v>
      </c>
      <c r="J145" s="31"/>
      <c r="K145" s="30">
        <f t="shared" si="166"/>
        <v>0</v>
      </c>
      <c r="L145" s="32">
        <f t="shared" si="173"/>
        <v>0</v>
      </c>
      <c r="N145">
        <f t="shared" si="167"/>
        <v>145</v>
      </c>
      <c r="O145" t="s">
        <v>2165</v>
      </c>
    </row>
    <row r="146" spans="1:15">
      <c r="A146" s="25">
        <v>12638</v>
      </c>
      <c r="B146" s="26" t="s">
        <v>956</v>
      </c>
      <c r="C146" s="144" t="s">
        <v>2658</v>
      </c>
      <c r="D146" s="26">
        <v>12</v>
      </c>
      <c r="E146" s="56">
        <v>96</v>
      </c>
      <c r="F146" s="28">
        <v>110</v>
      </c>
      <c r="G146" s="29">
        <f t="shared" si="163"/>
        <v>99</v>
      </c>
      <c r="H146" s="30">
        <f t="shared" si="164"/>
        <v>93.5</v>
      </c>
      <c r="I146" s="30">
        <f t="shared" si="165"/>
        <v>88</v>
      </c>
      <c r="J146" s="31"/>
      <c r="K146" s="30">
        <f t="shared" si="166"/>
        <v>0</v>
      </c>
      <c r="L146" s="32">
        <f t="shared" si="173"/>
        <v>0</v>
      </c>
      <c r="N146">
        <f t="shared" si="167"/>
        <v>146</v>
      </c>
      <c r="O146" t="s">
        <v>2165</v>
      </c>
    </row>
    <row r="147" spans="1:15">
      <c r="A147" s="25">
        <v>11929</v>
      </c>
      <c r="B147" s="26" t="s">
        <v>956</v>
      </c>
      <c r="C147" s="99" t="s">
        <v>2836</v>
      </c>
      <c r="D147" s="26">
        <v>12</v>
      </c>
      <c r="E147" s="56"/>
      <c r="F147" s="28"/>
      <c r="G147" s="29">
        <f t="shared" ref="G147" si="194">F147*0.9</f>
        <v>0</v>
      </c>
      <c r="H147" s="30">
        <f t="shared" ref="H147" si="195">F147*0.85</f>
        <v>0</v>
      </c>
      <c r="I147" s="30">
        <f t="shared" ref="I147" si="196">F147*0.8</f>
        <v>0</v>
      </c>
      <c r="J147" s="31"/>
      <c r="K147" s="30">
        <f t="shared" ref="K147" si="197">J147*F147</f>
        <v>0</v>
      </c>
      <c r="L147" s="32">
        <f t="shared" si="173"/>
        <v>0</v>
      </c>
      <c r="N147">
        <f t="shared" ref="N147" si="198">ROW(J147)</f>
        <v>147</v>
      </c>
      <c r="O147" t="s">
        <v>2165</v>
      </c>
    </row>
    <row r="148" spans="1:15">
      <c r="A148" s="25">
        <v>13662</v>
      </c>
      <c r="B148" s="26" t="s">
        <v>956</v>
      </c>
      <c r="C148" s="99" t="s">
        <v>982</v>
      </c>
      <c r="D148" s="26">
        <v>12</v>
      </c>
      <c r="E148" s="56"/>
      <c r="F148" s="28"/>
      <c r="G148" s="29">
        <f t="shared" si="163"/>
        <v>0</v>
      </c>
      <c r="H148" s="30">
        <f t="shared" si="164"/>
        <v>0</v>
      </c>
      <c r="I148" s="30">
        <f t="shared" si="165"/>
        <v>0</v>
      </c>
      <c r="J148" s="31"/>
      <c r="K148" s="30">
        <f t="shared" si="166"/>
        <v>0</v>
      </c>
      <c r="L148" s="32">
        <f t="shared" si="173"/>
        <v>0</v>
      </c>
      <c r="N148">
        <f t="shared" si="167"/>
        <v>148</v>
      </c>
      <c r="O148" t="s">
        <v>2165</v>
      </c>
    </row>
    <row r="149" spans="1:15">
      <c r="A149" s="16">
        <v>13657</v>
      </c>
      <c r="B149" s="17" t="s">
        <v>956</v>
      </c>
      <c r="C149" s="92" t="s">
        <v>983</v>
      </c>
      <c r="D149" s="17">
        <v>12</v>
      </c>
      <c r="E149" s="55"/>
      <c r="F149" s="20"/>
      <c r="G149" s="21">
        <f t="shared" si="163"/>
        <v>0</v>
      </c>
      <c r="H149" s="22">
        <f t="shared" si="164"/>
        <v>0</v>
      </c>
      <c r="I149" s="22">
        <f t="shared" si="165"/>
        <v>0</v>
      </c>
      <c r="J149" s="31"/>
      <c r="K149" s="30">
        <f t="shared" si="166"/>
        <v>0</v>
      </c>
      <c r="L149" s="32">
        <f t="shared" si="173"/>
        <v>0</v>
      </c>
      <c r="N149">
        <f t="shared" si="167"/>
        <v>149</v>
      </c>
      <c r="O149" t="s">
        <v>2165</v>
      </c>
    </row>
    <row r="150" spans="1:15">
      <c r="A150" s="25">
        <v>13251</v>
      </c>
      <c r="B150" s="26" t="s">
        <v>956</v>
      </c>
      <c r="C150" s="144" t="s">
        <v>2659</v>
      </c>
      <c r="D150" s="26">
        <v>12</v>
      </c>
      <c r="E150" s="56">
        <v>87</v>
      </c>
      <c r="F150" s="28">
        <v>110</v>
      </c>
      <c r="G150" s="29">
        <f t="shared" ref="G150:G164" si="199">F150*0.9</f>
        <v>99</v>
      </c>
      <c r="H150" s="30">
        <f t="shared" ref="H150:H164" si="200">F150*0.85</f>
        <v>93.5</v>
      </c>
      <c r="I150" s="30">
        <f t="shared" ref="I150:I164" si="201">F150*0.8</f>
        <v>88</v>
      </c>
      <c r="J150" s="31"/>
      <c r="K150" s="30">
        <f t="shared" ref="K150:K172" si="202">J150*F150</f>
        <v>0</v>
      </c>
      <c r="L150" s="32">
        <f t="shared" si="173"/>
        <v>0</v>
      </c>
      <c r="N150">
        <f t="shared" ref="N150:N172" si="203">ROW(J150)</f>
        <v>150</v>
      </c>
      <c r="O150" t="s">
        <v>2165</v>
      </c>
    </row>
    <row r="151" spans="1:15">
      <c r="A151" s="16">
        <v>13117</v>
      </c>
      <c r="B151" s="17" t="s">
        <v>958</v>
      </c>
      <c r="C151" s="92" t="s">
        <v>988</v>
      </c>
      <c r="D151" s="17">
        <v>12</v>
      </c>
      <c r="E151" s="55"/>
      <c r="F151" s="20"/>
      <c r="G151" s="21">
        <f t="shared" si="199"/>
        <v>0</v>
      </c>
      <c r="H151" s="22">
        <f t="shared" si="200"/>
        <v>0</v>
      </c>
      <c r="I151" s="22">
        <f t="shared" si="201"/>
        <v>0</v>
      </c>
      <c r="J151" s="31"/>
      <c r="K151" s="30">
        <f t="shared" si="202"/>
        <v>0</v>
      </c>
      <c r="L151" s="32">
        <f t="shared" si="173"/>
        <v>0</v>
      </c>
      <c r="N151">
        <f t="shared" si="203"/>
        <v>151</v>
      </c>
      <c r="O151" t="s">
        <v>2165</v>
      </c>
    </row>
    <row r="152" spans="1:15" hidden="1">
      <c r="A152" s="16">
        <v>11922</v>
      </c>
      <c r="B152" s="17" t="s">
        <v>956</v>
      </c>
      <c r="C152" s="92" t="s">
        <v>988</v>
      </c>
      <c r="D152" s="17">
        <v>12</v>
      </c>
      <c r="E152" s="55">
        <v>96</v>
      </c>
      <c r="F152" s="20">
        <v>105</v>
      </c>
      <c r="G152" s="21">
        <f t="shared" ref="G152" si="204">F152*0.9</f>
        <v>94.5</v>
      </c>
      <c r="H152" s="22">
        <f t="shared" ref="H152" si="205">F152*0.85</f>
        <v>89.25</v>
      </c>
      <c r="I152" s="22">
        <f t="shared" ref="I152" si="206">F152*0.8</f>
        <v>84</v>
      </c>
      <c r="J152" s="31"/>
      <c r="K152" s="30">
        <f t="shared" ref="K152" si="207">J152*F152</f>
        <v>0</v>
      </c>
      <c r="L152" s="32">
        <f t="shared" si="173"/>
        <v>0</v>
      </c>
      <c r="N152">
        <f t="shared" ref="N152" si="208">ROW(J152)</f>
        <v>152</v>
      </c>
      <c r="O152" t="s">
        <v>2165</v>
      </c>
    </row>
    <row r="153" spans="1:15" hidden="1">
      <c r="A153" s="25">
        <v>13308</v>
      </c>
      <c r="B153" s="26" t="s">
        <v>199</v>
      </c>
      <c r="C153" s="99" t="s">
        <v>996</v>
      </c>
      <c r="D153" s="26">
        <v>12</v>
      </c>
      <c r="E153" s="56"/>
      <c r="F153" s="28"/>
      <c r="G153" s="29">
        <f t="shared" si="199"/>
        <v>0</v>
      </c>
      <c r="H153" s="30">
        <f t="shared" si="200"/>
        <v>0</v>
      </c>
      <c r="I153" s="30">
        <f t="shared" si="201"/>
        <v>0</v>
      </c>
      <c r="J153" s="31"/>
      <c r="K153" s="30">
        <f t="shared" si="202"/>
        <v>0</v>
      </c>
      <c r="L153" s="32">
        <f t="shared" si="173"/>
        <v>0</v>
      </c>
      <c r="N153">
        <f t="shared" si="203"/>
        <v>153</v>
      </c>
      <c r="O153" t="s">
        <v>2165</v>
      </c>
    </row>
    <row r="154" spans="1:15">
      <c r="A154" s="25">
        <v>14886</v>
      </c>
      <c r="B154" s="26" t="s">
        <v>956</v>
      </c>
      <c r="C154" s="144" t="s">
        <v>3805</v>
      </c>
      <c r="D154" s="26">
        <v>1</v>
      </c>
      <c r="E154" s="56"/>
      <c r="F154" s="28"/>
      <c r="G154" s="29">
        <f t="shared" ref="G154:G159" si="209">F154*0.9</f>
        <v>0</v>
      </c>
      <c r="H154" s="30">
        <f t="shared" ref="H154:H159" si="210">F154*0.85</f>
        <v>0</v>
      </c>
      <c r="I154" s="30">
        <f t="shared" ref="I154:I159" si="211">F154*0.8</f>
        <v>0</v>
      </c>
      <c r="J154" s="31"/>
      <c r="K154" s="30">
        <f t="shared" ref="K154:K159" si="212">J154*F154</f>
        <v>0</v>
      </c>
      <c r="L154" s="32">
        <f t="shared" ref="L154:L159" si="213">IF($K$350&gt;125000,J154*I154,IF($K$350&gt;58500,J154*H154,IF($K$350&gt;27500,J154*G154,IF($K$350&gt;=0,J154*F154,0))))</f>
        <v>0</v>
      </c>
    </row>
    <row r="155" spans="1:15">
      <c r="A155" s="16">
        <v>14888</v>
      </c>
      <c r="B155" s="17" t="s">
        <v>3093</v>
      </c>
      <c r="C155" s="96" t="s">
        <v>3806</v>
      </c>
      <c r="D155" s="17">
        <v>1</v>
      </c>
      <c r="E155" s="55"/>
      <c r="F155" s="20"/>
      <c r="G155" s="21">
        <f t="shared" si="209"/>
        <v>0</v>
      </c>
      <c r="H155" s="22">
        <f t="shared" si="210"/>
        <v>0</v>
      </c>
      <c r="I155" s="22">
        <f t="shared" si="211"/>
        <v>0</v>
      </c>
      <c r="J155" s="31"/>
      <c r="K155" s="30">
        <f t="shared" si="212"/>
        <v>0</v>
      </c>
      <c r="L155" s="32">
        <f t="shared" si="213"/>
        <v>0</v>
      </c>
    </row>
    <row r="156" spans="1:15">
      <c r="A156" s="25">
        <v>14887</v>
      </c>
      <c r="B156" s="26" t="s">
        <v>956</v>
      </c>
      <c r="C156" s="144" t="s">
        <v>3807</v>
      </c>
      <c r="D156" s="26">
        <v>1</v>
      </c>
      <c r="E156" s="56"/>
      <c r="F156" s="28"/>
      <c r="G156" s="29">
        <f t="shared" si="209"/>
        <v>0</v>
      </c>
      <c r="H156" s="30">
        <f t="shared" si="210"/>
        <v>0</v>
      </c>
      <c r="I156" s="30">
        <f t="shared" si="211"/>
        <v>0</v>
      </c>
      <c r="J156" s="31"/>
      <c r="K156" s="30">
        <f t="shared" si="212"/>
        <v>0</v>
      </c>
      <c r="L156" s="32">
        <f t="shared" si="213"/>
        <v>0</v>
      </c>
    </row>
    <row r="157" spans="1:15">
      <c r="A157" s="16">
        <v>14884</v>
      </c>
      <c r="B157" s="17" t="s">
        <v>956</v>
      </c>
      <c r="C157" s="96" t="s">
        <v>3808</v>
      </c>
      <c r="D157" s="17">
        <v>1</v>
      </c>
      <c r="E157" s="55">
        <v>45</v>
      </c>
      <c r="F157" s="20">
        <v>95</v>
      </c>
      <c r="G157" s="21">
        <f t="shared" si="209"/>
        <v>85.5</v>
      </c>
      <c r="H157" s="22">
        <f t="shared" si="210"/>
        <v>80.75</v>
      </c>
      <c r="I157" s="22">
        <f t="shared" si="211"/>
        <v>76</v>
      </c>
      <c r="J157" s="31"/>
      <c r="K157" s="30">
        <f t="shared" si="212"/>
        <v>0</v>
      </c>
      <c r="L157" s="32">
        <f t="shared" si="213"/>
        <v>0</v>
      </c>
    </row>
    <row r="158" spans="1:15">
      <c r="A158" s="25">
        <v>14883</v>
      </c>
      <c r="B158" s="26" t="s">
        <v>956</v>
      </c>
      <c r="C158" s="144" t="s">
        <v>3809</v>
      </c>
      <c r="D158" s="26">
        <v>1</v>
      </c>
      <c r="E158" s="56">
        <v>18</v>
      </c>
      <c r="F158" s="28">
        <v>95</v>
      </c>
      <c r="G158" s="29">
        <f t="shared" si="209"/>
        <v>85.5</v>
      </c>
      <c r="H158" s="30">
        <f t="shared" si="210"/>
        <v>80.75</v>
      </c>
      <c r="I158" s="30">
        <f t="shared" si="211"/>
        <v>76</v>
      </c>
      <c r="J158" s="31"/>
      <c r="K158" s="30">
        <f t="shared" si="212"/>
        <v>0</v>
      </c>
      <c r="L158" s="32">
        <f t="shared" si="213"/>
        <v>0</v>
      </c>
    </row>
    <row r="159" spans="1:15">
      <c r="A159" s="16">
        <v>14885</v>
      </c>
      <c r="B159" s="17" t="s">
        <v>956</v>
      </c>
      <c r="C159" s="96" t="s">
        <v>3810</v>
      </c>
      <c r="D159" s="17">
        <v>1</v>
      </c>
      <c r="E159" s="55">
        <v>93</v>
      </c>
      <c r="F159" s="20">
        <v>95</v>
      </c>
      <c r="G159" s="21">
        <f t="shared" si="209"/>
        <v>85.5</v>
      </c>
      <c r="H159" s="22">
        <f t="shared" si="210"/>
        <v>80.75</v>
      </c>
      <c r="I159" s="22">
        <f t="shared" si="211"/>
        <v>76</v>
      </c>
      <c r="J159" s="31"/>
      <c r="K159" s="30">
        <f t="shared" si="212"/>
        <v>0</v>
      </c>
      <c r="L159" s="32">
        <f t="shared" si="213"/>
        <v>0</v>
      </c>
    </row>
    <row r="160" spans="1:15">
      <c r="A160" s="16">
        <v>14457</v>
      </c>
      <c r="B160" s="17" t="s">
        <v>199</v>
      </c>
      <c r="C160" s="92" t="s">
        <v>2598</v>
      </c>
      <c r="D160" s="17">
        <v>12</v>
      </c>
      <c r="E160" s="55">
        <v>182</v>
      </c>
      <c r="F160" s="20">
        <v>80</v>
      </c>
      <c r="G160" s="21">
        <f t="shared" si="199"/>
        <v>72</v>
      </c>
      <c r="H160" s="22">
        <f t="shared" si="200"/>
        <v>68</v>
      </c>
      <c r="I160" s="22">
        <f t="shared" si="201"/>
        <v>64</v>
      </c>
      <c r="J160" s="31"/>
      <c r="K160" s="30">
        <f t="shared" si="202"/>
        <v>0</v>
      </c>
      <c r="L160" s="32">
        <f t="shared" ref="L160:L191" si="214">IF($K$350&gt;125000,J160*I160,IF($K$350&gt;55000,J160*H160,IF($K$350&gt;27500,J160*G160,IF($K$350&gt;=0,J160*F160,0))))</f>
        <v>0</v>
      </c>
      <c r="N160">
        <f t="shared" si="203"/>
        <v>160</v>
      </c>
      <c r="O160" t="s">
        <v>2165</v>
      </c>
    </row>
    <row r="161" spans="1:15">
      <c r="A161" s="25">
        <v>14459</v>
      </c>
      <c r="B161" s="26" t="s">
        <v>199</v>
      </c>
      <c r="C161" s="99" t="s">
        <v>2599</v>
      </c>
      <c r="D161" s="26">
        <v>12</v>
      </c>
      <c r="E161" s="56"/>
      <c r="F161" s="28"/>
      <c r="G161" s="29">
        <f t="shared" si="199"/>
        <v>0</v>
      </c>
      <c r="H161" s="30">
        <f t="shared" si="200"/>
        <v>0</v>
      </c>
      <c r="I161" s="30">
        <f t="shared" si="201"/>
        <v>0</v>
      </c>
      <c r="J161" s="31"/>
      <c r="K161" s="30">
        <f t="shared" si="202"/>
        <v>0</v>
      </c>
      <c r="L161" s="32">
        <f t="shared" si="214"/>
        <v>0</v>
      </c>
      <c r="N161">
        <f t="shared" si="203"/>
        <v>161</v>
      </c>
      <c r="O161" t="s">
        <v>2165</v>
      </c>
    </row>
    <row r="162" spans="1:15" hidden="1">
      <c r="A162" s="16">
        <v>12791</v>
      </c>
      <c r="B162" s="17" t="s">
        <v>199</v>
      </c>
      <c r="C162" s="92" t="s">
        <v>994</v>
      </c>
      <c r="D162" s="17">
        <v>12</v>
      </c>
      <c r="E162" s="55"/>
      <c r="F162" s="20"/>
      <c r="G162" s="21">
        <f t="shared" si="199"/>
        <v>0</v>
      </c>
      <c r="H162" s="22">
        <f t="shared" si="200"/>
        <v>0</v>
      </c>
      <c r="I162" s="22">
        <f t="shared" si="201"/>
        <v>0</v>
      </c>
      <c r="J162" s="31"/>
      <c r="K162" s="30">
        <f t="shared" si="202"/>
        <v>0</v>
      </c>
      <c r="L162" s="32">
        <f t="shared" si="214"/>
        <v>0</v>
      </c>
      <c r="N162">
        <f t="shared" si="203"/>
        <v>162</v>
      </c>
      <c r="O162" t="s">
        <v>2165</v>
      </c>
    </row>
    <row r="163" spans="1:15">
      <c r="A163" s="16">
        <v>14458</v>
      </c>
      <c r="B163" s="17" t="s">
        <v>199</v>
      </c>
      <c r="C163" s="92" t="s">
        <v>2600</v>
      </c>
      <c r="D163" s="17">
        <v>12</v>
      </c>
      <c r="E163" s="55">
        <v>276</v>
      </c>
      <c r="F163" s="20">
        <v>80</v>
      </c>
      <c r="G163" s="21">
        <f t="shared" si="199"/>
        <v>72</v>
      </c>
      <c r="H163" s="22">
        <f t="shared" si="200"/>
        <v>68</v>
      </c>
      <c r="I163" s="22">
        <f t="shared" si="201"/>
        <v>64</v>
      </c>
      <c r="J163" s="31"/>
      <c r="K163" s="30">
        <f t="shared" si="202"/>
        <v>0</v>
      </c>
      <c r="L163" s="32">
        <f t="shared" si="214"/>
        <v>0</v>
      </c>
      <c r="N163">
        <f t="shared" si="203"/>
        <v>163</v>
      </c>
      <c r="O163" t="s">
        <v>2165</v>
      </c>
    </row>
    <row r="164" spans="1:15" hidden="1">
      <c r="A164" s="16">
        <v>12790</v>
      </c>
      <c r="B164" s="17" t="s">
        <v>199</v>
      </c>
      <c r="C164" s="92" t="s">
        <v>995</v>
      </c>
      <c r="D164" s="17">
        <v>12</v>
      </c>
      <c r="E164" s="55"/>
      <c r="F164" s="20"/>
      <c r="G164" s="21">
        <f t="shared" si="199"/>
        <v>0</v>
      </c>
      <c r="H164" s="22">
        <f t="shared" si="200"/>
        <v>0</v>
      </c>
      <c r="I164" s="22">
        <f t="shared" si="201"/>
        <v>0</v>
      </c>
      <c r="J164" s="31"/>
      <c r="K164" s="30">
        <f t="shared" si="202"/>
        <v>0</v>
      </c>
      <c r="L164" s="32">
        <f t="shared" si="214"/>
        <v>0</v>
      </c>
      <c r="N164">
        <f t="shared" si="203"/>
        <v>164</v>
      </c>
      <c r="O164" t="s">
        <v>2165</v>
      </c>
    </row>
    <row r="165" spans="1:15">
      <c r="A165" s="25"/>
      <c r="B165" s="26"/>
      <c r="C165" s="101" t="s">
        <v>142</v>
      </c>
      <c r="D165" s="26"/>
      <c r="E165" s="56"/>
      <c r="F165" s="28"/>
      <c r="G165" s="29"/>
      <c r="H165" s="30"/>
      <c r="I165" s="30"/>
      <c r="J165" s="31"/>
      <c r="K165" s="30">
        <f t="shared" si="202"/>
        <v>0</v>
      </c>
      <c r="L165" s="32">
        <f t="shared" si="214"/>
        <v>0</v>
      </c>
      <c r="N165">
        <f t="shared" si="203"/>
        <v>165</v>
      </c>
      <c r="O165" t="s">
        <v>2165</v>
      </c>
    </row>
    <row r="166" spans="1:15">
      <c r="A166" s="16">
        <v>6069</v>
      </c>
      <c r="B166" s="17" t="s">
        <v>957</v>
      </c>
      <c r="C166" s="92" t="s">
        <v>991</v>
      </c>
      <c r="D166" s="17">
        <v>1</v>
      </c>
      <c r="E166" s="55">
        <v>89</v>
      </c>
      <c r="F166" s="20">
        <v>1002</v>
      </c>
      <c r="G166" s="21">
        <f t="shared" ref="G166:G172" si="215">F166*0.9</f>
        <v>901.80000000000007</v>
      </c>
      <c r="H166" s="22">
        <f t="shared" ref="H166:H172" si="216">F166*0.85</f>
        <v>851.69999999999993</v>
      </c>
      <c r="I166" s="22">
        <f t="shared" ref="I166:I172" si="217">F166*0.8</f>
        <v>801.6</v>
      </c>
      <c r="J166" s="31"/>
      <c r="K166" s="30">
        <f t="shared" si="202"/>
        <v>0</v>
      </c>
      <c r="L166" s="32">
        <f t="shared" si="214"/>
        <v>0</v>
      </c>
      <c r="N166">
        <f t="shared" si="203"/>
        <v>166</v>
      </c>
      <c r="O166" t="s">
        <v>2165</v>
      </c>
    </row>
    <row r="167" spans="1:15">
      <c r="A167" s="25">
        <v>5977</v>
      </c>
      <c r="B167" s="26" t="s">
        <v>990</v>
      </c>
      <c r="C167" s="144" t="s">
        <v>992</v>
      </c>
      <c r="D167" s="26">
        <v>12</v>
      </c>
      <c r="E167" s="56">
        <v>2528</v>
      </c>
      <c r="F167" s="28">
        <v>240</v>
      </c>
      <c r="G167" s="29">
        <f t="shared" si="215"/>
        <v>216</v>
      </c>
      <c r="H167" s="30">
        <f t="shared" si="216"/>
        <v>204</v>
      </c>
      <c r="I167" s="30">
        <f t="shared" si="217"/>
        <v>192</v>
      </c>
      <c r="J167" s="31"/>
      <c r="K167" s="30">
        <f t="shared" si="202"/>
        <v>0</v>
      </c>
      <c r="L167" s="32">
        <f t="shared" si="214"/>
        <v>0</v>
      </c>
      <c r="N167">
        <f t="shared" si="203"/>
        <v>167</v>
      </c>
      <c r="O167" t="s">
        <v>2165</v>
      </c>
    </row>
    <row r="168" spans="1:15">
      <c r="A168" s="16">
        <v>6068</v>
      </c>
      <c r="B168" s="17" t="s">
        <v>137</v>
      </c>
      <c r="C168" s="92" t="s">
        <v>992</v>
      </c>
      <c r="D168" s="17">
        <v>12</v>
      </c>
      <c r="E168" s="55"/>
      <c r="F168" s="20"/>
      <c r="G168" s="21">
        <f t="shared" si="215"/>
        <v>0</v>
      </c>
      <c r="H168" s="22">
        <f t="shared" si="216"/>
        <v>0</v>
      </c>
      <c r="I168" s="22">
        <f t="shared" si="217"/>
        <v>0</v>
      </c>
      <c r="J168" s="31"/>
      <c r="K168" s="30">
        <f t="shared" si="202"/>
        <v>0</v>
      </c>
      <c r="L168" s="32">
        <f t="shared" si="214"/>
        <v>0</v>
      </c>
      <c r="N168">
        <f t="shared" si="203"/>
        <v>168</v>
      </c>
      <c r="O168" t="s">
        <v>2165</v>
      </c>
    </row>
    <row r="169" spans="1:15">
      <c r="A169" s="25">
        <v>5978</v>
      </c>
      <c r="B169" s="26" t="s">
        <v>958</v>
      </c>
      <c r="C169" s="144" t="s">
        <v>992</v>
      </c>
      <c r="D169" s="26">
        <v>12</v>
      </c>
      <c r="E169" s="56">
        <v>648</v>
      </c>
      <c r="F169" s="28">
        <v>140</v>
      </c>
      <c r="G169" s="29">
        <f t="shared" si="215"/>
        <v>126</v>
      </c>
      <c r="H169" s="30">
        <f t="shared" si="216"/>
        <v>119</v>
      </c>
      <c r="I169" s="30">
        <f t="shared" si="217"/>
        <v>112</v>
      </c>
      <c r="J169" s="31"/>
      <c r="K169" s="30">
        <f t="shared" si="202"/>
        <v>0</v>
      </c>
      <c r="L169" s="32">
        <f t="shared" si="214"/>
        <v>0</v>
      </c>
      <c r="N169">
        <f t="shared" si="203"/>
        <v>169</v>
      </c>
      <c r="O169" t="s">
        <v>2165</v>
      </c>
    </row>
    <row r="170" spans="1:15">
      <c r="A170" s="16">
        <v>13384</v>
      </c>
      <c r="B170" s="17" t="s">
        <v>960</v>
      </c>
      <c r="C170" s="92" t="s">
        <v>993</v>
      </c>
      <c r="D170" s="17">
        <v>1</v>
      </c>
      <c r="E170" s="55">
        <v>102</v>
      </c>
      <c r="F170" s="20">
        <v>1554</v>
      </c>
      <c r="G170" s="21">
        <f t="shared" si="215"/>
        <v>1398.6000000000001</v>
      </c>
      <c r="H170" s="22">
        <f t="shared" si="216"/>
        <v>1320.8999999999999</v>
      </c>
      <c r="I170" s="22">
        <f t="shared" si="217"/>
        <v>1243.2</v>
      </c>
      <c r="J170" s="31"/>
      <c r="K170" s="30">
        <f t="shared" si="202"/>
        <v>0</v>
      </c>
      <c r="L170" s="32">
        <f t="shared" si="214"/>
        <v>0</v>
      </c>
      <c r="N170">
        <f t="shared" si="203"/>
        <v>170</v>
      </c>
      <c r="O170" t="s">
        <v>2165</v>
      </c>
    </row>
    <row r="171" spans="1:15">
      <c r="A171" s="25">
        <v>5976</v>
      </c>
      <c r="B171" s="26" t="s">
        <v>942</v>
      </c>
      <c r="C171" s="144" t="s">
        <v>993</v>
      </c>
      <c r="D171" s="26">
        <v>6</v>
      </c>
      <c r="E171" s="56"/>
      <c r="F171" s="28"/>
      <c r="G171" s="29">
        <f t="shared" si="215"/>
        <v>0</v>
      </c>
      <c r="H171" s="30">
        <f t="shared" si="216"/>
        <v>0</v>
      </c>
      <c r="I171" s="30">
        <f t="shared" si="217"/>
        <v>0</v>
      </c>
      <c r="J171" s="31"/>
      <c r="K171" s="30">
        <f t="shared" si="202"/>
        <v>0</v>
      </c>
      <c r="L171" s="32">
        <f t="shared" si="214"/>
        <v>0</v>
      </c>
      <c r="N171">
        <f t="shared" si="203"/>
        <v>171</v>
      </c>
      <c r="O171" t="s">
        <v>2165</v>
      </c>
    </row>
    <row r="172" spans="1:15">
      <c r="A172" s="16">
        <v>13669</v>
      </c>
      <c r="B172" s="17" t="s">
        <v>955</v>
      </c>
      <c r="C172" s="92" t="s">
        <v>2665</v>
      </c>
      <c r="D172" s="17">
        <v>12</v>
      </c>
      <c r="E172" s="55">
        <v>183</v>
      </c>
      <c r="F172" s="20">
        <v>175</v>
      </c>
      <c r="G172" s="21">
        <f t="shared" si="215"/>
        <v>157.5</v>
      </c>
      <c r="H172" s="22">
        <f t="shared" si="216"/>
        <v>148.75</v>
      </c>
      <c r="I172" s="22">
        <f t="shared" si="217"/>
        <v>140</v>
      </c>
      <c r="J172" s="31"/>
      <c r="K172" s="30">
        <f t="shared" si="202"/>
        <v>0</v>
      </c>
      <c r="L172" s="32">
        <f t="shared" si="214"/>
        <v>0</v>
      </c>
      <c r="N172">
        <f t="shared" si="203"/>
        <v>172</v>
      </c>
      <c r="O172" t="s">
        <v>2165</v>
      </c>
    </row>
    <row r="173" spans="1:15">
      <c r="A173" s="16"/>
      <c r="B173" s="17"/>
      <c r="C173" s="100" t="s">
        <v>55</v>
      </c>
      <c r="D173" s="17"/>
      <c r="E173" s="57"/>
      <c r="F173" s="20"/>
      <c r="G173" s="21"/>
      <c r="H173" s="22"/>
      <c r="I173" s="22"/>
      <c r="J173" s="31"/>
      <c r="K173" s="30">
        <f t="shared" si="107"/>
        <v>0</v>
      </c>
      <c r="L173" s="32">
        <f t="shared" si="214"/>
        <v>0</v>
      </c>
      <c r="N173">
        <f t="shared" ref="N173:N303" si="218">ROW(J173)</f>
        <v>173</v>
      </c>
      <c r="O173" t="s">
        <v>2165</v>
      </c>
    </row>
    <row r="174" spans="1:15">
      <c r="A174" s="25">
        <v>13238</v>
      </c>
      <c r="B174" s="26" t="s">
        <v>1084</v>
      </c>
      <c r="C174" s="144" t="s">
        <v>2358</v>
      </c>
      <c r="D174" s="26">
        <v>6</v>
      </c>
      <c r="E174" s="56">
        <v>136</v>
      </c>
      <c r="F174" s="28">
        <v>160</v>
      </c>
      <c r="G174" s="29">
        <f t="shared" ref="G174" si="219">F174*0.9</f>
        <v>144</v>
      </c>
      <c r="H174" s="30">
        <f t="shared" ref="H174" si="220">F174*0.85</f>
        <v>136</v>
      </c>
      <c r="I174" s="30">
        <f t="shared" ref="I174" si="221">F174*0.8</f>
        <v>128</v>
      </c>
      <c r="J174" s="31"/>
      <c r="K174" s="30">
        <f t="shared" ref="K174" si="222">J174*F174</f>
        <v>0</v>
      </c>
      <c r="L174" s="32">
        <f t="shared" si="214"/>
        <v>0</v>
      </c>
      <c r="N174">
        <f t="shared" ref="N174" si="223">ROW(J174)</f>
        <v>174</v>
      </c>
      <c r="O174" t="s">
        <v>2165</v>
      </c>
    </row>
    <row r="175" spans="1:15">
      <c r="A175" s="16">
        <v>13237</v>
      </c>
      <c r="B175" s="17" t="s">
        <v>997</v>
      </c>
      <c r="C175" s="151" t="s">
        <v>2359</v>
      </c>
      <c r="D175" s="17">
        <v>6</v>
      </c>
      <c r="E175" s="55">
        <v>86</v>
      </c>
      <c r="F175" s="20">
        <v>135</v>
      </c>
      <c r="G175" s="21">
        <f t="shared" ref="G175:G203" si="224">F175*0.9</f>
        <v>121.5</v>
      </c>
      <c r="H175" s="22">
        <f t="shared" ref="H175:H203" si="225">F175*0.85</f>
        <v>114.75</v>
      </c>
      <c r="I175" s="22">
        <f t="shared" ref="I175:I203" si="226">F175*0.8</f>
        <v>108</v>
      </c>
      <c r="J175" s="31"/>
      <c r="K175" s="30">
        <f t="shared" si="107"/>
        <v>0</v>
      </c>
      <c r="L175" s="32">
        <f t="shared" si="214"/>
        <v>0</v>
      </c>
      <c r="N175">
        <f t="shared" si="218"/>
        <v>175</v>
      </c>
      <c r="O175" t="s">
        <v>2165</v>
      </c>
    </row>
    <row r="176" spans="1:15">
      <c r="A176" s="25">
        <v>13310</v>
      </c>
      <c r="B176" s="26" t="s">
        <v>997</v>
      </c>
      <c r="C176" s="144" t="s">
        <v>2360</v>
      </c>
      <c r="D176" s="26">
        <v>6</v>
      </c>
      <c r="E176" s="56">
        <v>69</v>
      </c>
      <c r="F176" s="28">
        <v>167</v>
      </c>
      <c r="G176" s="29">
        <f t="shared" si="224"/>
        <v>150.30000000000001</v>
      </c>
      <c r="H176" s="30">
        <f t="shared" si="225"/>
        <v>141.94999999999999</v>
      </c>
      <c r="I176" s="30">
        <f t="shared" si="226"/>
        <v>133.6</v>
      </c>
      <c r="J176" s="31"/>
      <c r="K176" s="30">
        <f t="shared" si="107"/>
        <v>0</v>
      </c>
      <c r="L176" s="32">
        <f t="shared" si="214"/>
        <v>0</v>
      </c>
      <c r="N176">
        <f t="shared" si="218"/>
        <v>176</v>
      </c>
      <c r="O176" t="s">
        <v>2165</v>
      </c>
    </row>
    <row r="177" spans="1:15">
      <c r="A177" s="16"/>
      <c r="B177" s="17"/>
      <c r="C177" s="100" t="s">
        <v>3651</v>
      </c>
      <c r="D177" s="17"/>
      <c r="E177" s="57"/>
      <c r="F177" s="20"/>
      <c r="G177" s="21"/>
      <c r="H177" s="22"/>
      <c r="I177" s="22"/>
      <c r="J177" s="31"/>
      <c r="K177" s="30">
        <f t="shared" ref="K177:K181" si="227">J177*F177</f>
        <v>0</v>
      </c>
      <c r="L177" s="32">
        <f t="shared" si="214"/>
        <v>0</v>
      </c>
      <c r="N177">
        <f t="shared" ref="N177:N181" si="228">ROW(J177)</f>
        <v>177</v>
      </c>
      <c r="O177" t="s">
        <v>2165</v>
      </c>
    </row>
    <row r="178" spans="1:15">
      <c r="A178" s="16">
        <v>14361</v>
      </c>
      <c r="B178" s="17" t="s">
        <v>1000</v>
      </c>
      <c r="C178" s="151" t="s">
        <v>2564</v>
      </c>
      <c r="D178" s="17">
        <v>1</v>
      </c>
      <c r="E178" s="55">
        <v>805</v>
      </c>
      <c r="F178" s="20">
        <v>100</v>
      </c>
      <c r="G178" s="21">
        <f t="shared" ref="G178:G181" si="229">F178*0.9</f>
        <v>90</v>
      </c>
      <c r="H178" s="22">
        <f t="shared" ref="H178:H181" si="230">F178*0.85</f>
        <v>85</v>
      </c>
      <c r="I178" s="22">
        <f t="shared" ref="I178:I181" si="231">F178*0.8</f>
        <v>80</v>
      </c>
      <c r="J178" s="31"/>
      <c r="K178" s="30">
        <f t="shared" si="227"/>
        <v>0</v>
      </c>
      <c r="L178" s="32">
        <f t="shared" si="214"/>
        <v>0</v>
      </c>
      <c r="N178">
        <f t="shared" si="228"/>
        <v>178</v>
      </c>
      <c r="O178" t="s">
        <v>2165</v>
      </c>
    </row>
    <row r="179" spans="1:15">
      <c r="A179" s="25">
        <v>14360</v>
      </c>
      <c r="B179" s="26" t="s">
        <v>1000</v>
      </c>
      <c r="C179" s="144" t="s">
        <v>2565</v>
      </c>
      <c r="D179" s="26">
        <v>6</v>
      </c>
      <c r="E179" s="56">
        <v>1004</v>
      </c>
      <c r="F179" s="28">
        <v>100</v>
      </c>
      <c r="G179" s="29">
        <f t="shared" si="229"/>
        <v>90</v>
      </c>
      <c r="H179" s="30">
        <f t="shared" si="230"/>
        <v>85</v>
      </c>
      <c r="I179" s="30">
        <f t="shared" si="231"/>
        <v>80</v>
      </c>
      <c r="J179" s="31"/>
      <c r="K179" s="30">
        <f t="shared" si="227"/>
        <v>0</v>
      </c>
      <c r="L179" s="32">
        <f t="shared" si="214"/>
        <v>0</v>
      </c>
      <c r="N179">
        <f t="shared" si="228"/>
        <v>179</v>
      </c>
      <c r="O179" t="s">
        <v>2165</v>
      </c>
    </row>
    <row r="180" spans="1:15">
      <c r="A180" s="16">
        <v>14362</v>
      </c>
      <c r="B180" s="17" t="s">
        <v>1000</v>
      </c>
      <c r="C180" s="151" t="s">
        <v>2566</v>
      </c>
      <c r="D180" s="17">
        <v>12</v>
      </c>
      <c r="E180" s="55">
        <v>864</v>
      </c>
      <c r="F180" s="20">
        <v>100</v>
      </c>
      <c r="G180" s="21">
        <f t="shared" si="229"/>
        <v>90</v>
      </c>
      <c r="H180" s="22">
        <f t="shared" si="230"/>
        <v>85</v>
      </c>
      <c r="I180" s="22">
        <f t="shared" si="231"/>
        <v>80</v>
      </c>
      <c r="J180" s="31"/>
      <c r="K180" s="30">
        <f t="shared" si="227"/>
        <v>0</v>
      </c>
      <c r="L180" s="32">
        <f t="shared" si="214"/>
        <v>0</v>
      </c>
      <c r="N180">
        <f t="shared" si="228"/>
        <v>180</v>
      </c>
      <c r="O180" t="s">
        <v>2165</v>
      </c>
    </row>
    <row r="181" spans="1:15">
      <c r="A181" s="25">
        <v>14359</v>
      </c>
      <c r="B181" s="26" t="s">
        <v>1000</v>
      </c>
      <c r="C181" s="144" t="s">
        <v>2567</v>
      </c>
      <c r="D181" s="26">
        <v>6</v>
      </c>
      <c r="E181" s="56">
        <v>984</v>
      </c>
      <c r="F181" s="28">
        <v>100</v>
      </c>
      <c r="G181" s="29">
        <f t="shared" si="229"/>
        <v>90</v>
      </c>
      <c r="H181" s="30">
        <f t="shared" si="230"/>
        <v>85</v>
      </c>
      <c r="I181" s="30">
        <f t="shared" si="231"/>
        <v>80</v>
      </c>
      <c r="J181" s="31"/>
      <c r="K181" s="30">
        <f t="shared" si="227"/>
        <v>0</v>
      </c>
      <c r="L181" s="32">
        <f t="shared" si="214"/>
        <v>0</v>
      </c>
      <c r="N181">
        <f t="shared" si="228"/>
        <v>181</v>
      </c>
      <c r="O181" t="s">
        <v>2165</v>
      </c>
    </row>
    <row r="182" spans="1:15">
      <c r="A182" s="16"/>
      <c r="B182" s="17"/>
      <c r="C182" s="100" t="s">
        <v>2602</v>
      </c>
      <c r="D182" s="17"/>
      <c r="E182" s="57"/>
      <c r="F182" s="20"/>
      <c r="G182" s="21"/>
      <c r="H182" s="22"/>
      <c r="I182" s="22"/>
      <c r="J182" s="31"/>
      <c r="K182" s="30">
        <f t="shared" ref="K182:K186" si="232">J182*F182</f>
        <v>0</v>
      </c>
      <c r="L182" s="32">
        <f t="shared" si="214"/>
        <v>0</v>
      </c>
      <c r="N182">
        <f t="shared" ref="N182:N186" si="233">ROW(J182)</f>
        <v>182</v>
      </c>
      <c r="O182" t="s">
        <v>2165</v>
      </c>
    </row>
    <row r="183" spans="1:15">
      <c r="A183" s="16">
        <v>14447</v>
      </c>
      <c r="B183" s="17" t="s">
        <v>943</v>
      </c>
      <c r="C183" s="151" t="s">
        <v>2603</v>
      </c>
      <c r="D183" s="17">
        <v>1</v>
      </c>
      <c r="E183" s="55"/>
      <c r="F183" s="20"/>
      <c r="G183" s="21">
        <f t="shared" ref="G183:G186" si="234">F183*0.9</f>
        <v>0</v>
      </c>
      <c r="H183" s="22">
        <f t="shared" ref="H183:H186" si="235">F183*0.85</f>
        <v>0</v>
      </c>
      <c r="I183" s="22">
        <f t="shared" ref="I183:I186" si="236">F183*0.8</f>
        <v>0</v>
      </c>
      <c r="J183" s="31"/>
      <c r="K183" s="30">
        <f t="shared" si="232"/>
        <v>0</v>
      </c>
      <c r="L183" s="32">
        <f t="shared" si="214"/>
        <v>0</v>
      </c>
      <c r="N183">
        <f t="shared" si="233"/>
        <v>183</v>
      </c>
      <c r="O183" t="s">
        <v>2165</v>
      </c>
    </row>
    <row r="184" spans="1:15">
      <c r="A184" s="25">
        <v>14448</v>
      </c>
      <c r="B184" s="26" t="s">
        <v>943</v>
      </c>
      <c r="C184" s="144" t="s">
        <v>2604</v>
      </c>
      <c r="D184" s="26">
        <v>6</v>
      </c>
      <c r="E184" s="56"/>
      <c r="F184" s="28"/>
      <c r="G184" s="29">
        <f t="shared" si="234"/>
        <v>0</v>
      </c>
      <c r="H184" s="30">
        <f t="shared" si="235"/>
        <v>0</v>
      </c>
      <c r="I184" s="30">
        <f t="shared" si="236"/>
        <v>0</v>
      </c>
      <c r="J184" s="31"/>
      <c r="K184" s="30">
        <f t="shared" si="232"/>
        <v>0</v>
      </c>
      <c r="L184" s="32">
        <f t="shared" si="214"/>
        <v>0</v>
      </c>
      <c r="N184">
        <f t="shared" si="233"/>
        <v>184</v>
      </c>
      <c r="O184" t="s">
        <v>2165</v>
      </c>
    </row>
    <row r="185" spans="1:15">
      <c r="A185" s="16">
        <v>14449</v>
      </c>
      <c r="B185" s="17" t="s">
        <v>943</v>
      </c>
      <c r="C185" s="151" t="s">
        <v>2605</v>
      </c>
      <c r="D185" s="17">
        <v>12</v>
      </c>
      <c r="E185" s="55">
        <v>70</v>
      </c>
      <c r="F185" s="20">
        <v>109</v>
      </c>
      <c r="G185" s="21">
        <f t="shared" si="234"/>
        <v>98.100000000000009</v>
      </c>
      <c r="H185" s="22">
        <f t="shared" si="235"/>
        <v>92.649999999999991</v>
      </c>
      <c r="I185" s="22">
        <f t="shared" si="236"/>
        <v>87.2</v>
      </c>
      <c r="J185" s="31"/>
      <c r="K185" s="30">
        <f t="shared" si="232"/>
        <v>0</v>
      </c>
      <c r="L185" s="32">
        <f t="shared" si="214"/>
        <v>0</v>
      </c>
      <c r="N185">
        <f t="shared" si="233"/>
        <v>185</v>
      </c>
      <c r="O185" t="s">
        <v>2165</v>
      </c>
    </row>
    <row r="186" spans="1:15">
      <c r="A186" s="25">
        <v>14450</v>
      </c>
      <c r="B186" s="26" t="s">
        <v>943</v>
      </c>
      <c r="C186" s="144" t="s">
        <v>2606</v>
      </c>
      <c r="D186" s="26">
        <v>6</v>
      </c>
      <c r="E186" s="56"/>
      <c r="F186" s="28"/>
      <c r="G186" s="29">
        <f t="shared" si="234"/>
        <v>0</v>
      </c>
      <c r="H186" s="30">
        <f t="shared" si="235"/>
        <v>0</v>
      </c>
      <c r="I186" s="30">
        <f t="shared" si="236"/>
        <v>0</v>
      </c>
      <c r="J186" s="31"/>
      <c r="K186" s="30">
        <f t="shared" si="232"/>
        <v>0</v>
      </c>
      <c r="L186" s="32">
        <f t="shared" si="214"/>
        <v>0</v>
      </c>
      <c r="N186">
        <f t="shared" si="233"/>
        <v>186</v>
      </c>
      <c r="O186" t="s">
        <v>2165</v>
      </c>
    </row>
    <row r="187" spans="1:15">
      <c r="A187" s="16"/>
      <c r="B187" s="17"/>
      <c r="C187" s="100" t="s">
        <v>58</v>
      </c>
      <c r="D187" s="17"/>
      <c r="E187" s="57"/>
      <c r="F187" s="20"/>
      <c r="G187" s="21"/>
      <c r="H187" s="22"/>
      <c r="I187" s="22"/>
      <c r="J187" s="31"/>
      <c r="K187" s="30">
        <f t="shared" si="107"/>
        <v>0</v>
      </c>
      <c r="L187" s="32">
        <f t="shared" si="214"/>
        <v>0</v>
      </c>
      <c r="N187">
        <f t="shared" si="218"/>
        <v>187</v>
      </c>
      <c r="O187" t="s">
        <v>2165</v>
      </c>
    </row>
    <row r="188" spans="1:15">
      <c r="A188" s="25">
        <v>12328</v>
      </c>
      <c r="B188" s="26" t="s">
        <v>1000</v>
      </c>
      <c r="C188" s="144" t="s">
        <v>3118</v>
      </c>
      <c r="D188" s="26">
        <v>6</v>
      </c>
      <c r="E188" s="56"/>
      <c r="F188" s="28"/>
      <c r="G188" s="29">
        <f t="shared" ref="G188:G190" si="237">F188*0.9</f>
        <v>0</v>
      </c>
      <c r="H188" s="30">
        <f t="shared" ref="H188:H190" si="238">F188*0.85</f>
        <v>0</v>
      </c>
      <c r="I188" s="30">
        <f t="shared" ref="I188:I190" si="239">F188*0.8</f>
        <v>0</v>
      </c>
      <c r="J188" s="31"/>
      <c r="K188" s="30">
        <f t="shared" si="107"/>
        <v>0</v>
      </c>
      <c r="L188" s="32">
        <f t="shared" si="214"/>
        <v>0</v>
      </c>
      <c r="N188">
        <f t="shared" si="218"/>
        <v>188</v>
      </c>
      <c r="O188" t="s">
        <v>2165</v>
      </c>
    </row>
    <row r="189" spans="1:15">
      <c r="A189" s="16">
        <v>12329</v>
      </c>
      <c r="B189" s="17" t="s">
        <v>1000</v>
      </c>
      <c r="C189" s="96" t="s">
        <v>3117</v>
      </c>
      <c r="D189" s="17">
        <v>1</v>
      </c>
      <c r="E189" s="57">
        <v>3</v>
      </c>
      <c r="F189" s="20">
        <v>45</v>
      </c>
      <c r="G189" s="21">
        <f t="shared" si="237"/>
        <v>40.5</v>
      </c>
      <c r="H189" s="22">
        <f t="shared" si="238"/>
        <v>38.25</v>
      </c>
      <c r="I189" s="22">
        <f t="shared" si="239"/>
        <v>36</v>
      </c>
      <c r="J189" s="31"/>
      <c r="K189" s="30">
        <f t="shared" ref="K189:K190" si="240">J189*F189</f>
        <v>0</v>
      </c>
      <c r="L189" s="32">
        <f t="shared" si="214"/>
        <v>0</v>
      </c>
      <c r="N189">
        <f t="shared" ref="N189:N190" si="241">ROW(J189)</f>
        <v>189</v>
      </c>
      <c r="O189" t="s">
        <v>2165</v>
      </c>
    </row>
    <row r="190" spans="1:15">
      <c r="A190" s="25">
        <v>12335</v>
      </c>
      <c r="B190" s="26" t="s">
        <v>1000</v>
      </c>
      <c r="C190" s="99" t="s">
        <v>3119</v>
      </c>
      <c r="D190" s="26">
        <v>1</v>
      </c>
      <c r="E190" s="56"/>
      <c r="F190" s="28"/>
      <c r="G190" s="29">
        <f t="shared" si="237"/>
        <v>0</v>
      </c>
      <c r="H190" s="30">
        <f t="shared" si="238"/>
        <v>0</v>
      </c>
      <c r="I190" s="30">
        <f t="shared" si="239"/>
        <v>0</v>
      </c>
      <c r="J190" s="31"/>
      <c r="K190" s="30">
        <f t="shared" si="240"/>
        <v>0</v>
      </c>
      <c r="L190" s="32">
        <f t="shared" si="214"/>
        <v>0</v>
      </c>
      <c r="N190">
        <f t="shared" si="241"/>
        <v>190</v>
      </c>
      <c r="O190" t="s">
        <v>2165</v>
      </c>
    </row>
    <row r="191" spans="1:15">
      <c r="A191" s="16">
        <v>13606</v>
      </c>
      <c r="B191" s="17" t="s">
        <v>1000</v>
      </c>
      <c r="C191" s="151" t="s">
        <v>998</v>
      </c>
      <c r="D191" s="17">
        <v>1</v>
      </c>
      <c r="E191" s="55"/>
      <c r="F191" s="20"/>
      <c r="G191" s="21">
        <f t="shared" si="224"/>
        <v>0</v>
      </c>
      <c r="H191" s="22">
        <f t="shared" si="225"/>
        <v>0</v>
      </c>
      <c r="I191" s="22">
        <f t="shared" si="226"/>
        <v>0</v>
      </c>
      <c r="J191" s="31"/>
      <c r="K191" s="30">
        <f t="shared" si="107"/>
        <v>0</v>
      </c>
      <c r="L191" s="32">
        <f t="shared" si="214"/>
        <v>0</v>
      </c>
      <c r="N191">
        <f t="shared" si="218"/>
        <v>191</v>
      </c>
      <c r="O191" t="s">
        <v>2165</v>
      </c>
    </row>
    <row r="192" spans="1:15">
      <c r="A192" s="25">
        <v>12338</v>
      </c>
      <c r="B192" s="26" t="s">
        <v>1020</v>
      </c>
      <c r="C192" s="144" t="s">
        <v>2839</v>
      </c>
      <c r="D192" s="26">
        <v>6</v>
      </c>
      <c r="E192" s="56"/>
      <c r="F192" s="28"/>
      <c r="G192" s="29">
        <f t="shared" si="224"/>
        <v>0</v>
      </c>
      <c r="H192" s="30">
        <f t="shared" si="225"/>
        <v>0</v>
      </c>
      <c r="I192" s="30">
        <f t="shared" si="226"/>
        <v>0</v>
      </c>
      <c r="J192" s="31"/>
      <c r="K192" s="30">
        <f t="shared" si="107"/>
        <v>0</v>
      </c>
      <c r="L192" s="32">
        <f t="shared" ref="L192:L213" si="242">IF($K$350&gt;125000,J192*I192,IF($K$350&gt;55000,J192*H192,IF($K$350&gt;27500,J192*G192,IF($K$350&gt;=0,J192*F192,0))))</f>
        <v>0</v>
      </c>
      <c r="N192">
        <f t="shared" si="218"/>
        <v>192</v>
      </c>
      <c r="O192" t="s">
        <v>2165</v>
      </c>
    </row>
    <row r="193" spans="1:15">
      <c r="A193" s="16">
        <v>12332</v>
      </c>
      <c r="B193" s="17" t="s">
        <v>1000</v>
      </c>
      <c r="C193" s="96" t="s">
        <v>2838</v>
      </c>
      <c r="D193" s="17">
        <v>1</v>
      </c>
      <c r="E193" s="57"/>
      <c r="F193" s="20"/>
      <c r="G193" s="21">
        <f t="shared" ref="G193" si="243">F193*0.9</f>
        <v>0</v>
      </c>
      <c r="H193" s="22">
        <f t="shared" ref="H193" si="244">F193*0.85</f>
        <v>0</v>
      </c>
      <c r="I193" s="22">
        <f t="shared" ref="I193" si="245">F193*0.8</f>
        <v>0</v>
      </c>
      <c r="J193" s="31"/>
      <c r="K193" s="30">
        <f t="shared" ref="K193" si="246">J193*F193</f>
        <v>0</v>
      </c>
      <c r="L193" s="32">
        <f t="shared" si="242"/>
        <v>0</v>
      </c>
      <c r="N193">
        <f t="shared" ref="N193" si="247">ROW(J193)</f>
        <v>193</v>
      </c>
      <c r="O193" t="s">
        <v>2165</v>
      </c>
    </row>
    <row r="194" spans="1:15">
      <c r="A194" s="16">
        <v>12522</v>
      </c>
      <c r="B194" s="17" t="s">
        <v>1000</v>
      </c>
      <c r="C194" s="151" t="s">
        <v>2837</v>
      </c>
      <c r="D194" s="17">
        <v>1</v>
      </c>
      <c r="E194" s="55"/>
      <c r="F194" s="20"/>
      <c r="G194" s="21">
        <f t="shared" ref="G194" si="248">F194*0.9</f>
        <v>0</v>
      </c>
      <c r="H194" s="22">
        <f t="shared" ref="H194" si="249">F194*0.85</f>
        <v>0</v>
      </c>
      <c r="I194" s="22">
        <f t="shared" ref="I194" si="250">F194*0.8</f>
        <v>0</v>
      </c>
      <c r="J194" s="31"/>
      <c r="K194" s="30">
        <f t="shared" ref="K194" si="251">J194*F194</f>
        <v>0</v>
      </c>
      <c r="L194" s="32">
        <f t="shared" si="242"/>
        <v>0</v>
      </c>
      <c r="N194">
        <f t="shared" ref="N194" si="252">ROW(J194)</f>
        <v>194</v>
      </c>
      <c r="O194" t="s">
        <v>2165</v>
      </c>
    </row>
    <row r="195" spans="1:15">
      <c r="A195" s="25">
        <v>12333</v>
      </c>
      <c r="B195" s="26" t="s">
        <v>1000</v>
      </c>
      <c r="C195" s="144" t="s">
        <v>2361</v>
      </c>
      <c r="D195" s="26">
        <v>6</v>
      </c>
      <c r="E195" s="56">
        <v>28</v>
      </c>
      <c r="F195" s="28">
        <v>45</v>
      </c>
      <c r="G195" s="29">
        <f t="shared" ref="G195" si="253">F195*0.9</f>
        <v>40.5</v>
      </c>
      <c r="H195" s="30">
        <f t="shared" ref="H195" si="254">F195*0.85</f>
        <v>38.25</v>
      </c>
      <c r="I195" s="30">
        <f t="shared" ref="I195" si="255">F195*0.8</f>
        <v>36</v>
      </c>
      <c r="J195" s="31"/>
      <c r="K195" s="30">
        <f t="shared" ref="K195" si="256">J195*F195</f>
        <v>0</v>
      </c>
      <c r="L195" s="32">
        <f t="shared" si="242"/>
        <v>0</v>
      </c>
      <c r="N195">
        <f t="shared" ref="N195" si="257">ROW(J195)</f>
        <v>195</v>
      </c>
      <c r="O195" t="s">
        <v>2165</v>
      </c>
    </row>
    <row r="196" spans="1:15">
      <c r="A196" s="16">
        <v>13670</v>
      </c>
      <c r="B196" s="17" t="s">
        <v>1000</v>
      </c>
      <c r="C196" s="96" t="s">
        <v>1005</v>
      </c>
      <c r="D196" s="17">
        <v>1</v>
      </c>
      <c r="E196" s="57"/>
      <c r="F196" s="20"/>
      <c r="G196" s="21">
        <f t="shared" si="224"/>
        <v>0</v>
      </c>
      <c r="H196" s="22">
        <f t="shared" si="225"/>
        <v>0</v>
      </c>
      <c r="I196" s="22">
        <f t="shared" si="226"/>
        <v>0</v>
      </c>
      <c r="J196" s="31"/>
      <c r="K196" s="30">
        <f t="shared" si="107"/>
        <v>0</v>
      </c>
      <c r="L196" s="32">
        <f t="shared" si="242"/>
        <v>0</v>
      </c>
      <c r="N196">
        <f t="shared" si="218"/>
        <v>196</v>
      </c>
      <c r="O196" t="s">
        <v>2165</v>
      </c>
    </row>
    <row r="197" spans="1:15">
      <c r="A197" s="25">
        <v>13671</v>
      </c>
      <c r="B197" s="26" t="s">
        <v>1000</v>
      </c>
      <c r="C197" s="99" t="s">
        <v>1026</v>
      </c>
      <c r="D197" s="26">
        <v>1</v>
      </c>
      <c r="E197" s="56"/>
      <c r="F197" s="28"/>
      <c r="G197" s="29">
        <f t="shared" si="224"/>
        <v>0</v>
      </c>
      <c r="H197" s="30">
        <f t="shared" si="225"/>
        <v>0</v>
      </c>
      <c r="I197" s="30">
        <f t="shared" si="226"/>
        <v>0</v>
      </c>
      <c r="J197" s="31"/>
      <c r="K197" s="30">
        <f t="shared" si="107"/>
        <v>0</v>
      </c>
      <c r="L197" s="32">
        <f t="shared" si="242"/>
        <v>0</v>
      </c>
      <c r="N197">
        <f t="shared" si="218"/>
        <v>197</v>
      </c>
      <c r="O197" t="s">
        <v>2165</v>
      </c>
    </row>
    <row r="198" spans="1:15">
      <c r="A198" s="16">
        <v>13672</v>
      </c>
      <c r="B198" s="17" t="s">
        <v>1000</v>
      </c>
      <c r="C198" s="92" t="s">
        <v>1027</v>
      </c>
      <c r="D198" s="17">
        <v>1</v>
      </c>
      <c r="E198" s="55"/>
      <c r="F198" s="20"/>
      <c r="G198" s="21">
        <f t="shared" si="224"/>
        <v>0</v>
      </c>
      <c r="H198" s="22">
        <f t="shared" si="225"/>
        <v>0</v>
      </c>
      <c r="I198" s="22">
        <f t="shared" si="226"/>
        <v>0</v>
      </c>
      <c r="J198" s="31"/>
      <c r="K198" s="30">
        <f t="shared" si="107"/>
        <v>0</v>
      </c>
      <c r="L198" s="32">
        <f t="shared" si="242"/>
        <v>0</v>
      </c>
      <c r="N198">
        <f t="shared" si="218"/>
        <v>198</v>
      </c>
      <c r="O198" t="s">
        <v>2165</v>
      </c>
    </row>
    <row r="199" spans="1:15">
      <c r="A199" s="16">
        <v>6085</v>
      </c>
      <c r="B199" s="17" t="s">
        <v>1000</v>
      </c>
      <c r="C199" s="92" t="s">
        <v>3114</v>
      </c>
      <c r="D199" s="17">
        <v>72</v>
      </c>
      <c r="E199" s="55">
        <v>1691</v>
      </c>
      <c r="F199" s="20">
        <v>65</v>
      </c>
      <c r="G199" s="21">
        <f>F199*0.9</f>
        <v>58.5</v>
      </c>
      <c r="H199" s="22">
        <f>F199*0.85</f>
        <v>55.25</v>
      </c>
      <c r="I199" s="22">
        <f>F199*0.8</f>
        <v>52</v>
      </c>
      <c r="J199" s="31"/>
      <c r="K199" s="30">
        <f>J199*F199</f>
        <v>0</v>
      </c>
      <c r="L199" s="32">
        <f t="shared" si="242"/>
        <v>0</v>
      </c>
      <c r="N199">
        <f>ROW(J199)</f>
        <v>199</v>
      </c>
      <c r="O199" t="s">
        <v>2165</v>
      </c>
    </row>
    <row r="200" spans="1:15">
      <c r="A200" s="16">
        <v>6002</v>
      </c>
      <c r="B200" s="17" t="s">
        <v>1000</v>
      </c>
      <c r="C200" s="92" t="s">
        <v>2844</v>
      </c>
      <c r="D200" s="17">
        <v>1</v>
      </c>
      <c r="E200" s="55">
        <v>144</v>
      </c>
      <c r="F200" s="20">
        <v>71</v>
      </c>
      <c r="G200" s="21">
        <f>F200*0.9</f>
        <v>63.9</v>
      </c>
      <c r="H200" s="22">
        <f>F200*0.85</f>
        <v>60.35</v>
      </c>
      <c r="I200" s="22">
        <f>F200*0.8</f>
        <v>56.800000000000004</v>
      </c>
      <c r="J200" s="31"/>
      <c r="K200" s="30">
        <f>J200*F200</f>
        <v>0</v>
      </c>
      <c r="L200" s="32">
        <f t="shared" si="242"/>
        <v>0</v>
      </c>
      <c r="N200">
        <f>ROW(J200)</f>
        <v>200</v>
      </c>
      <c r="O200" t="s">
        <v>2165</v>
      </c>
    </row>
    <row r="201" spans="1:15">
      <c r="A201" s="25">
        <v>11913</v>
      </c>
      <c r="B201" s="26" t="s">
        <v>943</v>
      </c>
      <c r="C201" s="144" t="s">
        <v>1006</v>
      </c>
      <c r="D201" s="26">
        <v>1</v>
      </c>
      <c r="E201" s="56"/>
      <c r="F201" s="28"/>
      <c r="G201" s="29">
        <f t="shared" si="224"/>
        <v>0</v>
      </c>
      <c r="H201" s="30">
        <f t="shared" si="225"/>
        <v>0</v>
      </c>
      <c r="I201" s="30">
        <f t="shared" si="226"/>
        <v>0</v>
      </c>
      <c r="J201" s="31"/>
      <c r="K201" s="30">
        <f t="shared" si="107"/>
        <v>0</v>
      </c>
      <c r="L201" s="32">
        <f t="shared" si="242"/>
        <v>0</v>
      </c>
      <c r="N201">
        <f t="shared" si="218"/>
        <v>201</v>
      </c>
      <c r="O201" t="s">
        <v>2165</v>
      </c>
    </row>
    <row r="202" spans="1:15">
      <c r="A202" s="25">
        <v>11914</v>
      </c>
      <c r="B202" s="26" t="s">
        <v>999</v>
      </c>
      <c r="C202" s="144" t="s">
        <v>1004</v>
      </c>
      <c r="D202" s="26">
        <v>6</v>
      </c>
      <c r="E202" s="56">
        <v>101</v>
      </c>
      <c r="F202" s="28">
        <v>97</v>
      </c>
      <c r="G202" s="29">
        <f>F202*0.9</f>
        <v>87.3</v>
      </c>
      <c r="H202" s="30">
        <f>F202*0.85</f>
        <v>82.45</v>
      </c>
      <c r="I202" s="30">
        <f>F202*0.8</f>
        <v>77.600000000000009</v>
      </c>
      <c r="J202" s="31"/>
      <c r="K202" s="30">
        <f>J202*F202</f>
        <v>0</v>
      </c>
      <c r="L202" s="32">
        <f t="shared" si="242"/>
        <v>0</v>
      </c>
      <c r="N202">
        <f>ROW(J202)</f>
        <v>202</v>
      </c>
      <c r="O202" t="s">
        <v>2165</v>
      </c>
    </row>
    <row r="203" spans="1:15">
      <c r="A203" s="25">
        <v>14443</v>
      </c>
      <c r="B203" s="26" t="s">
        <v>952</v>
      </c>
      <c r="C203" s="144" t="s">
        <v>2601</v>
      </c>
      <c r="D203" s="26">
        <v>6</v>
      </c>
      <c r="E203" s="56">
        <v>136</v>
      </c>
      <c r="F203" s="28">
        <v>89</v>
      </c>
      <c r="G203" s="29">
        <f t="shared" si="224"/>
        <v>80.100000000000009</v>
      </c>
      <c r="H203" s="30">
        <f t="shared" si="225"/>
        <v>75.649999999999991</v>
      </c>
      <c r="I203" s="30">
        <f t="shared" si="226"/>
        <v>71.2</v>
      </c>
      <c r="J203" s="31"/>
      <c r="K203" s="30">
        <f t="shared" ref="K203:K331" si="258">J203*F203</f>
        <v>0</v>
      </c>
      <c r="L203" s="32">
        <f t="shared" si="242"/>
        <v>0</v>
      </c>
      <c r="N203">
        <f t="shared" si="218"/>
        <v>203</v>
      </c>
      <c r="O203" t="s">
        <v>2165</v>
      </c>
    </row>
    <row r="204" spans="1:15">
      <c r="A204" s="16">
        <v>15254</v>
      </c>
      <c r="B204" s="17" t="s">
        <v>3812</v>
      </c>
      <c r="C204" s="151" t="s">
        <v>3811</v>
      </c>
      <c r="D204" s="17">
        <v>12</v>
      </c>
      <c r="E204" s="55">
        <v>70</v>
      </c>
      <c r="F204" s="20">
        <v>139</v>
      </c>
      <c r="G204" s="21">
        <f>F204*0.9</f>
        <v>125.10000000000001</v>
      </c>
      <c r="H204" s="22">
        <f>F204*0.85</f>
        <v>118.14999999999999</v>
      </c>
      <c r="I204" s="22">
        <f>F204*0.8</f>
        <v>111.2</v>
      </c>
      <c r="J204" s="31"/>
      <c r="K204" s="30">
        <f>J204*F204</f>
        <v>0</v>
      </c>
      <c r="L204" s="32">
        <f t="shared" si="242"/>
        <v>0</v>
      </c>
      <c r="N204">
        <f>ROW(J204)</f>
        <v>204</v>
      </c>
      <c r="O204" t="s">
        <v>2165</v>
      </c>
    </row>
    <row r="205" spans="1:15">
      <c r="A205" s="25">
        <v>12543</v>
      </c>
      <c r="B205" s="26" t="s">
        <v>952</v>
      </c>
      <c r="C205" s="144" t="s">
        <v>3120</v>
      </c>
      <c r="D205" s="26">
        <v>12</v>
      </c>
      <c r="E205" s="56"/>
      <c r="F205" s="28"/>
      <c r="G205" s="29">
        <f t="shared" ref="G205" si="259">F205*0.9</f>
        <v>0</v>
      </c>
      <c r="H205" s="30">
        <f t="shared" ref="H205" si="260">F205*0.85</f>
        <v>0</v>
      </c>
      <c r="I205" s="30">
        <f t="shared" ref="I205" si="261">F205*0.8</f>
        <v>0</v>
      </c>
      <c r="J205" s="31"/>
      <c r="K205" s="30">
        <f t="shared" ref="K205" si="262">J205*F205</f>
        <v>0</v>
      </c>
      <c r="L205" s="32">
        <f t="shared" si="242"/>
        <v>0</v>
      </c>
      <c r="N205">
        <f t="shared" ref="N205" si="263">ROW(J205)</f>
        <v>205</v>
      </c>
      <c r="O205" t="s">
        <v>2165</v>
      </c>
    </row>
    <row r="206" spans="1:15">
      <c r="A206" s="16">
        <v>12544</v>
      </c>
      <c r="B206" s="17" t="s">
        <v>952</v>
      </c>
      <c r="C206" s="151" t="s">
        <v>2832</v>
      </c>
      <c r="D206" s="17">
        <v>12</v>
      </c>
      <c r="E206" s="55"/>
      <c r="F206" s="20"/>
      <c r="G206" s="21">
        <f t="shared" ref="G206" si="264">F206*0.9</f>
        <v>0</v>
      </c>
      <c r="H206" s="22">
        <f t="shared" ref="H206" si="265">F206*0.85</f>
        <v>0</v>
      </c>
      <c r="I206" s="22">
        <f t="shared" ref="I206" si="266">F206*0.8</f>
        <v>0</v>
      </c>
      <c r="J206" s="31"/>
      <c r="K206" s="30">
        <f t="shared" ref="K206" si="267">J206*F206</f>
        <v>0</v>
      </c>
      <c r="L206" s="32">
        <f t="shared" si="242"/>
        <v>0</v>
      </c>
      <c r="N206">
        <f t="shared" ref="N206" si="268">ROW(J206)</f>
        <v>206</v>
      </c>
      <c r="O206" t="s">
        <v>2165</v>
      </c>
    </row>
    <row r="207" spans="1:15">
      <c r="A207" s="25">
        <v>12886</v>
      </c>
      <c r="B207" s="26" t="s">
        <v>952</v>
      </c>
      <c r="C207" s="144" t="s">
        <v>2840</v>
      </c>
      <c r="D207" s="26">
        <v>12</v>
      </c>
      <c r="E207" s="56"/>
      <c r="F207" s="28"/>
      <c r="G207" s="29">
        <f>F207*0.9</f>
        <v>0</v>
      </c>
      <c r="H207" s="30">
        <f>F207*0.85</f>
        <v>0</v>
      </c>
      <c r="I207" s="30">
        <f>F207*0.8</f>
        <v>0</v>
      </c>
      <c r="J207" s="31"/>
      <c r="K207" s="30">
        <f>J207*F207</f>
        <v>0</v>
      </c>
      <c r="L207" s="32">
        <f t="shared" si="242"/>
        <v>0</v>
      </c>
      <c r="N207">
        <f>ROW(J207)</f>
        <v>207</v>
      </c>
      <c r="O207" t="s">
        <v>2165</v>
      </c>
    </row>
    <row r="208" spans="1:15">
      <c r="A208" s="16">
        <v>11632</v>
      </c>
      <c r="B208" s="17" t="s">
        <v>952</v>
      </c>
      <c r="C208" s="151" t="s">
        <v>2841</v>
      </c>
      <c r="D208" s="17">
        <v>12</v>
      </c>
      <c r="E208" s="55"/>
      <c r="F208" s="20"/>
      <c r="G208" s="21">
        <f t="shared" ref="G208" si="269">F208*0.9</f>
        <v>0</v>
      </c>
      <c r="H208" s="22">
        <f t="shared" ref="H208" si="270">F208*0.85</f>
        <v>0</v>
      </c>
      <c r="I208" s="22">
        <f t="shared" ref="I208" si="271">F208*0.8</f>
        <v>0</v>
      </c>
      <c r="J208" s="31"/>
      <c r="K208" s="30">
        <f t="shared" ref="K208" si="272">J208*F208</f>
        <v>0</v>
      </c>
      <c r="L208" s="32">
        <f t="shared" si="242"/>
        <v>0</v>
      </c>
      <c r="N208">
        <f t="shared" ref="N208" si="273">ROW(J208)</f>
        <v>208</v>
      </c>
      <c r="O208" t="s">
        <v>2165</v>
      </c>
    </row>
    <row r="209" spans="1:15">
      <c r="A209" s="25">
        <v>13312</v>
      </c>
      <c r="B209" s="26" t="s">
        <v>943</v>
      </c>
      <c r="C209" s="144" t="s">
        <v>2842</v>
      </c>
      <c r="D209" s="26">
        <v>12</v>
      </c>
      <c r="E209" s="56">
        <v>13</v>
      </c>
      <c r="F209" s="28">
        <v>160</v>
      </c>
      <c r="G209" s="29">
        <f>F209*0.9</f>
        <v>144</v>
      </c>
      <c r="H209" s="30">
        <f>F209*0.85</f>
        <v>136</v>
      </c>
      <c r="I209" s="30">
        <f>F209*0.8</f>
        <v>128</v>
      </c>
      <c r="J209" s="31"/>
      <c r="K209" s="30">
        <f>J209*F209</f>
        <v>0</v>
      </c>
      <c r="L209" s="32">
        <f t="shared" si="242"/>
        <v>0</v>
      </c>
      <c r="N209">
        <f>ROW(J209)</f>
        <v>209</v>
      </c>
      <c r="O209" t="s">
        <v>2165</v>
      </c>
    </row>
    <row r="210" spans="1:15">
      <c r="A210" s="16">
        <v>13300</v>
      </c>
      <c r="B210" s="17" t="s">
        <v>943</v>
      </c>
      <c r="C210" s="151" t="s">
        <v>2843</v>
      </c>
      <c r="D210" s="17">
        <v>6</v>
      </c>
      <c r="E210" s="55"/>
      <c r="F210" s="20"/>
      <c r="G210" s="21">
        <f t="shared" ref="G210" si="274">F210*0.9</f>
        <v>0</v>
      </c>
      <c r="H210" s="22">
        <f t="shared" ref="H210" si="275">F210*0.85</f>
        <v>0</v>
      </c>
      <c r="I210" s="22">
        <f t="shared" ref="I210" si="276">F210*0.8</f>
        <v>0</v>
      </c>
      <c r="J210" s="31"/>
      <c r="K210" s="30">
        <f t="shared" ref="K210" si="277">J210*F210</f>
        <v>0</v>
      </c>
      <c r="L210" s="32">
        <f t="shared" si="242"/>
        <v>0</v>
      </c>
      <c r="N210">
        <f t="shared" ref="N210" si="278">ROW(J210)</f>
        <v>210</v>
      </c>
      <c r="O210" t="s">
        <v>2165</v>
      </c>
    </row>
    <row r="211" spans="1:15">
      <c r="A211" s="25">
        <v>11923</v>
      </c>
      <c r="B211" s="26" t="s">
        <v>999</v>
      </c>
      <c r="C211" s="144" t="s">
        <v>3648</v>
      </c>
      <c r="D211" s="26">
        <v>12</v>
      </c>
      <c r="E211" s="56">
        <v>108</v>
      </c>
      <c r="F211" s="28">
        <v>97</v>
      </c>
      <c r="G211" s="29">
        <f>F211*0.9</f>
        <v>87.3</v>
      </c>
      <c r="H211" s="30">
        <f>F211*0.85</f>
        <v>82.45</v>
      </c>
      <c r="I211" s="30">
        <f>F211*0.8</f>
        <v>77.600000000000009</v>
      </c>
      <c r="J211" s="31"/>
      <c r="K211" s="30">
        <f>J211*F211</f>
        <v>0</v>
      </c>
      <c r="L211" s="32">
        <f t="shared" si="242"/>
        <v>0</v>
      </c>
      <c r="N211">
        <f>ROW(J211)</f>
        <v>211</v>
      </c>
      <c r="O211" t="s">
        <v>2165</v>
      </c>
    </row>
    <row r="212" spans="1:15">
      <c r="A212" s="16">
        <v>15174</v>
      </c>
      <c r="B212" s="17" t="s">
        <v>999</v>
      </c>
      <c r="C212" s="151" t="s">
        <v>3774</v>
      </c>
      <c r="D212" s="17">
        <v>6</v>
      </c>
      <c r="E212" s="55">
        <v>116</v>
      </c>
      <c r="F212" s="20">
        <v>97</v>
      </c>
      <c r="G212" s="21">
        <f t="shared" ref="G212" si="279">F212*0.9</f>
        <v>87.3</v>
      </c>
      <c r="H212" s="22">
        <f t="shared" ref="H212" si="280">F212*0.85</f>
        <v>82.45</v>
      </c>
      <c r="I212" s="22">
        <f t="shared" ref="I212" si="281">F212*0.8</f>
        <v>77.600000000000009</v>
      </c>
      <c r="J212" s="31"/>
      <c r="K212" s="30">
        <f t="shared" ref="K212" si="282">J212*F212</f>
        <v>0</v>
      </c>
      <c r="L212" s="32">
        <f t="shared" si="242"/>
        <v>0</v>
      </c>
      <c r="N212">
        <f t="shared" ref="N212" si="283">ROW(J212)</f>
        <v>212</v>
      </c>
      <c r="O212" t="s">
        <v>2165</v>
      </c>
    </row>
    <row r="213" spans="1:15">
      <c r="A213" s="25">
        <v>15058</v>
      </c>
      <c r="B213" s="26" t="s">
        <v>999</v>
      </c>
      <c r="C213" s="144" t="s">
        <v>3775</v>
      </c>
      <c r="D213" s="26">
        <v>12</v>
      </c>
      <c r="E213" s="56">
        <v>100</v>
      </c>
      <c r="F213" s="28">
        <v>97</v>
      </c>
      <c r="G213" s="29">
        <f t="shared" ref="G213:G222" si="284">F213*0.9</f>
        <v>87.3</v>
      </c>
      <c r="H213" s="30">
        <f t="shared" ref="H213:H222" si="285">F213*0.85</f>
        <v>82.45</v>
      </c>
      <c r="I213" s="30">
        <f t="shared" ref="I213:I222" si="286">F213*0.8</f>
        <v>77.600000000000009</v>
      </c>
      <c r="J213" s="31"/>
      <c r="K213" s="30">
        <f t="shared" ref="K213:K222" si="287">J213*F213</f>
        <v>0</v>
      </c>
      <c r="L213" s="32">
        <f t="shared" si="242"/>
        <v>0</v>
      </c>
      <c r="N213">
        <f>ROW(J213)</f>
        <v>213</v>
      </c>
      <c r="O213" t="s">
        <v>2165</v>
      </c>
    </row>
    <row r="214" spans="1:15">
      <c r="A214" s="25">
        <v>14835</v>
      </c>
      <c r="B214" s="26" t="s">
        <v>3096</v>
      </c>
      <c r="C214" s="144" t="s">
        <v>3097</v>
      </c>
      <c r="D214" s="26">
        <v>1</v>
      </c>
      <c r="E214" s="56"/>
      <c r="F214" s="28"/>
      <c r="G214" s="29">
        <f t="shared" si="284"/>
        <v>0</v>
      </c>
      <c r="H214" s="30">
        <f t="shared" si="285"/>
        <v>0</v>
      </c>
      <c r="I214" s="30">
        <f t="shared" si="286"/>
        <v>0</v>
      </c>
      <c r="J214" s="31"/>
      <c r="K214" s="30">
        <f t="shared" si="287"/>
        <v>0</v>
      </c>
      <c r="L214" s="32">
        <f t="shared" ref="L214:L222" si="288">IF($K$350&gt;125000,J214*I214,IF($K$350&gt;58500,J214*H214,IF($K$350&gt;27500,J214*G214,IF($K$350&gt;=0,J214*F214,0))))</f>
        <v>0</v>
      </c>
    </row>
    <row r="215" spans="1:15">
      <c r="A215" s="16">
        <v>14834</v>
      </c>
      <c r="B215" s="17" t="s">
        <v>3096</v>
      </c>
      <c r="C215" s="96" t="s">
        <v>3098</v>
      </c>
      <c r="D215" s="17">
        <v>1</v>
      </c>
      <c r="E215" s="55">
        <v>72</v>
      </c>
      <c r="F215" s="20">
        <v>230</v>
      </c>
      <c r="G215" s="21">
        <f t="shared" si="284"/>
        <v>207</v>
      </c>
      <c r="H215" s="22">
        <f t="shared" si="285"/>
        <v>195.5</v>
      </c>
      <c r="I215" s="22">
        <f t="shared" si="286"/>
        <v>184</v>
      </c>
      <c r="J215" s="31"/>
      <c r="K215" s="30">
        <f t="shared" si="287"/>
        <v>0</v>
      </c>
      <c r="L215" s="32">
        <f t="shared" si="288"/>
        <v>0</v>
      </c>
    </row>
    <row r="216" spans="1:15">
      <c r="A216" s="25">
        <v>14836</v>
      </c>
      <c r="B216" s="26" t="s">
        <v>3096</v>
      </c>
      <c r="C216" s="144" t="s">
        <v>3099</v>
      </c>
      <c r="D216" s="26">
        <v>1</v>
      </c>
      <c r="E216" s="56">
        <v>70</v>
      </c>
      <c r="F216" s="28">
        <v>230</v>
      </c>
      <c r="G216" s="29">
        <f t="shared" si="284"/>
        <v>207</v>
      </c>
      <c r="H216" s="30">
        <f t="shared" si="285"/>
        <v>195.5</v>
      </c>
      <c r="I216" s="30">
        <f t="shared" si="286"/>
        <v>184</v>
      </c>
      <c r="J216" s="31"/>
      <c r="K216" s="30">
        <f t="shared" si="287"/>
        <v>0</v>
      </c>
      <c r="L216" s="32">
        <f t="shared" si="288"/>
        <v>0</v>
      </c>
    </row>
    <row r="217" spans="1:15">
      <c r="A217" s="16">
        <v>14833</v>
      </c>
      <c r="B217" s="17" t="s">
        <v>3096</v>
      </c>
      <c r="C217" s="96" t="s">
        <v>3100</v>
      </c>
      <c r="D217" s="17">
        <v>1</v>
      </c>
      <c r="E217" s="55">
        <v>65</v>
      </c>
      <c r="F217" s="20">
        <v>230</v>
      </c>
      <c r="G217" s="21">
        <f t="shared" si="284"/>
        <v>207</v>
      </c>
      <c r="H217" s="22">
        <f t="shared" si="285"/>
        <v>195.5</v>
      </c>
      <c r="I217" s="22">
        <f t="shared" si="286"/>
        <v>184</v>
      </c>
      <c r="J217" s="31"/>
      <c r="K217" s="30">
        <f t="shared" si="287"/>
        <v>0</v>
      </c>
      <c r="L217" s="32">
        <f t="shared" si="288"/>
        <v>0</v>
      </c>
    </row>
    <row r="218" spans="1:15">
      <c r="A218" s="25">
        <v>14840</v>
      </c>
      <c r="B218" s="26" t="s">
        <v>3096</v>
      </c>
      <c r="C218" s="144" t="s">
        <v>3101</v>
      </c>
      <c r="D218" s="26">
        <v>1</v>
      </c>
      <c r="E218" s="56">
        <v>81</v>
      </c>
      <c r="F218" s="28">
        <v>160</v>
      </c>
      <c r="G218" s="29">
        <f t="shared" si="284"/>
        <v>144</v>
      </c>
      <c r="H218" s="30">
        <f t="shared" si="285"/>
        <v>136</v>
      </c>
      <c r="I218" s="30">
        <f t="shared" si="286"/>
        <v>128</v>
      </c>
      <c r="J218" s="31"/>
      <c r="K218" s="30">
        <f t="shared" si="287"/>
        <v>0</v>
      </c>
      <c r="L218" s="32">
        <f t="shared" si="288"/>
        <v>0</v>
      </c>
    </row>
    <row r="219" spans="1:15">
      <c r="A219" s="16">
        <v>14837</v>
      </c>
      <c r="B219" s="17" t="s">
        <v>3096</v>
      </c>
      <c r="C219" s="96" t="s">
        <v>3102</v>
      </c>
      <c r="D219" s="17">
        <v>1</v>
      </c>
      <c r="E219" s="55">
        <v>90</v>
      </c>
      <c r="F219" s="20">
        <v>160</v>
      </c>
      <c r="G219" s="21">
        <f t="shared" si="284"/>
        <v>144</v>
      </c>
      <c r="H219" s="22">
        <f t="shared" si="285"/>
        <v>136</v>
      </c>
      <c r="I219" s="22">
        <f t="shared" si="286"/>
        <v>128</v>
      </c>
      <c r="J219" s="31"/>
      <c r="K219" s="30">
        <f t="shared" si="287"/>
        <v>0</v>
      </c>
      <c r="L219" s="32">
        <f t="shared" si="288"/>
        <v>0</v>
      </c>
    </row>
    <row r="220" spans="1:15">
      <c r="A220" s="25">
        <v>14838</v>
      </c>
      <c r="B220" s="26" t="s">
        <v>3096</v>
      </c>
      <c r="C220" s="144" t="s">
        <v>3103</v>
      </c>
      <c r="D220" s="26">
        <v>1</v>
      </c>
      <c r="E220" s="56">
        <v>70</v>
      </c>
      <c r="F220" s="28">
        <v>160</v>
      </c>
      <c r="G220" s="29">
        <f t="shared" si="284"/>
        <v>144</v>
      </c>
      <c r="H220" s="30">
        <f t="shared" si="285"/>
        <v>136</v>
      </c>
      <c r="I220" s="30">
        <f t="shared" si="286"/>
        <v>128</v>
      </c>
      <c r="J220" s="31"/>
      <c r="K220" s="30">
        <f t="shared" si="287"/>
        <v>0</v>
      </c>
      <c r="L220" s="32">
        <f t="shared" si="288"/>
        <v>0</v>
      </c>
    </row>
    <row r="221" spans="1:15">
      <c r="A221" s="16">
        <v>14839</v>
      </c>
      <c r="B221" s="17" t="s">
        <v>3096</v>
      </c>
      <c r="C221" s="96" t="s">
        <v>3104</v>
      </c>
      <c r="D221" s="17">
        <v>1</v>
      </c>
      <c r="E221" s="55">
        <v>93</v>
      </c>
      <c r="F221" s="20">
        <v>160</v>
      </c>
      <c r="G221" s="21">
        <f t="shared" si="284"/>
        <v>144</v>
      </c>
      <c r="H221" s="22">
        <f t="shared" si="285"/>
        <v>136</v>
      </c>
      <c r="I221" s="22">
        <f t="shared" si="286"/>
        <v>128</v>
      </c>
      <c r="J221" s="31"/>
      <c r="K221" s="30">
        <f t="shared" si="287"/>
        <v>0</v>
      </c>
      <c r="L221" s="32">
        <f t="shared" si="288"/>
        <v>0</v>
      </c>
    </row>
    <row r="222" spans="1:15">
      <c r="A222" s="25">
        <v>14830</v>
      </c>
      <c r="B222" s="26" t="s">
        <v>1000</v>
      </c>
      <c r="C222" s="144" t="s">
        <v>3106</v>
      </c>
      <c r="D222" s="26">
        <v>1</v>
      </c>
      <c r="E222" s="56"/>
      <c r="F222" s="28"/>
      <c r="G222" s="29">
        <f t="shared" si="284"/>
        <v>0</v>
      </c>
      <c r="H222" s="30">
        <f t="shared" si="285"/>
        <v>0</v>
      </c>
      <c r="I222" s="30">
        <f t="shared" si="286"/>
        <v>0</v>
      </c>
      <c r="J222" s="31"/>
      <c r="K222" s="30">
        <f t="shared" si="287"/>
        <v>0</v>
      </c>
      <c r="L222" s="32">
        <f t="shared" si="288"/>
        <v>0</v>
      </c>
    </row>
    <row r="223" spans="1:15">
      <c r="A223" s="16"/>
      <c r="B223" s="17"/>
      <c r="C223" s="100" t="s">
        <v>72</v>
      </c>
      <c r="D223" s="17"/>
      <c r="E223" s="57"/>
      <c r="F223" s="20"/>
      <c r="G223" s="21"/>
      <c r="H223" s="22"/>
      <c r="I223" s="22"/>
      <c r="J223" s="31"/>
      <c r="K223" s="30">
        <f t="shared" si="258"/>
        <v>0</v>
      </c>
      <c r="L223" s="32">
        <f t="shared" ref="L223:L240" si="289">IF($K$350&gt;125000,J223*I223,IF($K$350&gt;55000,J223*H223,IF($K$350&gt;27500,J223*G223,IF($K$350&gt;=0,J223*F223,0))))</f>
        <v>0</v>
      </c>
      <c r="N223">
        <f t="shared" si="218"/>
        <v>223</v>
      </c>
      <c r="O223" t="s">
        <v>2165</v>
      </c>
    </row>
    <row r="224" spans="1:15">
      <c r="A224" s="16">
        <v>12500</v>
      </c>
      <c r="B224" s="17" t="s">
        <v>1479</v>
      </c>
      <c r="C224" s="92" t="s">
        <v>2362</v>
      </c>
      <c r="D224" s="17">
        <v>1</v>
      </c>
      <c r="E224" s="55"/>
      <c r="F224" s="20"/>
      <c r="G224" s="21">
        <f t="shared" ref="G224" si="290">F224*0.9</f>
        <v>0</v>
      </c>
      <c r="H224" s="22">
        <f t="shared" ref="H224" si="291">F224*0.85</f>
        <v>0</v>
      </c>
      <c r="I224" s="22">
        <f t="shared" ref="I224" si="292">F224*0.8</f>
        <v>0</v>
      </c>
      <c r="J224" s="31"/>
      <c r="K224" s="30">
        <f t="shared" ref="K224" si="293">J224*F224</f>
        <v>0</v>
      </c>
      <c r="L224" s="32">
        <f t="shared" si="289"/>
        <v>0</v>
      </c>
      <c r="N224">
        <f t="shared" ref="N224" si="294">ROW(J224)</f>
        <v>224</v>
      </c>
      <c r="O224" t="s">
        <v>2165</v>
      </c>
    </row>
    <row r="225" spans="1:15">
      <c r="A225" s="25">
        <v>13038</v>
      </c>
      <c r="B225" s="26" t="s">
        <v>1002</v>
      </c>
      <c r="C225" s="144" t="s">
        <v>1009</v>
      </c>
      <c r="D225" s="26">
        <v>1</v>
      </c>
      <c r="E225" s="56">
        <v>614</v>
      </c>
      <c r="F225" s="28">
        <v>284</v>
      </c>
      <c r="G225" s="29">
        <f t="shared" ref="G225:G292" si="295">F225*0.9</f>
        <v>255.6</v>
      </c>
      <c r="H225" s="30">
        <f t="shared" ref="H225:H292" si="296">F225*0.85</f>
        <v>241.4</v>
      </c>
      <c r="I225" s="30">
        <f t="shared" ref="I225:I292" si="297">F225*0.8</f>
        <v>227.20000000000002</v>
      </c>
      <c r="J225" s="31"/>
      <c r="K225" s="30">
        <f t="shared" si="258"/>
        <v>0</v>
      </c>
      <c r="L225" s="32">
        <f t="shared" si="289"/>
        <v>0</v>
      </c>
      <c r="N225">
        <f t="shared" si="218"/>
        <v>225</v>
      </c>
      <c r="O225" t="s">
        <v>2165</v>
      </c>
    </row>
    <row r="226" spans="1:15" hidden="1">
      <c r="A226" s="16">
        <v>12806</v>
      </c>
      <c r="B226" s="17" t="s">
        <v>1010</v>
      </c>
      <c r="C226" s="92" t="s">
        <v>1011</v>
      </c>
      <c r="D226" s="17">
        <v>1</v>
      </c>
      <c r="E226" s="55"/>
      <c r="F226" s="20"/>
      <c r="G226" s="21">
        <f t="shared" si="295"/>
        <v>0</v>
      </c>
      <c r="H226" s="22">
        <f t="shared" si="296"/>
        <v>0</v>
      </c>
      <c r="I226" s="22">
        <f t="shared" si="297"/>
        <v>0</v>
      </c>
      <c r="J226" s="31"/>
      <c r="K226" s="30">
        <f t="shared" si="258"/>
        <v>0</v>
      </c>
      <c r="L226" s="32">
        <f t="shared" si="289"/>
        <v>0</v>
      </c>
      <c r="N226">
        <f t="shared" si="218"/>
        <v>226</v>
      </c>
      <c r="O226" t="s">
        <v>2165</v>
      </c>
    </row>
    <row r="227" spans="1:15" hidden="1">
      <c r="A227" s="25">
        <v>12919</v>
      </c>
      <c r="B227" s="26"/>
      <c r="C227" s="144" t="s">
        <v>75</v>
      </c>
      <c r="D227" s="26">
        <v>1</v>
      </c>
      <c r="E227" s="56"/>
      <c r="F227" s="28"/>
      <c r="G227" s="29">
        <f t="shared" si="295"/>
        <v>0</v>
      </c>
      <c r="H227" s="30">
        <f t="shared" si="296"/>
        <v>0</v>
      </c>
      <c r="I227" s="30">
        <f t="shared" si="297"/>
        <v>0</v>
      </c>
      <c r="J227" s="31"/>
      <c r="K227" s="30">
        <f t="shared" si="258"/>
        <v>0</v>
      </c>
      <c r="L227" s="32">
        <f t="shared" si="289"/>
        <v>0</v>
      </c>
      <c r="N227">
        <f t="shared" si="218"/>
        <v>227</v>
      </c>
      <c r="O227" t="s">
        <v>2165</v>
      </c>
    </row>
    <row r="228" spans="1:15">
      <c r="A228" s="16">
        <v>13039</v>
      </c>
      <c r="B228" s="17" t="s">
        <v>1001</v>
      </c>
      <c r="C228" s="92" t="s">
        <v>1013</v>
      </c>
      <c r="D228" s="17">
        <v>1</v>
      </c>
      <c r="E228" s="55"/>
      <c r="F228" s="20"/>
      <c r="G228" s="21">
        <f t="shared" si="295"/>
        <v>0</v>
      </c>
      <c r="H228" s="22">
        <f t="shared" si="296"/>
        <v>0</v>
      </c>
      <c r="I228" s="22">
        <f t="shared" si="297"/>
        <v>0</v>
      </c>
      <c r="J228" s="31"/>
      <c r="K228" s="30">
        <f t="shared" si="258"/>
        <v>0</v>
      </c>
      <c r="L228" s="32">
        <f t="shared" si="289"/>
        <v>0</v>
      </c>
      <c r="N228">
        <f t="shared" si="218"/>
        <v>228</v>
      </c>
      <c r="O228" t="s">
        <v>2165</v>
      </c>
    </row>
    <row r="229" spans="1:15">
      <c r="A229" s="25">
        <v>13245</v>
      </c>
      <c r="B229" s="26" t="s">
        <v>1002</v>
      </c>
      <c r="C229" s="144" t="s">
        <v>1014</v>
      </c>
      <c r="D229" s="26">
        <v>1</v>
      </c>
      <c r="E229" s="56"/>
      <c r="F229" s="28"/>
      <c r="G229" s="29">
        <f t="shared" si="295"/>
        <v>0</v>
      </c>
      <c r="H229" s="30">
        <f t="shared" si="296"/>
        <v>0</v>
      </c>
      <c r="I229" s="30">
        <f t="shared" si="297"/>
        <v>0</v>
      </c>
      <c r="J229" s="31"/>
      <c r="K229" s="30">
        <f t="shared" si="258"/>
        <v>0</v>
      </c>
      <c r="L229" s="32">
        <f t="shared" si="289"/>
        <v>0</v>
      </c>
      <c r="N229">
        <f t="shared" si="218"/>
        <v>229</v>
      </c>
      <c r="O229" t="s">
        <v>2165</v>
      </c>
    </row>
    <row r="230" spans="1:15">
      <c r="A230" s="16">
        <v>13377</v>
      </c>
      <c r="B230" s="17" t="s">
        <v>1003</v>
      </c>
      <c r="C230" s="92" t="s">
        <v>1015</v>
      </c>
      <c r="D230" s="17">
        <v>1</v>
      </c>
      <c r="E230" s="55"/>
      <c r="F230" s="20"/>
      <c r="G230" s="21">
        <f t="shared" si="295"/>
        <v>0</v>
      </c>
      <c r="H230" s="22">
        <f t="shared" si="296"/>
        <v>0</v>
      </c>
      <c r="I230" s="22">
        <f t="shared" si="297"/>
        <v>0</v>
      </c>
      <c r="J230" s="31"/>
      <c r="K230" s="30">
        <f t="shared" si="258"/>
        <v>0</v>
      </c>
      <c r="L230" s="32">
        <f t="shared" si="289"/>
        <v>0</v>
      </c>
      <c r="N230">
        <f t="shared" si="218"/>
        <v>230</v>
      </c>
      <c r="O230" t="s">
        <v>2165</v>
      </c>
    </row>
    <row r="231" spans="1:15">
      <c r="A231" s="25">
        <v>13245</v>
      </c>
      <c r="B231" s="26" t="s">
        <v>1002</v>
      </c>
      <c r="C231" s="144" t="s">
        <v>1014</v>
      </c>
      <c r="D231" s="26">
        <v>1</v>
      </c>
      <c r="E231" s="56"/>
      <c r="F231" s="28"/>
      <c r="G231" s="29">
        <f t="shared" ref="G231" si="298">F231*0.9</f>
        <v>0</v>
      </c>
      <c r="H231" s="30">
        <f t="shared" ref="H231" si="299">F231*0.85</f>
        <v>0</v>
      </c>
      <c r="I231" s="30">
        <f t="shared" ref="I231" si="300">F231*0.8</f>
        <v>0</v>
      </c>
      <c r="J231" s="31"/>
      <c r="K231" s="30">
        <f t="shared" ref="K231" si="301">J231*F231</f>
        <v>0</v>
      </c>
      <c r="L231" s="32">
        <f t="shared" si="289"/>
        <v>0</v>
      </c>
      <c r="N231">
        <f t="shared" ref="N231" si="302">ROW(J231)</f>
        <v>231</v>
      </c>
      <c r="O231" t="s">
        <v>2165</v>
      </c>
    </row>
    <row r="232" spans="1:15">
      <c r="A232" s="16">
        <v>14008</v>
      </c>
      <c r="B232" s="17" t="s">
        <v>1002</v>
      </c>
      <c r="C232" s="151" t="s">
        <v>3671</v>
      </c>
      <c r="D232" s="17">
        <v>1</v>
      </c>
      <c r="E232" s="55">
        <v>118</v>
      </c>
      <c r="F232" s="20">
        <v>225</v>
      </c>
      <c r="G232" s="21">
        <f t="shared" si="295"/>
        <v>202.5</v>
      </c>
      <c r="H232" s="22">
        <f t="shared" si="296"/>
        <v>191.25</v>
      </c>
      <c r="I232" s="22">
        <f t="shared" si="297"/>
        <v>180</v>
      </c>
      <c r="J232" s="31"/>
      <c r="K232" s="30">
        <f t="shared" si="258"/>
        <v>0</v>
      </c>
      <c r="L232" s="32">
        <f t="shared" si="289"/>
        <v>0</v>
      </c>
      <c r="N232">
        <f t="shared" si="218"/>
        <v>232</v>
      </c>
      <c r="O232" t="s">
        <v>2165</v>
      </c>
    </row>
    <row r="233" spans="1:15">
      <c r="A233" s="25">
        <v>14968</v>
      </c>
      <c r="B233" s="26" t="s">
        <v>1002</v>
      </c>
      <c r="C233" s="144" t="s">
        <v>3776</v>
      </c>
      <c r="D233" s="26">
        <v>1</v>
      </c>
      <c r="E233" s="56">
        <v>46</v>
      </c>
      <c r="F233" s="28">
        <v>211</v>
      </c>
      <c r="G233" s="29">
        <f t="shared" si="295"/>
        <v>189.9</v>
      </c>
      <c r="H233" s="30">
        <f t="shared" si="296"/>
        <v>179.35</v>
      </c>
      <c r="I233" s="30">
        <f t="shared" si="297"/>
        <v>168.8</v>
      </c>
      <c r="J233" s="31"/>
      <c r="K233" s="30">
        <f t="shared" si="258"/>
        <v>0</v>
      </c>
      <c r="L233" s="32">
        <f t="shared" si="289"/>
        <v>0</v>
      </c>
      <c r="N233">
        <f t="shared" si="218"/>
        <v>233</v>
      </c>
      <c r="O233" t="s">
        <v>2165</v>
      </c>
    </row>
    <row r="234" spans="1:15">
      <c r="A234" s="25"/>
      <c r="B234" s="26"/>
      <c r="C234" s="104" t="s">
        <v>3638</v>
      </c>
      <c r="D234" s="26"/>
      <c r="E234" s="56"/>
      <c r="F234" s="28"/>
      <c r="G234" s="29"/>
      <c r="H234" s="30"/>
      <c r="I234" s="30"/>
      <c r="J234" s="31"/>
      <c r="K234" s="30">
        <f t="shared" si="258"/>
        <v>0</v>
      </c>
      <c r="L234" s="32">
        <f t="shared" si="289"/>
        <v>0</v>
      </c>
      <c r="N234">
        <f t="shared" si="218"/>
        <v>234</v>
      </c>
      <c r="O234" t="s">
        <v>2165</v>
      </c>
    </row>
    <row r="235" spans="1:15">
      <c r="A235" s="16">
        <v>15200</v>
      </c>
      <c r="B235" s="17" t="s">
        <v>942</v>
      </c>
      <c r="C235" s="151" t="s">
        <v>3640</v>
      </c>
      <c r="D235" s="17">
        <v>16</v>
      </c>
      <c r="E235" s="55"/>
      <c r="F235" s="20"/>
      <c r="G235" s="21">
        <f t="shared" ref="G235" si="303">F235*0.9</f>
        <v>0</v>
      </c>
      <c r="H235" s="22">
        <f t="shared" ref="H235" si="304">F235*0.85</f>
        <v>0</v>
      </c>
      <c r="I235" s="22">
        <f t="shared" ref="I235" si="305">F235*0.8</f>
        <v>0</v>
      </c>
      <c r="J235" s="31"/>
      <c r="K235" s="30">
        <f t="shared" si="258"/>
        <v>0</v>
      </c>
      <c r="L235" s="32">
        <f t="shared" si="289"/>
        <v>0</v>
      </c>
      <c r="N235">
        <f t="shared" si="218"/>
        <v>235</v>
      </c>
      <c r="O235" t="s">
        <v>2165</v>
      </c>
    </row>
    <row r="236" spans="1:15">
      <c r="A236" s="25">
        <v>14353</v>
      </c>
      <c r="B236" s="26"/>
      <c r="C236" s="144" t="s">
        <v>2389</v>
      </c>
      <c r="D236" s="26">
        <v>1</v>
      </c>
      <c r="E236" s="56"/>
      <c r="F236" s="28"/>
      <c r="G236" s="29">
        <f t="shared" ref="G236:G239" si="306">F236*0.9</f>
        <v>0</v>
      </c>
      <c r="H236" s="30">
        <f t="shared" ref="H236:H239" si="307">F236*0.85</f>
        <v>0</v>
      </c>
      <c r="I236" s="30">
        <f t="shared" ref="I236:I239" si="308">F236*0.8</f>
        <v>0</v>
      </c>
      <c r="J236" s="31"/>
      <c r="K236" s="30">
        <f t="shared" ref="K236:K239" si="309">J236*F236</f>
        <v>0</v>
      </c>
      <c r="L236" s="32">
        <f t="shared" si="289"/>
        <v>0</v>
      </c>
      <c r="N236">
        <f t="shared" ref="N236:N239" si="310">ROW(J236)</f>
        <v>236</v>
      </c>
      <c r="O236" t="s">
        <v>2165</v>
      </c>
    </row>
    <row r="237" spans="1:15">
      <c r="A237" s="16">
        <v>14354</v>
      </c>
      <c r="B237" s="17" t="s">
        <v>2390</v>
      </c>
      <c r="C237" s="151" t="s">
        <v>2391</v>
      </c>
      <c r="D237" s="17">
        <v>16</v>
      </c>
      <c r="E237" s="55">
        <v>77</v>
      </c>
      <c r="F237" s="20">
        <v>430</v>
      </c>
      <c r="G237" s="21">
        <f t="shared" si="306"/>
        <v>387</v>
      </c>
      <c r="H237" s="22">
        <f t="shared" si="307"/>
        <v>365.5</v>
      </c>
      <c r="I237" s="22">
        <f t="shared" si="308"/>
        <v>344</v>
      </c>
      <c r="J237" s="31"/>
      <c r="K237" s="30">
        <f t="shared" si="309"/>
        <v>0</v>
      </c>
      <c r="L237" s="32">
        <f t="shared" si="289"/>
        <v>0</v>
      </c>
      <c r="N237">
        <f t="shared" si="310"/>
        <v>237</v>
      </c>
      <c r="O237" t="s">
        <v>2165</v>
      </c>
    </row>
    <row r="238" spans="1:15">
      <c r="A238" s="25">
        <v>11896</v>
      </c>
      <c r="B238" s="26" t="s">
        <v>1012</v>
      </c>
      <c r="C238" s="206" t="s">
        <v>2363</v>
      </c>
      <c r="D238" s="26">
        <v>1</v>
      </c>
      <c r="E238" s="56">
        <v>4</v>
      </c>
      <c r="F238" s="28">
        <v>175</v>
      </c>
      <c r="G238" s="29">
        <f t="shared" si="306"/>
        <v>157.5</v>
      </c>
      <c r="H238" s="30">
        <f t="shared" si="307"/>
        <v>148.75</v>
      </c>
      <c r="I238" s="30">
        <f t="shared" si="308"/>
        <v>140</v>
      </c>
      <c r="J238" s="31"/>
      <c r="K238" s="30">
        <f t="shared" si="309"/>
        <v>0</v>
      </c>
      <c r="L238" s="32">
        <f t="shared" si="289"/>
        <v>0</v>
      </c>
      <c r="N238">
        <f t="shared" si="310"/>
        <v>238</v>
      </c>
      <c r="O238" t="s">
        <v>2165</v>
      </c>
    </row>
    <row r="239" spans="1:15">
      <c r="A239" s="16">
        <v>11897</v>
      </c>
      <c r="B239" s="208" t="s">
        <v>1012</v>
      </c>
      <c r="C239" s="207" t="s">
        <v>2845</v>
      </c>
      <c r="D239" s="17">
        <v>1</v>
      </c>
      <c r="E239" s="55">
        <v>73</v>
      </c>
      <c r="F239" s="20">
        <v>175</v>
      </c>
      <c r="G239" s="21">
        <f t="shared" si="306"/>
        <v>157.5</v>
      </c>
      <c r="H239" s="22">
        <f t="shared" si="307"/>
        <v>148.75</v>
      </c>
      <c r="I239" s="22">
        <f t="shared" si="308"/>
        <v>140</v>
      </c>
      <c r="J239" s="31"/>
      <c r="K239" s="30">
        <f t="shared" si="309"/>
        <v>0</v>
      </c>
      <c r="L239" s="32">
        <f t="shared" si="289"/>
        <v>0</v>
      </c>
      <c r="N239">
        <f t="shared" si="310"/>
        <v>239</v>
      </c>
      <c r="O239" t="s">
        <v>2165</v>
      </c>
    </row>
    <row r="240" spans="1:15">
      <c r="A240" s="25">
        <v>13121</v>
      </c>
      <c r="B240" s="26" t="s">
        <v>1012</v>
      </c>
      <c r="C240" s="144" t="s">
        <v>1016</v>
      </c>
      <c r="D240" s="26">
        <v>1</v>
      </c>
      <c r="E240" s="56">
        <v>19</v>
      </c>
      <c r="F240" s="28">
        <v>150</v>
      </c>
      <c r="G240" s="29">
        <f t="shared" si="295"/>
        <v>135</v>
      </c>
      <c r="H240" s="30">
        <f t="shared" si="296"/>
        <v>127.5</v>
      </c>
      <c r="I240" s="30">
        <f t="shared" si="297"/>
        <v>120</v>
      </c>
      <c r="J240" s="31"/>
      <c r="K240" s="30">
        <f t="shared" si="258"/>
        <v>0</v>
      </c>
      <c r="L240" s="32">
        <f t="shared" si="289"/>
        <v>0</v>
      </c>
      <c r="N240">
        <f t="shared" si="218"/>
        <v>240</v>
      </c>
      <c r="O240" t="s">
        <v>2165</v>
      </c>
    </row>
    <row r="241" spans="1:15">
      <c r="A241" s="16">
        <v>14841</v>
      </c>
      <c r="B241" s="17" t="s">
        <v>1012</v>
      </c>
      <c r="C241" s="96" t="s">
        <v>3105</v>
      </c>
      <c r="D241" s="17">
        <v>1</v>
      </c>
      <c r="E241" s="55">
        <v>63</v>
      </c>
      <c r="F241" s="20">
        <v>175</v>
      </c>
      <c r="G241" s="21">
        <f>F241*0.9</f>
        <v>157.5</v>
      </c>
      <c r="H241" s="22">
        <f>F241*0.85</f>
        <v>148.75</v>
      </c>
      <c r="I241" s="22">
        <f>F241*0.8</f>
        <v>140</v>
      </c>
      <c r="J241" s="31"/>
      <c r="K241" s="30">
        <f>J241*F241</f>
        <v>0</v>
      </c>
      <c r="L241" s="32">
        <f>IF($K$350&gt;125000,J241*I241,IF($K$350&gt;58500,J241*H241,IF($K$350&gt;27500,J241*G241,IF($K$350&gt;=0,J241*F241,0))))</f>
        <v>0</v>
      </c>
      <c r="N241">
        <f t="shared" ref="N241" si="311">ROW(J241)</f>
        <v>241</v>
      </c>
      <c r="O241" t="s">
        <v>2165</v>
      </c>
    </row>
    <row r="242" spans="1:15">
      <c r="A242" s="25">
        <v>14826</v>
      </c>
      <c r="B242" s="26" t="s">
        <v>3107</v>
      </c>
      <c r="C242" s="144" t="s">
        <v>2957</v>
      </c>
      <c r="D242" s="26">
        <v>1</v>
      </c>
      <c r="E242" s="56">
        <v>111</v>
      </c>
      <c r="F242" s="28">
        <v>430</v>
      </c>
      <c r="G242" s="29">
        <f>F242*0.9</f>
        <v>387</v>
      </c>
      <c r="H242" s="30">
        <f>F242*0.85</f>
        <v>365.5</v>
      </c>
      <c r="I242" s="30">
        <f>F242*0.8</f>
        <v>344</v>
      </c>
      <c r="J242" s="31"/>
      <c r="K242" s="30">
        <f>J242*F242</f>
        <v>0</v>
      </c>
      <c r="L242" s="32">
        <f>IF($K$350&gt;125000,J242*I242,IF($K$350&gt;58500,J242*H242,IF($K$350&gt;27500,J242*G242,IF($K$350&gt;=0,J242*F242,0))))</f>
        <v>0</v>
      </c>
    </row>
    <row r="243" spans="1:15">
      <c r="A243" s="25">
        <v>12802</v>
      </c>
      <c r="B243" s="26"/>
      <c r="C243" s="144" t="s">
        <v>1017</v>
      </c>
      <c r="D243" s="26">
        <v>1</v>
      </c>
      <c r="E243" s="56"/>
      <c r="F243" s="28"/>
      <c r="G243" s="29">
        <f t="shared" si="295"/>
        <v>0</v>
      </c>
      <c r="H243" s="30">
        <f t="shared" si="296"/>
        <v>0</v>
      </c>
      <c r="I243" s="30">
        <f t="shared" si="297"/>
        <v>0</v>
      </c>
      <c r="J243" s="31"/>
      <c r="K243" s="30">
        <f t="shared" si="258"/>
        <v>0</v>
      </c>
      <c r="L243" s="32">
        <f t="shared" ref="L243:L255" si="312">IF($K$350&gt;125000,J243*I243,IF($K$350&gt;55000,J243*H243,IF($K$350&gt;27500,J243*G243,IF($K$350&gt;=0,J243*F243,0))))</f>
        <v>0</v>
      </c>
      <c r="N243">
        <f t="shared" si="218"/>
        <v>243</v>
      </c>
      <c r="O243" t="s">
        <v>2165</v>
      </c>
    </row>
    <row r="244" spans="1:15">
      <c r="A244" s="16">
        <v>12541</v>
      </c>
      <c r="B244" s="17" t="s">
        <v>1001</v>
      </c>
      <c r="C244" s="151" t="s">
        <v>1018</v>
      </c>
      <c r="D244" s="17">
        <v>12</v>
      </c>
      <c r="E244" s="55">
        <v>5636</v>
      </c>
      <c r="F244" s="20">
        <v>80</v>
      </c>
      <c r="G244" s="21">
        <f t="shared" si="295"/>
        <v>72</v>
      </c>
      <c r="H244" s="22">
        <f t="shared" si="296"/>
        <v>68</v>
      </c>
      <c r="I244" s="22">
        <f t="shared" si="297"/>
        <v>64</v>
      </c>
      <c r="J244" s="31"/>
      <c r="K244" s="30">
        <f t="shared" si="258"/>
        <v>0</v>
      </c>
      <c r="L244" s="32">
        <f t="shared" si="312"/>
        <v>0</v>
      </c>
      <c r="N244">
        <f t="shared" si="218"/>
        <v>244</v>
      </c>
      <c r="O244" t="s">
        <v>2165</v>
      </c>
    </row>
    <row r="245" spans="1:15">
      <c r="A245" s="25">
        <v>11309</v>
      </c>
      <c r="B245" s="26" t="s">
        <v>1001</v>
      </c>
      <c r="C245" s="144" t="s">
        <v>1019</v>
      </c>
      <c r="D245" s="26">
        <v>12</v>
      </c>
      <c r="E245" s="56">
        <v>405</v>
      </c>
      <c r="F245" s="28">
        <v>90</v>
      </c>
      <c r="G245" s="29">
        <f t="shared" si="295"/>
        <v>81</v>
      </c>
      <c r="H245" s="30">
        <f t="shared" si="296"/>
        <v>76.5</v>
      </c>
      <c r="I245" s="30">
        <f t="shared" si="297"/>
        <v>72</v>
      </c>
      <c r="J245" s="31"/>
      <c r="K245" s="30">
        <f t="shared" si="258"/>
        <v>0</v>
      </c>
      <c r="L245" s="32">
        <f t="shared" si="312"/>
        <v>0</v>
      </c>
      <c r="N245">
        <f t="shared" si="218"/>
        <v>245</v>
      </c>
      <c r="O245" t="s">
        <v>2165</v>
      </c>
    </row>
    <row r="246" spans="1:15">
      <c r="A246" s="16">
        <v>13460</v>
      </c>
      <c r="B246" s="17" t="s">
        <v>1001</v>
      </c>
      <c r="C246" s="151" t="s">
        <v>1684</v>
      </c>
      <c r="D246" s="17">
        <v>12</v>
      </c>
      <c r="E246" s="55"/>
      <c r="F246" s="20"/>
      <c r="G246" s="21">
        <f t="shared" ref="G246" si="313">F246*0.9</f>
        <v>0</v>
      </c>
      <c r="H246" s="22">
        <f t="shared" ref="H246" si="314">F246*0.85</f>
        <v>0</v>
      </c>
      <c r="I246" s="22">
        <f t="shared" ref="I246" si="315">F246*0.8</f>
        <v>0</v>
      </c>
      <c r="J246" s="31"/>
      <c r="K246" s="30">
        <f t="shared" ref="K246" si="316">J246*F246</f>
        <v>0</v>
      </c>
      <c r="L246" s="32">
        <f t="shared" si="312"/>
        <v>0</v>
      </c>
      <c r="N246">
        <f t="shared" ref="N246" si="317">ROW(J246)</f>
        <v>246</v>
      </c>
      <c r="O246" t="s">
        <v>2165</v>
      </c>
    </row>
    <row r="247" spans="1:15">
      <c r="A247" s="16">
        <v>13247</v>
      </c>
      <c r="B247" s="17" t="s">
        <v>1001</v>
      </c>
      <c r="C247" s="151" t="s">
        <v>2607</v>
      </c>
      <c r="D247" s="17">
        <v>12</v>
      </c>
      <c r="E247" s="55"/>
      <c r="F247" s="20"/>
      <c r="G247" s="21">
        <f t="shared" ref="G247" si="318">F247*0.9</f>
        <v>0</v>
      </c>
      <c r="H247" s="22">
        <f t="shared" ref="H247" si="319">F247*0.85</f>
        <v>0</v>
      </c>
      <c r="I247" s="22">
        <f t="shared" ref="I247" si="320">F247*0.8</f>
        <v>0</v>
      </c>
      <c r="J247" s="31"/>
      <c r="K247" s="30">
        <f t="shared" ref="K247" si="321">J247*F247</f>
        <v>0</v>
      </c>
      <c r="L247" s="32">
        <f t="shared" si="312"/>
        <v>0</v>
      </c>
      <c r="N247">
        <f t="shared" ref="N247" si="322">ROW(J247)</f>
        <v>247</v>
      </c>
      <c r="O247" t="s">
        <v>2165</v>
      </c>
    </row>
    <row r="248" spans="1:15">
      <c r="A248" s="25">
        <v>12961</v>
      </c>
      <c r="B248" s="26" t="s">
        <v>1001</v>
      </c>
      <c r="C248" s="144" t="s">
        <v>2608</v>
      </c>
      <c r="D248" s="26">
        <v>12</v>
      </c>
      <c r="E248" s="56">
        <v>678</v>
      </c>
      <c r="F248" s="28">
        <v>50</v>
      </c>
      <c r="G248" s="29">
        <f t="shared" si="295"/>
        <v>45</v>
      </c>
      <c r="H248" s="30">
        <f t="shared" si="296"/>
        <v>42.5</v>
      </c>
      <c r="I248" s="30">
        <f t="shared" si="297"/>
        <v>40</v>
      </c>
      <c r="J248" s="31"/>
      <c r="K248" s="30">
        <f t="shared" si="258"/>
        <v>0</v>
      </c>
      <c r="L248" s="32">
        <f t="shared" si="312"/>
        <v>0</v>
      </c>
      <c r="N248">
        <f t="shared" si="218"/>
        <v>248</v>
      </c>
      <c r="O248" t="s">
        <v>2165</v>
      </c>
    </row>
    <row r="249" spans="1:15" ht="13.5" customHeight="1">
      <c r="A249" s="16">
        <v>13246</v>
      </c>
      <c r="B249" s="17" t="s">
        <v>1001</v>
      </c>
      <c r="C249" s="151" t="s">
        <v>2847</v>
      </c>
      <c r="D249" s="17">
        <v>12</v>
      </c>
      <c r="E249" s="55"/>
      <c r="F249" s="20"/>
      <c r="G249" s="21">
        <f t="shared" si="295"/>
        <v>0</v>
      </c>
      <c r="H249" s="22">
        <f t="shared" si="296"/>
        <v>0</v>
      </c>
      <c r="I249" s="22">
        <f t="shared" si="297"/>
        <v>0</v>
      </c>
      <c r="J249" s="31"/>
      <c r="K249" s="30">
        <f t="shared" si="258"/>
        <v>0</v>
      </c>
      <c r="L249" s="32">
        <f t="shared" si="312"/>
        <v>0</v>
      </c>
      <c r="N249">
        <f t="shared" si="218"/>
        <v>249</v>
      </c>
      <c r="O249" t="s">
        <v>2165</v>
      </c>
    </row>
    <row r="250" spans="1:15">
      <c r="A250" s="16">
        <v>14277</v>
      </c>
      <c r="B250" s="17" t="s">
        <v>1001</v>
      </c>
      <c r="C250" s="151" t="s">
        <v>2846</v>
      </c>
      <c r="D250" s="17">
        <v>12</v>
      </c>
      <c r="E250" s="55">
        <v>374</v>
      </c>
      <c r="F250" s="20">
        <v>58</v>
      </c>
      <c r="G250" s="21">
        <f t="shared" ref="G250" si="323">F250*0.9</f>
        <v>52.2</v>
      </c>
      <c r="H250" s="22">
        <f t="shared" ref="H250" si="324">F250*0.85</f>
        <v>49.3</v>
      </c>
      <c r="I250" s="22">
        <f t="shared" ref="I250" si="325">F250*0.8</f>
        <v>46.400000000000006</v>
      </c>
      <c r="J250" s="31"/>
      <c r="K250" s="30">
        <f t="shared" ref="K250" si="326">J250*F250</f>
        <v>0</v>
      </c>
      <c r="L250" s="32">
        <f t="shared" si="312"/>
        <v>0</v>
      </c>
      <c r="N250">
        <f t="shared" ref="N250" si="327">ROW(J250)</f>
        <v>250</v>
      </c>
      <c r="O250" t="s">
        <v>2165</v>
      </c>
    </row>
    <row r="251" spans="1:15">
      <c r="A251" s="16"/>
      <c r="B251" s="17"/>
      <c r="C251" s="98" t="s">
        <v>85</v>
      </c>
      <c r="D251" s="17"/>
      <c r="E251" s="55"/>
      <c r="F251" s="20"/>
      <c r="G251" s="21"/>
      <c r="H251" s="22"/>
      <c r="I251" s="22"/>
      <c r="J251" s="31"/>
      <c r="K251" s="30">
        <f t="shared" si="258"/>
        <v>0</v>
      </c>
      <c r="L251" s="32">
        <f t="shared" si="312"/>
        <v>0</v>
      </c>
      <c r="N251">
        <f t="shared" si="218"/>
        <v>251</v>
      </c>
      <c r="O251" t="s">
        <v>2165</v>
      </c>
    </row>
    <row r="252" spans="1:15" s="163" customFormat="1">
      <c r="A252" s="164"/>
      <c r="B252" s="26"/>
      <c r="C252" s="166" t="s">
        <v>143</v>
      </c>
      <c r="D252" s="165"/>
      <c r="E252" s="167"/>
      <c r="F252" s="168"/>
      <c r="G252" s="161"/>
      <c r="H252" s="161"/>
      <c r="I252" s="161"/>
      <c r="J252" s="31"/>
      <c r="K252" s="161">
        <f t="shared" si="258"/>
        <v>0</v>
      </c>
      <c r="L252" s="162">
        <f t="shared" si="312"/>
        <v>0</v>
      </c>
      <c r="N252" s="163">
        <f t="shared" si="218"/>
        <v>252</v>
      </c>
      <c r="O252" s="163" t="s">
        <v>2165</v>
      </c>
    </row>
    <row r="253" spans="1:15">
      <c r="A253" s="16">
        <v>13104</v>
      </c>
      <c r="B253" s="17" t="s">
        <v>1003</v>
      </c>
      <c r="C253" s="151" t="s">
        <v>3672</v>
      </c>
      <c r="D253" s="17">
        <v>6</v>
      </c>
      <c r="E253" s="55"/>
      <c r="F253" s="20"/>
      <c r="G253" s="21">
        <f t="shared" si="295"/>
        <v>0</v>
      </c>
      <c r="H253" s="22">
        <f t="shared" si="296"/>
        <v>0</v>
      </c>
      <c r="I253" s="22">
        <f t="shared" si="297"/>
        <v>0</v>
      </c>
      <c r="J253" s="31"/>
      <c r="K253" s="30">
        <f t="shared" si="258"/>
        <v>0</v>
      </c>
      <c r="L253" s="32">
        <f t="shared" si="312"/>
        <v>0</v>
      </c>
      <c r="N253">
        <f t="shared" si="218"/>
        <v>253</v>
      </c>
      <c r="O253" t="s">
        <v>2165</v>
      </c>
    </row>
    <row r="254" spans="1:15">
      <c r="A254" s="25">
        <v>13105</v>
      </c>
      <c r="B254" s="26" t="s">
        <v>1003</v>
      </c>
      <c r="C254" s="144" t="s">
        <v>1022</v>
      </c>
      <c r="D254" s="26">
        <v>6</v>
      </c>
      <c r="E254" s="56"/>
      <c r="F254" s="28"/>
      <c r="G254" s="29">
        <f t="shared" si="295"/>
        <v>0</v>
      </c>
      <c r="H254" s="30">
        <f t="shared" si="296"/>
        <v>0</v>
      </c>
      <c r="I254" s="30">
        <f t="shared" si="297"/>
        <v>0</v>
      </c>
      <c r="J254" s="31"/>
      <c r="K254" s="30">
        <f t="shared" si="258"/>
        <v>0</v>
      </c>
      <c r="L254" s="32">
        <f t="shared" si="312"/>
        <v>0</v>
      </c>
      <c r="N254">
        <f t="shared" si="218"/>
        <v>254</v>
      </c>
      <c r="O254" t="s">
        <v>2165</v>
      </c>
    </row>
    <row r="255" spans="1:15">
      <c r="A255" s="16">
        <v>13106</v>
      </c>
      <c r="B255" s="17" t="s">
        <v>1003</v>
      </c>
      <c r="C255" s="151" t="s">
        <v>1023</v>
      </c>
      <c r="D255" s="17">
        <v>6</v>
      </c>
      <c r="E255" s="55">
        <v>84</v>
      </c>
      <c r="F255" s="20">
        <v>290</v>
      </c>
      <c r="G255" s="21">
        <f t="shared" si="295"/>
        <v>261</v>
      </c>
      <c r="H255" s="22">
        <f t="shared" si="296"/>
        <v>246.5</v>
      </c>
      <c r="I255" s="22">
        <f t="shared" si="297"/>
        <v>232</v>
      </c>
      <c r="J255" s="31"/>
      <c r="K255" s="30">
        <f t="shared" si="258"/>
        <v>0</v>
      </c>
      <c r="L255" s="32">
        <f t="shared" si="312"/>
        <v>0</v>
      </c>
      <c r="N255">
        <f t="shared" si="218"/>
        <v>255</v>
      </c>
      <c r="O255" t="s">
        <v>2165</v>
      </c>
    </row>
    <row r="256" spans="1:15">
      <c r="A256" s="16">
        <v>14827</v>
      </c>
      <c r="B256" s="17" t="s">
        <v>1002</v>
      </c>
      <c r="C256" s="96" t="s">
        <v>3108</v>
      </c>
      <c r="D256" s="17">
        <v>1</v>
      </c>
      <c r="E256" s="55">
        <v>49</v>
      </c>
      <c r="F256" s="20">
        <v>440</v>
      </c>
      <c r="G256" s="21">
        <f>F256*0.9</f>
        <v>396</v>
      </c>
      <c r="H256" s="22">
        <f>F256*0.85</f>
        <v>374</v>
      </c>
      <c r="I256" s="22">
        <f>F256*0.8</f>
        <v>352</v>
      </c>
      <c r="J256" s="31"/>
      <c r="K256" s="30">
        <f>J256*F256</f>
        <v>0</v>
      </c>
      <c r="L256" s="32">
        <f>IF($K$350&gt;125000,J256*I256,IF($K$350&gt;58500,J256*H256,IF($K$350&gt;27500,J256*G256,IF($K$350&gt;=0,J256*F256,0))))</f>
        <v>0</v>
      </c>
    </row>
    <row r="257" spans="1:15">
      <c r="A257" s="25">
        <v>14832</v>
      </c>
      <c r="B257" s="26" t="s">
        <v>942</v>
      </c>
      <c r="C257" s="144" t="s">
        <v>3113</v>
      </c>
      <c r="D257" s="26">
        <v>1</v>
      </c>
      <c r="E257" s="56"/>
      <c r="F257" s="28"/>
      <c r="G257" s="29">
        <f>F257*0.9</f>
        <v>0</v>
      </c>
      <c r="H257" s="30">
        <f>F257*0.85</f>
        <v>0</v>
      </c>
      <c r="I257" s="30">
        <f>F257*0.8</f>
        <v>0</v>
      </c>
      <c r="J257" s="31"/>
      <c r="K257" s="30">
        <f>J257*F257</f>
        <v>0</v>
      </c>
      <c r="L257" s="32">
        <f>IF($K$350&gt;125000,J257*I257,IF($K$350&gt;58500,J257*H257,IF($K$350&gt;27500,J257*G257,IF($K$350&gt;=0,J257*F257,0))))</f>
        <v>0</v>
      </c>
    </row>
    <row r="258" spans="1:15">
      <c r="A258" s="16">
        <v>14831</v>
      </c>
      <c r="B258" s="17" t="s">
        <v>942</v>
      </c>
      <c r="C258" s="96" t="s">
        <v>3112</v>
      </c>
      <c r="D258" s="17">
        <v>1</v>
      </c>
      <c r="E258" s="55"/>
      <c r="F258" s="20"/>
      <c r="G258" s="21">
        <f>F258*0.9</f>
        <v>0</v>
      </c>
      <c r="H258" s="22">
        <f>F258*0.85</f>
        <v>0</v>
      </c>
      <c r="I258" s="22">
        <f>F258*0.8</f>
        <v>0</v>
      </c>
      <c r="J258" s="31"/>
      <c r="K258" s="30">
        <f>J258*F258</f>
        <v>0</v>
      </c>
      <c r="L258" s="32">
        <f>IF($K$350&gt;125000,J258*I258,IF($K$350&gt;58500,J258*H258,IF($K$350&gt;27500,J258*G258,IF($K$350&gt;=0,J258*F258,0))))</f>
        <v>0</v>
      </c>
    </row>
    <row r="259" spans="1:15">
      <c r="A259" s="25">
        <v>13392</v>
      </c>
      <c r="B259" s="26" t="s">
        <v>958</v>
      </c>
      <c r="C259" s="144" t="s">
        <v>1024</v>
      </c>
      <c r="D259" s="26">
        <v>12</v>
      </c>
      <c r="E259" s="56">
        <v>19</v>
      </c>
      <c r="F259" s="28">
        <v>200</v>
      </c>
      <c r="G259" s="29">
        <f t="shared" si="295"/>
        <v>180</v>
      </c>
      <c r="H259" s="30">
        <f t="shared" si="296"/>
        <v>170</v>
      </c>
      <c r="I259" s="30">
        <f t="shared" si="297"/>
        <v>160</v>
      </c>
      <c r="J259" s="31"/>
      <c r="K259" s="30">
        <f t="shared" si="258"/>
        <v>0</v>
      </c>
      <c r="L259" s="32">
        <f t="shared" ref="L259:L281" si="328">IF($K$350&gt;125000,J259*I259,IF($K$350&gt;55000,J259*H259,IF($K$350&gt;27500,J259*G259,IF($K$350&gt;=0,J259*F259,0))))</f>
        <v>0</v>
      </c>
      <c r="N259">
        <f t="shared" si="218"/>
        <v>259</v>
      </c>
      <c r="O259" t="s">
        <v>2165</v>
      </c>
    </row>
    <row r="260" spans="1:15">
      <c r="A260" s="16">
        <v>13389</v>
      </c>
      <c r="B260" s="17" t="s">
        <v>958</v>
      </c>
      <c r="C260" s="156" t="s">
        <v>1025</v>
      </c>
      <c r="D260" s="17">
        <v>12</v>
      </c>
      <c r="E260" s="57"/>
      <c r="F260" s="20"/>
      <c r="G260" s="21">
        <f t="shared" si="295"/>
        <v>0</v>
      </c>
      <c r="H260" s="22">
        <f t="shared" si="296"/>
        <v>0</v>
      </c>
      <c r="I260" s="22">
        <f t="shared" si="297"/>
        <v>0</v>
      </c>
      <c r="J260" s="31"/>
      <c r="K260" s="30">
        <f t="shared" si="258"/>
        <v>0</v>
      </c>
      <c r="L260" s="32">
        <f t="shared" si="328"/>
        <v>0</v>
      </c>
      <c r="N260">
        <f t="shared" si="218"/>
        <v>260</v>
      </c>
      <c r="O260" t="s">
        <v>2165</v>
      </c>
    </row>
    <row r="261" spans="1:15">
      <c r="A261" s="25">
        <v>12548</v>
      </c>
      <c r="B261" s="26" t="s">
        <v>137</v>
      </c>
      <c r="C261" s="144" t="s">
        <v>1028</v>
      </c>
      <c r="D261" s="26">
        <v>1</v>
      </c>
      <c r="E261" s="56">
        <v>8</v>
      </c>
      <c r="F261" s="28">
        <v>518</v>
      </c>
      <c r="G261" s="29">
        <f t="shared" si="295"/>
        <v>466.2</v>
      </c>
      <c r="H261" s="30">
        <f t="shared" si="296"/>
        <v>440.3</v>
      </c>
      <c r="I261" s="30">
        <f t="shared" si="297"/>
        <v>414.40000000000003</v>
      </c>
      <c r="J261" s="31"/>
      <c r="K261" s="30">
        <f t="shared" si="258"/>
        <v>0</v>
      </c>
      <c r="L261" s="32">
        <f t="shared" si="328"/>
        <v>0</v>
      </c>
      <c r="N261">
        <f t="shared" si="218"/>
        <v>261</v>
      </c>
      <c r="O261" t="s">
        <v>2165</v>
      </c>
    </row>
    <row r="262" spans="1:15">
      <c r="A262" s="16">
        <v>5996</v>
      </c>
      <c r="B262" s="17" t="s">
        <v>1021</v>
      </c>
      <c r="C262" s="151" t="s">
        <v>2848</v>
      </c>
      <c r="D262" s="17">
        <v>1</v>
      </c>
      <c r="E262" s="55">
        <v>61</v>
      </c>
      <c r="F262" s="20">
        <v>350</v>
      </c>
      <c r="G262" s="21">
        <f t="shared" ref="G262" si="329">F262*0.9</f>
        <v>315</v>
      </c>
      <c r="H262" s="22">
        <f t="shared" ref="H262" si="330">F262*0.85</f>
        <v>297.5</v>
      </c>
      <c r="I262" s="22">
        <f t="shared" ref="I262" si="331">F262*0.8</f>
        <v>280</v>
      </c>
      <c r="J262" s="31"/>
      <c r="K262" s="30">
        <f t="shared" ref="K262" si="332">J262*F262</f>
        <v>0</v>
      </c>
      <c r="L262" s="32">
        <f t="shared" si="328"/>
        <v>0</v>
      </c>
      <c r="N262">
        <f t="shared" ref="N262" si="333">ROW(J262)</f>
        <v>262</v>
      </c>
      <c r="O262" t="s">
        <v>2165</v>
      </c>
    </row>
    <row r="263" spans="1:15">
      <c r="A263" s="25">
        <v>14005</v>
      </c>
      <c r="B263" s="26" t="s">
        <v>1007</v>
      </c>
      <c r="C263" s="144" t="s">
        <v>2848</v>
      </c>
      <c r="D263" s="26">
        <v>1</v>
      </c>
      <c r="E263" s="56"/>
      <c r="F263" s="28"/>
      <c r="G263" s="29">
        <f t="shared" si="295"/>
        <v>0</v>
      </c>
      <c r="H263" s="30">
        <f t="shared" si="296"/>
        <v>0</v>
      </c>
      <c r="I263" s="30">
        <f t="shared" si="297"/>
        <v>0</v>
      </c>
      <c r="J263" s="31"/>
      <c r="K263" s="30">
        <f t="shared" si="258"/>
        <v>0</v>
      </c>
      <c r="L263" s="32">
        <f t="shared" si="328"/>
        <v>0</v>
      </c>
      <c r="N263">
        <f t="shared" si="218"/>
        <v>263</v>
      </c>
      <c r="O263" t="s">
        <v>2165</v>
      </c>
    </row>
    <row r="264" spans="1:15">
      <c r="A264" s="16">
        <v>6082</v>
      </c>
      <c r="B264" s="17" t="s">
        <v>806</v>
      </c>
      <c r="C264" s="151" t="s">
        <v>3122</v>
      </c>
      <c r="D264" s="17">
        <v>6</v>
      </c>
      <c r="E264" s="55">
        <v>9</v>
      </c>
      <c r="F264" s="20">
        <v>205</v>
      </c>
      <c r="G264" s="21">
        <f t="shared" si="295"/>
        <v>184.5</v>
      </c>
      <c r="H264" s="22">
        <f t="shared" si="296"/>
        <v>174.25</v>
      </c>
      <c r="I264" s="22">
        <f t="shared" si="297"/>
        <v>164</v>
      </c>
      <c r="J264" s="31"/>
      <c r="K264" s="30">
        <f t="shared" si="258"/>
        <v>0</v>
      </c>
      <c r="L264" s="32">
        <f t="shared" si="328"/>
        <v>0</v>
      </c>
      <c r="N264">
        <f t="shared" si="218"/>
        <v>264</v>
      </c>
      <c r="O264" t="s">
        <v>2165</v>
      </c>
    </row>
    <row r="265" spans="1:15">
      <c r="A265" s="25">
        <v>12528</v>
      </c>
      <c r="B265" s="26" t="s">
        <v>806</v>
      </c>
      <c r="C265" s="144" t="s">
        <v>3123</v>
      </c>
      <c r="D265" s="26">
        <v>6</v>
      </c>
      <c r="E265" s="56"/>
      <c r="F265" s="28"/>
      <c r="G265" s="29">
        <f t="shared" ref="G265" si="334">F265*0.9</f>
        <v>0</v>
      </c>
      <c r="H265" s="30">
        <f t="shared" ref="H265" si="335">F265*0.85</f>
        <v>0</v>
      </c>
      <c r="I265" s="30">
        <f t="shared" ref="I265" si="336">F265*0.8</f>
        <v>0</v>
      </c>
      <c r="J265" s="31"/>
      <c r="K265" s="30">
        <f t="shared" ref="K265" si="337">J265*F265</f>
        <v>0</v>
      </c>
      <c r="L265" s="32">
        <f t="shared" si="328"/>
        <v>0</v>
      </c>
      <c r="N265">
        <f t="shared" ref="N265" si="338">ROW(J265)</f>
        <v>265</v>
      </c>
      <c r="O265" t="s">
        <v>2165</v>
      </c>
    </row>
    <row r="266" spans="1:15">
      <c r="A266" s="16">
        <v>14339</v>
      </c>
      <c r="B266" s="17" t="s">
        <v>806</v>
      </c>
      <c r="C266" s="151" t="s">
        <v>3121</v>
      </c>
      <c r="D266" s="17">
        <v>6</v>
      </c>
      <c r="E266" s="55">
        <v>28</v>
      </c>
      <c r="F266" s="20">
        <v>195</v>
      </c>
      <c r="G266" s="21">
        <f t="shared" ref="G266" si="339">F266*0.9</f>
        <v>175.5</v>
      </c>
      <c r="H266" s="22">
        <f t="shared" ref="H266" si="340">F266*0.85</f>
        <v>165.75</v>
      </c>
      <c r="I266" s="22">
        <f t="shared" ref="I266" si="341">F266*0.8</f>
        <v>156</v>
      </c>
      <c r="J266" s="31"/>
      <c r="K266" s="30">
        <f t="shared" ref="K266" si="342">J266*F266</f>
        <v>0</v>
      </c>
      <c r="L266" s="32">
        <f t="shared" si="328"/>
        <v>0</v>
      </c>
      <c r="N266">
        <f t="shared" ref="N266" si="343">ROW(J266)</f>
        <v>266</v>
      </c>
      <c r="O266" t="s">
        <v>2165</v>
      </c>
    </row>
    <row r="267" spans="1:15">
      <c r="A267" s="16">
        <v>13249</v>
      </c>
      <c r="B267" s="17" t="s">
        <v>806</v>
      </c>
      <c r="C267" s="151" t="s">
        <v>2850</v>
      </c>
      <c r="D267" s="17">
        <v>6</v>
      </c>
      <c r="E267" s="55"/>
      <c r="F267" s="20"/>
      <c r="G267" s="21">
        <f t="shared" si="295"/>
        <v>0</v>
      </c>
      <c r="H267" s="22">
        <f t="shared" si="296"/>
        <v>0</v>
      </c>
      <c r="I267" s="22">
        <f t="shared" si="297"/>
        <v>0</v>
      </c>
      <c r="J267" s="31"/>
      <c r="K267" s="30">
        <f t="shared" si="258"/>
        <v>0</v>
      </c>
      <c r="L267" s="32">
        <f t="shared" si="328"/>
        <v>0</v>
      </c>
      <c r="N267">
        <f t="shared" si="218"/>
        <v>267</v>
      </c>
      <c r="O267" t="s">
        <v>2165</v>
      </c>
    </row>
    <row r="268" spans="1:15">
      <c r="A268" s="25">
        <v>13393</v>
      </c>
      <c r="B268" s="26" t="s">
        <v>137</v>
      </c>
      <c r="C268" s="144" t="s">
        <v>2849</v>
      </c>
      <c r="D268" s="26">
        <v>1</v>
      </c>
      <c r="E268" s="56"/>
      <c r="F268" s="28"/>
      <c r="G268" s="29">
        <f t="shared" ref="G268:G274" si="344">F268*0.9</f>
        <v>0</v>
      </c>
      <c r="H268" s="30">
        <f t="shared" ref="H268:H274" si="345">F268*0.85</f>
        <v>0</v>
      </c>
      <c r="I268" s="30">
        <f t="shared" ref="I268:I274" si="346">F268*0.8</f>
        <v>0</v>
      </c>
      <c r="J268" s="31"/>
      <c r="K268" s="30">
        <f t="shared" ref="K268:K274" si="347">J268*F268</f>
        <v>0</v>
      </c>
      <c r="L268" s="32">
        <f t="shared" si="328"/>
        <v>0</v>
      </c>
      <c r="N268">
        <f t="shared" ref="N268:N274" si="348">ROW(J268)</f>
        <v>268</v>
      </c>
      <c r="O268" t="s">
        <v>2165</v>
      </c>
    </row>
    <row r="269" spans="1:15" hidden="1">
      <c r="A269" s="25">
        <v>12532</v>
      </c>
      <c r="B269" s="26" t="s">
        <v>1021</v>
      </c>
      <c r="C269" s="144" t="s">
        <v>1029</v>
      </c>
      <c r="D269" s="26">
        <v>12</v>
      </c>
      <c r="E269" s="56"/>
      <c r="F269" s="28"/>
      <c r="G269" s="29">
        <f t="shared" si="344"/>
        <v>0</v>
      </c>
      <c r="H269" s="30">
        <f t="shared" si="345"/>
        <v>0</v>
      </c>
      <c r="I269" s="30">
        <f t="shared" si="346"/>
        <v>0</v>
      </c>
      <c r="J269" s="31"/>
      <c r="K269" s="30">
        <f t="shared" si="347"/>
        <v>0</v>
      </c>
      <c r="L269" s="32">
        <f t="shared" si="328"/>
        <v>0</v>
      </c>
      <c r="N269">
        <f t="shared" si="348"/>
        <v>269</v>
      </c>
      <c r="O269" t="s">
        <v>2165</v>
      </c>
    </row>
    <row r="270" spans="1:15">
      <c r="A270" s="16">
        <v>15240</v>
      </c>
      <c r="B270" s="17" t="s">
        <v>1021</v>
      </c>
      <c r="C270" s="151" t="s">
        <v>2849</v>
      </c>
      <c r="D270" s="17">
        <v>6</v>
      </c>
      <c r="E270" s="55">
        <v>140</v>
      </c>
      <c r="F270" s="20">
        <v>299</v>
      </c>
      <c r="G270" s="21">
        <f t="shared" si="344"/>
        <v>269.10000000000002</v>
      </c>
      <c r="H270" s="22">
        <f t="shared" si="345"/>
        <v>254.15</v>
      </c>
      <c r="I270" s="22">
        <f t="shared" si="346"/>
        <v>239.20000000000002</v>
      </c>
      <c r="J270" s="31"/>
      <c r="K270" s="30">
        <f t="shared" si="347"/>
        <v>0</v>
      </c>
      <c r="L270" s="32">
        <f t="shared" ref="L270" si="349">IF($K$350&gt;125000,J270*I270,IF($K$350&gt;55000,J270*H270,IF($K$350&gt;27500,J270*G270,IF($K$350&gt;=0,J270*F270,0))))</f>
        <v>0</v>
      </c>
      <c r="N270">
        <f t="shared" si="348"/>
        <v>270</v>
      </c>
      <c r="O270" t="s">
        <v>2165</v>
      </c>
    </row>
    <row r="271" spans="1:15">
      <c r="A271" s="16">
        <v>12533</v>
      </c>
      <c r="B271" s="17" t="s">
        <v>1021</v>
      </c>
      <c r="C271" s="156" t="s">
        <v>2392</v>
      </c>
      <c r="D271" s="17">
        <v>12</v>
      </c>
      <c r="E271" s="57"/>
      <c r="F271" s="20"/>
      <c r="G271" s="21">
        <f t="shared" si="344"/>
        <v>0</v>
      </c>
      <c r="H271" s="22">
        <f t="shared" si="345"/>
        <v>0</v>
      </c>
      <c r="I271" s="22">
        <f t="shared" si="346"/>
        <v>0</v>
      </c>
      <c r="J271" s="31"/>
      <c r="K271" s="30">
        <f t="shared" si="347"/>
        <v>0</v>
      </c>
      <c r="L271" s="32">
        <f t="shared" si="328"/>
        <v>0</v>
      </c>
      <c r="N271">
        <f t="shared" si="348"/>
        <v>271</v>
      </c>
      <c r="O271" t="s">
        <v>2165</v>
      </c>
    </row>
    <row r="272" spans="1:15" hidden="1">
      <c r="A272" s="16">
        <v>12534</v>
      </c>
      <c r="B272" s="17" t="s">
        <v>1021</v>
      </c>
      <c r="C272" s="151" t="s">
        <v>1030</v>
      </c>
      <c r="D272" s="17">
        <v>12</v>
      </c>
      <c r="E272" s="55"/>
      <c r="F272" s="20"/>
      <c r="G272" s="21">
        <f t="shared" si="344"/>
        <v>0</v>
      </c>
      <c r="H272" s="22">
        <f t="shared" si="345"/>
        <v>0</v>
      </c>
      <c r="I272" s="22">
        <f t="shared" si="346"/>
        <v>0</v>
      </c>
      <c r="J272" s="31"/>
      <c r="K272" s="30">
        <f t="shared" si="347"/>
        <v>0</v>
      </c>
      <c r="L272" s="32">
        <f t="shared" si="328"/>
        <v>0</v>
      </c>
      <c r="N272">
        <f t="shared" si="348"/>
        <v>272</v>
      </c>
      <c r="O272" t="s">
        <v>2165</v>
      </c>
    </row>
    <row r="273" spans="1:15" hidden="1">
      <c r="A273" s="25">
        <v>12531</v>
      </c>
      <c r="B273" s="26" t="s">
        <v>806</v>
      </c>
      <c r="C273" s="144" t="s">
        <v>2609</v>
      </c>
      <c r="D273" s="26">
        <v>12</v>
      </c>
      <c r="E273" s="56"/>
      <c r="F273" s="28"/>
      <c r="G273" s="29">
        <f t="shared" si="344"/>
        <v>0</v>
      </c>
      <c r="H273" s="30">
        <f t="shared" si="345"/>
        <v>0</v>
      </c>
      <c r="I273" s="30">
        <f t="shared" si="346"/>
        <v>0</v>
      </c>
      <c r="J273" s="31"/>
      <c r="K273" s="30">
        <f t="shared" si="347"/>
        <v>0</v>
      </c>
      <c r="L273" s="32">
        <f t="shared" si="328"/>
        <v>0</v>
      </c>
      <c r="N273">
        <f t="shared" si="348"/>
        <v>273</v>
      </c>
      <c r="O273" t="s">
        <v>2165</v>
      </c>
    </row>
    <row r="274" spans="1:15">
      <c r="A274" s="16">
        <v>14456</v>
      </c>
      <c r="B274" s="17" t="s">
        <v>942</v>
      </c>
      <c r="C274" s="151" t="s">
        <v>3813</v>
      </c>
      <c r="D274" s="17">
        <v>12</v>
      </c>
      <c r="E274" s="55">
        <v>37</v>
      </c>
      <c r="F274" s="20">
        <v>271</v>
      </c>
      <c r="G274" s="21">
        <f t="shared" si="344"/>
        <v>243.9</v>
      </c>
      <c r="H274" s="22">
        <f t="shared" si="345"/>
        <v>230.35</v>
      </c>
      <c r="I274" s="22">
        <f t="shared" si="346"/>
        <v>216.8</v>
      </c>
      <c r="J274" s="31"/>
      <c r="K274" s="30">
        <f t="shared" si="347"/>
        <v>0</v>
      </c>
      <c r="L274" s="32">
        <f t="shared" si="328"/>
        <v>0</v>
      </c>
      <c r="N274">
        <f t="shared" si="348"/>
        <v>274</v>
      </c>
      <c r="O274" t="s">
        <v>2165</v>
      </c>
    </row>
    <row r="275" spans="1:15">
      <c r="A275" s="25">
        <v>14397</v>
      </c>
      <c r="B275" s="26" t="s">
        <v>2347</v>
      </c>
      <c r="C275" s="144" t="s">
        <v>2364</v>
      </c>
      <c r="D275" s="26">
        <v>48</v>
      </c>
      <c r="E275" s="56"/>
      <c r="F275" s="28"/>
      <c r="G275" s="29">
        <f t="shared" ref="G275:G279" si="350">F275*0.9</f>
        <v>0</v>
      </c>
      <c r="H275" s="30">
        <f t="shared" ref="H275:H279" si="351">F275*0.85</f>
        <v>0</v>
      </c>
      <c r="I275" s="30">
        <f t="shared" ref="I275:I279" si="352">F275*0.8</f>
        <v>0</v>
      </c>
      <c r="J275" s="31"/>
      <c r="K275" s="30">
        <f t="shared" ref="K275:K279" si="353">J275*F275</f>
        <v>0</v>
      </c>
      <c r="L275" s="32">
        <f t="shared" si="328"/>
        <v>0</v>
      </c>
      <c r="N275">
        <f t="shared" ref="N275:N279" si="354">ROW(J275)</f>
        <v>275</v>
      </c>
      <c r="O275" t="s">
        <v>2165</v>
      </c>
    </row>
    <row r="276" spans="1:15">
      <c r="A276" s="17">
        <v>6095</v>
      </c>
      <c r="B276" s="17" t="s">
        <v>2347</v>
      </c>
      <c r="C276" s="151" t="s">
        <v>2368</v>
      </c>
      <c r="D276" s="17">
        <v>48</v>
      </c>
      <c r="E276" s="55"/>
      <c r="F276" s="20"/>
      <c r="G276" s="21">
        <f t="shared" ref="G276:G277" si="355">F276*0.9</f>
        <v>0</v>
      </c>
      <c r="H276" s="22">
        <f t="shared" ref="H276:H277" si="356">F276*0.85</f>
        <v>0</v>
      </c>
      <c r="I276" s="22">
        <f t="shared" ref="I276:I277" si="357">F276*0.8</f>
        <v>0</v>
      </c>
      <c r="J276" s="31"/>
      <c r="K276" s="30">
        <f t="shared" ref="K276:K277" si="358">J276*F276</f>
        <v>0</v>
      </c>
      <c r="L276" s="32">
        <f t="shared" si="328"/>
        <v>0</v>
      </c>
      <c r="N276">
        <f t="shared" ref="N276:N277" si="359">ROW(J276)</f>
        <v>276</v>
      </c>
      <c r="O276" t="s">
        <v>2165</v>
      </c>
    </row>
    <row r="277" spans="1:15">
      <c r="A277" s="26">
        <v>6097</v>
      </c>
      <c r="B277" s="26" t="s">
        <v>2347</v>
      </c>
      <c r="C277" s="144" t="s">
        <v>2367</v>
      </c>
      <c r="D277" s="26">
        <v>48</v>
      </c>
      <c r="E277" s="56"/>
      <c r="F277" s="28"/>
      <c r="G277" s="29">
        <f t="shared" si="355"/>
        <v>0</v>
      </c>
      <c r="H277" s="30">
        <f t="shared" si="356"/>
        <v>0</v>
      </c>
      <c r="I277" s="30">
        <f t="shared" si="357"/>
        <v>0</v>
      </c>
      <c r="J277" s="31"/>
      <c r="K277" s="30">
        <f t="shared" si="358"/>
        <v>0</v>
      </c>
      <c r="L277" s="32">
        <f t="shared" si="328"/>
        <v>0</v>
      </c>
      <c r="N277">
        <f t="shared" si="359"/>
        <v>277</v>
      </c>
      <c r="O277" t="s">
        <v>2165</v>
      </c>
    </row>
    <row r="278" spans="1:15">
      <c r="A278" s="17">
        <v>6098</v>
      </c>
      <c r="B278" s="17" t="s">
        <v>2347</v>
      </c>
      <c r="C278" s="151" t="s">
        <v>2366</v>
      </c>
      <c r="D278" s="17">
        <v>48</v>
      </c>
      <c r="E278" s="55">
        <v>57</v>
      </c>
      <c r="F278" s="20">
        <v>275</v>
      </c>
      <c r="G278" s="21">
        <f t="shared" si="350"/>
        <v>247.5</v>
      </c>
      <c r="H278" s="22">
        <f t="shared" si="351"/>
        <v>233.75</v>
      </c>
      <c r="I278" s="22">
        <f t="shared" si="352"/>
        <v>220</v>
      </c>
      <c r="J278" s="31"/>
      <c r="K278" s="30">
        <f t="shared" si="353"/>
        <v>0</v>
      </c>
      <c r="L278" s="32">
        <f t="shared" si="328"/>
        <v>0</v>
      </c>
      <c r="N278">
        <f t="shared" si="354"/>
        <v>278</v>
      </c>
      <c r="O278" t="s">
        <v>2165</v>
      </c>
    </row>
    <row r="279" spans="1:15">
      <c r="A279" s="26">
        <v>6099</v>
      </c>
      <c r="B279" s="26" t="s">
        <v>2347</v>
      </c>
      <c r="C279" s="144" t="s">
        <v>2365</v>
      </c>
      <c r="D279" s="26">
        <v>48</v>
      </c>
      <c r="E279" s="56">
        <v>26</v>
      </c>
      <c r="F279" s="28">
        <v>275</v>
      </c>
      <c r="G279" s="29">
        <f t="shared" si="350"/>
        <v>247.5</v>
      </c>
      <c r="H279" s="30">
        <f t="shared" si="351"/>
        <v>233.75</v>
      </c>
      <c r="I279" s="30">
        <f t="shared" si="352"/>
        <v>220</v>
      </c>
      <c r="J279" s="31"/>
      <c r="K279" s="30">
        <f t="shared" si="353"/>
        <v>0</v>
      </c>
      <c r="L279" s="32">
        <f t="shared" si="328"/>
        <v>0</v>
      </c>
      <c r="N279">
        <f t="shared" si="354"/>
        <v>279</v>
      </c>
      <c r="O279" t="s">
        <v>2165</v>
      </c>
    </row>
    <row r="280" spans="1:15" hidden="1">
      <c r="A280" s="17">
        <v>13306</v>
      </c>
      <c r="B280" s="17">
        <v>13306</v>
      </c>
      <c r="C280" s="156" t="s">
        <v>2369</v>
      </c>
      <c r="D280" s="17">
        <v>48</v>
      </c>
      <c r="E280" s="57"/>
      <c r="F280" s="20"/>
      <c r="G280" s="21">
        <f t="shared" ref="G280:G281" si="360">F280*0.9</f>
        <v>0</v>
      </c>
      <c r="H280" s="22">
        <f t="shared" ref="H280:H281" si="361">F280*0.85</f>
        <v>0</v>
      </c>
      <c r="I280" s="22">
        <f t="shared" ref="I280:I281" si="362">F280*0.8</f>
        <v>0</v>
      </c>
      <c r="J280" s="31"/>
      <c r="K280" s="30">
        <f t="shared" ref="K280:K281" si="363">J280*F280</f>
        <v>0</v>
      </c>
      <c r="L280" s="32">
        <f t="shared" si="328"/>
        <v>0</v>
      </c>
      <c r="N280">
        <f t="shared" ref="N280:N281" si="364">ROW(J280)</f>
        <v>280</v>
      </c>
      <c r="O280" t="s">
        <v>2165</v>
      </c>
    </row>
    <row r="281" spans="1:15">
      <c r="A281" s="17">
        <v>12743</v>
      </c>
      <c r="B281" s="17" t="s">
        <v>137</v>
      </c>
      <c r="C281" s="151" t="s">
        <v>3474</v>
      </c>
      <c r="D281" s="17">
        <v>48</v>
      </c>
      <c r="E281" s="55"/>
      <c r="F281" s="20"/>
      <c r="G281" s="21">
        <f t="shared" si="360"/>
        <v>0</v>
      </c>
      <c r="H281" s="22">
        <f t="shared" si="361"/>
        <v>0</v>
      </c>
      <c r="I281" s="22">
        <f t="shared" si="362"/>
        <v>0</v>
      </c>
      <c r="J281" s="31"/>
      <c r="K281" s="30">
        <f t="shared" si="363"/>
        <v>0</v>
      </c>
      <c r="L281" s="32">
        <f t="shared" si="328"/>
        <v>0</v>
      </c>
      <c r="N281">
        <f t="shared" si="364"/>
        <v>281</v>
      </c>
      <c r="O281" t="s">
        <v>2165</v>
      </c>
    </row>
    <row r="282" spans="1:15">
      <c r="A282" s="25">
        <v>14828</v>
      </c>
      <c r="B282" s="26" t="s">
        <v>1021</v>
      </c>
      <c r="C282" s="144" t="s">
        <v>3111</v>
      </c>
      <c r="D282" s="26">
        <v>1</v>
      </c>
      <c r="E282" s="56">
        <v>37</v>
      </c>
      <c r="F282" s="28">
        <v>160</v>
      </c>
      <c r="G282" s="29">
        <f>F282*0.9</f>
        <v>144</v>
      </c>
      <c r="H282" s="30">
        <f>F282*0.85</f>
        <v>136</v>
      </c>
      <c r="I282" s="30">
        <f>F282*0.8</f>
        <v>128</v>
      </c>
      <c r="J282" s="31"/>
      <c r="K282" s="30">
        <f>J282*F282</f>
        <v>0</v>
      </c>
      <c r="L282" s="32">
        <f>IF($K$350&gt;125000,J282*I282,IF($K$350&gt;58500,J282*H282,IF($K$350&gt;27500,J282*G282,IF($K$350&gt;=0,J282*F282,0))))</f>
        <v>0</v>
      </c>
    </row>
    <row r="283" spans="1:15">
      <c r="A283" s="25">
        <v>14460</v>
      </c>
      <c r="B283" s="26" t="s">
        <v>138</v>
      </c>
      <c r="C283" s="144" t="s">
        <v>2571</v>
      </c>
      <c r="D283" s="26">
        <v>12</v>
      </c>
      <c r="E283" s="56"/>
      <c r="F283" s="28"/>
      <c r="G283" s="29">
        <f t="shared" ref="G283" si="365">F283*0.9</f>
        <v>0</v>
      </c>
      <c r="H283" s="30">
        <f t="shared" ref="H283" si="366">F283*0.85</f>
        <v>0</v>
      </c>
      <c r="I283" s="30">
        <f t="shared" ref="I283" si="367">F283*0.8</f>
        <v>0</v>
      </c>
      <c r="J283" s="31"/>
      <c r="K283" s="30">
        <f t="shared" ref="K283" si="368">J283*F283</f>
        <v>0</v>
      </c>
      <c r="L283" s="32">
        <f t="shared" ref="L283:L293" si="369">IF($K$350&gt;125000,J283*I283,IF($K$350&gt;55000,J283*H283,IF($K$350&gt;27500,J283*G283,IF($K$350&gt;=0,J283*F283,0))))</f>
        <v>0</v>
      </c>
      <c r="N283">
        <f t="shared" ref="N283" si="370">ROW(J283)</f>
        <v>283</v>
      </c>
      <c r="O283" t="s">
        <v>2165</v>
      </c>
    </row>
    <row r="284" spans="1:15">
      <c r="A284" s="16">
        <v>12020</v>
      </c>
      <c r="B284" s="17" t="s">
        <v>956</v>
      </c>
      <c r="C284" s="156" t="s">
        <v>1031</v>
      </c>
      <c r="D284" s="17">
        <v>12</v>
      </c>
      <c r="E284" s="57">
        <v>460</v>
      </c>
      <c r="F284" s="20">
        <v>160</v>
      </c>
      <c r="G284" s="21">
        <f t="shared" si="295"/>
        <v>144</v>
      </c>
      <c r="H284" s="22">
        <f t="shared" si="296"/>
        <v>136</v>
      </c>
      <c r="I284" s="22">
        <f t="shared" si="297"/>
        <v>128</v>
      </c>
      <c r="J284" s="31"/>
      <c r="K284" s="30">
        <f t="shared" si="258"/>
        <v>0</v>
      </c>
      <c r="L284" s="32">
        <f t="shared" si="369"/>
        <v>0</v>
      </c>
      <c r="N284">
        <f t="shared" si="218"/>
        <v>284</v>
      </c>
      <c r="O284" t="s">
        <v>2165</v>
      </c>
    </row>
    <row r="285" spans="1:15">
      <c r="A285" s="25">
        <v>15060</v>
      </c>
      <c r="B285" s="26" t="s">
        <v>958</v>
      </c>
      <c r="C285" s="144" t="s">
        <v>3777</v>
      </c>
      <c r="D285" s="26">
        <v>12</v>
      </c>
      <c r="E285" s="56">
        <v>145</v>
      </c>
      <c r="F285" s="28">
        <v>276</v>
      </c>
      <c r="G285" s="29">
        <f t="shared" si="295"/>
        <v>248.4</v>
      </c>
      <c r="H285" s="30">
        <f t="shared" si="296"/>
        <v>234.6</v>
      </c>
      <c r="I285" s="30">
        <f t="shared" si="297"/>
        <v>220.8</v>
      </c>
      <c r="J285" s="31"/>
      <c r="K285" s="30">
        <f t="shared" si="258"/>
        <v>0</v>
      </c>
      <c r="L285" s="32">
        <f t="shared" si="369"/>
        <v>0</v>
      </c>
      <c r="N285">
        <f t="shared" si="218"/>
        <v>285</v>
      </c>
      <c r="O285" t="s">
        <v>2165</v>
      </c>
    </row>
    <row r="286" spans="1:15">
      <c r="A286" s="16">
        <v>14819</v>
      </c>
      <c r="B286" s="17" t="s">
        <v>958</v>
      </c>
      <c r="C286" s="156" t="s">
        <v>3814</v>
      </c>
      <c r="D286" s="17">
        <v>12</v>
      </c>
      <c r="E286" s="57">
        <v>1705</v>
      </c>
      <c r="F286" s="20">
        <v>300</v>
      </c>
      <c r="G286" s="21">
        <f t="shared" ref="G286" si="371">F286*0.9</f>
        <v>270</v>
      </c>
      <c r="H286" s="22">
        <f t="shared" ref="H286" si="372">F286*0.85</f>
        <v>255</v>
      </c>
      <c r="I286" s="22">
        <f t="shared" ref="I286" si="373">F286*0.8</f>
        <v>240</v>
      </c>
      <c r="J286" s="31"/>
      <c r="K286" s="30">
        <f t="shared" ref="K286" si="374">J286*F286</f>
        <v>0</v>
      </c>
      <c r="L286" s="32">
        <f t="shared" ref="L286" si="375">IF($K$350&gt;125000,J286*I286,IF($K$350&gt;55000,J286*H286,IF($K$350&gt;27500,J286*G286,IF($K$350&gt;=0,J286*F286,0))))</f>
        <v>0</v>
      </c>
      <c r="N286">
        <f t="shared" ref="N286" si="376">ROW(J286)</f>
        <v>286</v>
      </c>
      <c r="O286" t="s">
        <v>2165</v>
      </c>
    </row>
    <row r="287" spans="1:15">
      <c r="A287" s="25"/>
      <c r="B287" s="26"/>
      <c r="C287" s="104" t="s">
        <v>95</v>
      </c>
      <c r="D287" s="26"/>
      <c r="E287" s="56"/>
      <c r="F287" s="28"/>
      <c r="G287" s="29"/>
      <c r="H287" s="30"/>
      <c r="I287" s="30"/>
      <c r="J287" s="31"/>
      <c r="K287" s="30">
        <f t="shared" si="258"/>
        <v>0</v>
      </c>
      <c r="L287" s="32">
        <f t="shared" si="369"/>
        <v>0</v>
      </c>
      <c r="N287">
        <f t="shared" si="218"/>
        <v>287</v>
      </c>
      <c r="O287" t="s">
        <v>2165</v>
      </c>
    </row>
    <row r="288" spans="1:15">
      <c r="A288" s="16">
        <v>13634</v>
      </c>
      <c r="B288" s="17"/>
      <c r="C288" s="151" t="s">
        <v>2374</v>
      </c>
      <c r="D288" s="17">
        <v>1</v>
      </c>
      <c r="E288" s="55">
        <v>210</v>
      </c>
      <c r="F288" s="20">
        <v>100</v>
      </c>
      <c r="G288" s="21">
        <f t="shared" ref="G288:G291" si="377">F288*0.9</f>
        <v>90</v>
      </c>
      <c r="H288" s="22">
        <f t="shared" ref="H288:H291" si="378">F288*0.85</f>
        <v>85</v>
      </c>
      <c r="I288" s="22">
        <f t="shared" ref="I288:I291" si="379">F288*0.8</f>
        <v>80</v>
      </c>
      <c r="J288" s="31"/>
      <c r="K288" s="30">
        <f t="shared" ref="K288:K291" si="380">J288*F288</f>
        <v>0</v>
      </c>
      <c r="L288" s="32">
        <f t="shared" si="369"/>
        <v>0</v>
      </c>
      <c r="N288">
        <f t="shared" ref="N288:N291" si="381">ROW(J288)</f>
        <v>288</v>
      </c>
      <c r="O288" t="s">
        <v>2165</v>
      </c>
    </row>
    <row r="289" spans="1:15">
      <c r="A289" s="25">
        <v>13633</v>
      </c>
      <c r="B289" s="26"/>
      <c r="C289" s="144" t="s">
        <v>2373</v>
      </c>
      <c r="D289" s="26">
        <v>1</v>
      </c>
      <c r="E289" s="56"/>
      <c r="F289" s="28"/>
      <c r="G289" s="29">
        <f t="shared" si="377"/>
        <v>0</v>
      </c>
      <c r="H289" s="30">
        <f t="shared" si="378"/>
        <v>0</v>
      </c>
      <c r="I289" s="30">
        <f t="shared" si="379"/>
        <v>0</v>
      </c>
      <c r="J289" s="31"/>
      <c r="K289" s="30">
        <f t="shared" si="380"/>
        <v>0</v>
      </c>
      <c r="L289" s="32">
        <f t="shared" si="369"/>
        <v>0</v>
      </c>
      <c r="N289">
        <f t="shared" si="381"/>
        <v>289</v>
      </c>
      <c r="O289" t="s">
        <v>2165</v>
      </c>
    </row>
    <row r="290" spans="1:15">
      <c r="A290" s="16">
        <v>12547</v>
      </c>
      <c r="B290" s="17" t="s">
        <v>1020</v>
      </c>
      <c r="C290" s="151" t="s">
        <v>2371</v>
      </c>
      <c r="D290" s="17">
        <v>12</v>
      </c>
      <c r="E290" s="55">
        <v>427</v>
      </c>
      <c r="F290" s="20">
        <v>159</v>
      </c>
      <c r="G290" s="21">
        <f t="shared" si="377"/>
        <v>143.1</v>
      </c>
      <c r="H290" s="22">
        <f t="shared" si="378"/>
        <v>135.15</v>
      </c>
      <c r="I290" s="22">
        <f t="shared" si="379"/>
        <v>127.2</v>
      </c>
      <c r="J290" s="31"/>
      <c r="K290" s="30">
        <f t="shared" si="380"/>
        <v>0</v>
      </c>
      <c r="L290" s="32">
        <f t="shared" si="369"/>
        <v>0</v>
      </c>
      <c r="N290">
        <f t="shared" si="381"/>
        <v>290</v>
      </c>
      <c r="O290" t="s">
        <v>2165</v>
      </c>
    </row>
    <row r="291" spans="1:15">
      <c r="A291" s="16">
        <v>14343</v>
      </c>
      <c r="B291" s="17" t="s">
        <v>1020</v>
      </c>
      <c r="C291" s="151" t="s">
        <v>2348</v>
      </c>
      <c r="D291" s="17">
        <v>12</v>
      </c>
      <c r="E291" s="55">
        <v>543</v>
      </c>
      <c r="F291" s="20">
        <v>159</v>
      </c>
      <c r="G291" s="21">
        <f t="shared" si="377"/>
        <v>143.1</v>
      </c>
      <c r="H291" s="22">
        <f t="shared" si="378"/>
        <v>135.15</v>
      </c>
      <c r="I291" s="22">
        <f t="shared" si="379"/>
        <v>127.2</v>
      </c>
      <c r="J291" s="31"/>
      <c r="K291" s="30">
        <f t="shared" si="380"/>
        <v>0</v>
      </c>
      <c r="L291" s="32">
        <f t="shared" si="369"/>
        <v>0</v>
      </c>
      <c r="N291">
        <f t="shared" si="381"/>
        <v>291</v>
      </c>
      <c r="O291" t="s">
        <v>2165</v>
      </c>
    </row>
    <row r="292" spans="1:15">
      <c r="A292" s="25">
        <v>6001</v>
      </c>
      <c r="B292" s="26" t="s">
        <v>1020</v>
      </c>
      <c r="C292" s="144" t="s">
        <v>2372</v>
      </c>
      <c r="D292" s="26">
        <v>12</v>
      </c>
      <c r="E292" s="56">
        <v>554</v>
      </c>
      <c r="F292" s="28">
        <v>159</v>
      </c>
      <c r="G292" s="29">
        <f t="shared" si="295"/>
        <v>143.1</v>
      </c>
      <c r="H292" s="30">
        <f t="shared" si="296"/>
        <v>135.15</v>
      </c>
      <c r="I292" s="30">
        <f t="shared" si="297"/>
        <v>127.2</v>
      </c>
      <c r="J292" s="31"/>
      <c r="K292" s="30">
        <f t="shared" si="258"/>
        <v>0</v>
      </c>
      <c r="L292" s="32">
        <f t="shared" si="369"/>
        <v>0</v>
      </c>
      <c r="N292">
        <f t="shared" si="218"/>
        <v>292</v>
      </c>
      <c r="O292" t="s">
        <v>2165</v>
      </c>
    </row>
    <row r="293" spans="1:15">
      <c r="A293" s="16">
        <v>6000</v>
      </c>
      <c r="B293" s="17" t="s">
        <v>1020</v>
      </c>
      <c r="C293" s="151" t="s">
        <v>3815</v>
      </c>
      <c r="D293" s="17">
        <v>12</v>
      </c>
      <c r="E293" s="55">
        <v>552</v>
      </c>
      <c r="F293" s="20">
        <v>159</v>
      </c>
      <c r="G293" s="21">
        <f t="shared" ref="G293:G338" si="382">F293*0.9</f>
        <v>143.1</v>
      </c>
      <c r="H293" s="22">
        <f t="shared" ref="H293:H338" si="383">F293*0.85</f>
        <v>135.15</v>
      </c>
      <c r="I293" s="22">
        <f t="shared" ref="I293:I338" si="384">F293*0.8</f>
        <v>127.2</v>
      </c>
      <c r="J293" s="31"/>
      <c r="K293" s="30">
        <f t="shared" si="258"/>
        <v>0</v>
      </c>
      <c r="L293" s="32">
        <f t="shared" si="369"/>
        <v>0</v>
      </c>
      <c r="N293">
        <f t="shared" si="218"/>
        <v>293</v>
      </c>
      <c r="O293" t="s">
        <v>2165</v>
      </c>
    </row>
    <row r="294" spans="1:15">
      <c r="A294" s="25">
        <v>6004</v>
      </c>
      <c r="B294" s="26" t="s">
        <v>1008</v>
      </c>
      <c r="C294" s="144" t="s">
        <v>1032</v>
      </c>
      <c r="D294" s="26">
        <v>1</v>
      </c>
      <c r="E294" s="56">
        <v>92</v>
      </c>
      <c r="F294" s="28">
        <v>365</v>
      </c>
      <c r="G294" s="29">
        <f t="shared" si="382"/>
        <v>328.5</v>
      </c>
      <c r="H294" s="30">
        <f t="shared" si="383"/>
        <v>310.25</v>
      </c>
      <c r="I294" s="30">
        <f t="shared" si="384"/>
        <v>292</v>
      </c>
      <c r="J294" s="31"/>
      <c r="K294" s="30">
        <f t="shared" si="258"/>
        <v>0</v>
      </c>
      <c r="L294" s="32">
        <f t="shared" ref="L294:L314" si="385">IF($K$350&gt;125000,J294*I294,IF($K$350&gt;55000,J294*H294,IF($K$350&gt;27500,J294*G294,IF($K$350&gt;=0,J294*F294,0))))</f>
        <v>0</v>
      </c>
      <c r="N294">
        <f t="shared" si="218"/>
        <v>294</v>
      </c>
      <c r="O294" t="s">
        <v>2165</v>
      </c>
    </row>
    <row r="295" spans="1:15">
      <c r="A295" s="16">
        <v>13639</v>
      </c>
      <c r="B295" s="17" t="s">
        <v>942</v>
      </c>
      <c r="C295" s="151" t="s">
        <v>1033</v>
      </c>
      <c r="D295" s="17">
        <v>1</v>
      </c>
      <c r="E295" s="55"/>
      <c r="F295" s="20"/>
      <c r="G295" s="21">
        <f t="shared" si="382"/>
        <v>0</v>
      </c>
      <c r="H295" s="22">
        <f t="shared" si="383"/>
        <v>0</v>
      </c>
      <c r="I295" s="22">
        <f t="shared" si="384"/>
        <v>0</v>
      </c>
      <c r="J295" s="31"/>
      <c r="K295" s="30">
        <f t="shared" si="258"/>
        <v>0</v>
      </c>
      <c r="L295" s="32">
        <f t="shared" si="385"/>
        <v>0</v>
      </c>
      <c r="N295">
        <f t="shared" si="218"/>
        <v>295</v>
      </c>
      <c r="O295" t="s">
        <v>2165</v>
      </c>
    </row>
    <row r="296" spans="1:15">
      <c r="A296" s="25">
        <v>6005</v>
      </c>
      <c r="B296" s="26" t="s">
        <v>942</v>
      </c>
      <c r="C296" s="144" t="s">
        <v>1034</v>
      </c>
      <c r="D296" s="26">
        <v>1</v>
      </c>
      <c r="E296" s="56">
        <v>117</v>
      </c>
      <c r="F296" s="28">
        <v>136</v>
      </c>
      <c r="G296" s="29">
        <f t="shared" si="382"/>
        <v>122.4</v>
      </c>
      <c r="H296" s="30">
        <f t="shared" si="383"/>
        <v>115.6</v>
      </c>
      <c r="I296" s="30">
        <f t="shared" si="384"/>
        <v>108.80000000000001</v>
      </c>
      <c r="J296" s="31"/>
      <c r="K296" s="30">
        <f t="shared" si="258"/>
        <v>0</v>
      </c>
      <c r="L296" s="32">
        <f t="shared" si="385"/>
        <v>0</v>
      </c>
      <c r="N296">
        <f t="shared" si="218"/>
        <v>296</v>
      </c>
      <c r="O296" t="s">
        <v>2165</v>
      </c>
    </row>
    <row r="297" spans="1:15">
      <c r="A297" s="16">
        <v>12539</v>
      </c>
      <c r="B297" s="17" t="s">
        <v>942</v>
      </c>
      <c r="C297" s="151" t="s">
        <v>2370</v>
      </c>
      <c r="D297" s="17"/>
      <c r="E297" s="55"/>
      <c r="F297" s="20"/>
      <c r="G297" s="21">
        <f t="shared" ref="G297" si="386">F297*0.9</f>
        <v>0</v>
      </c>
      <c r="H297" s="22">
        <f t="shared" ref="H297" si="387">F297*0.85</f>
        <v>0</v>
      </c>
      <c r="I297" s="22">
        <f t="shared" ref="I297" si="388">F297*0.8</f>
        <v>0</v>
      </c>
      <c r="J297" s="31"/>
      <c r="K297" s="30">
        <f t="shared" ref="K297" si="389">J297*F297</f>
        <v>0</v>
      </c>
      <c r="L297" s="32">
        <f t="shared" si="385"/>
        <v>0</v>
      </c>
      <c r="N297">
        <f t="shared" ref="N297" si="390">ROW(J297)</f>
        <v>297</v>
      </c>
      <c r="O297" t="s">
        <v>2165</v>
      </c>
    </row>
    <row r="298" spans="1:15">
      <c r="A298" s="25">
        <v>14889</v>
      </c>
      <c r="B298" s="26" t="s">
        <v>1008</v>
      </c>
      <c r="C298" s="144" t="s">
        <v>3089</v>
      </c>
      <c r="D298" s="26">
        <v>1</v>
      </c>
      <c r="E298" s="56">
        <v>8</v>
      </c>
      <c r="F298" s="28">
        <v>200</v>
      </c>
      <c r="G298" s="29">
        <f>F298*0.9</f>
        <v>180</v>
      </c>
      <c r="H298" s="30">
        <f>F298*0.85</f>
        <v>170</v>
      </c>
      <c r="I298" s="30">
        <f>F298*0.8</f>
        <v>160</v>
      </c>
      <c r="J298" s="31"/>
      <c r="K298" s="30">
        <f>J298*F298</f>
        <v>0</v>
      </c>
      <c r="L298" s="32">
        <f>IF($K$350&gt;125000,J298*I298,IF($K$350&gt;58500,J298*H298,IF($K$350&gt;27500,J298*G298,IF($K$350&gt;=0,J298*F298,0))))</f>
        <v>0</v>
      </c>
    </row>
    <row r="299" spans="1:15">
      <c r="A299" s="25"/>
      <c r="B299" s="26" t="s">
        <v>3110</v>
      </c>
      <c r="C299" s="104" t="s">
        <v>100</v>
      </c>
      <c r="D299" s="26"/>
      <c r="E299" s="56"/>
      <c r="F299" s="28"/>
      <c r="G299" s="29"/>
      <c r="H299" s="30"/>
      <c r="I299" s="30"/>
      <c r="J299" s="31"/>
      <c r="K299" s="30">
        <f t="shared" si="258"/>
        <v>0</v>
      </c>
      <c r="L299" s="32">
        <f t="shared" si="385"/>
        <v>0</v>
      </c>
      <c r="N299">
        <f t="shared" si="218"/>
        <v>299</v>
      </c>
      <c r="O299" t="s">
        <v>2165</v>
      </c>
    </row>
    <row r="300" spans="1:15" hidden="1">
      <c r="A300" s="16">
        <v>13635</v>
      </c>
      <c r="B300" s="17" t="s">
        <v>1036</v>
      </c>
      <c r="C300" s="96" t="s">
        <v>1035</v>
      </c>
      <c r="D300" s="17">
        <v>12</v>
      </c>
      <c r="E300" s="57"/>
      <c r="F300" s="20"/>
      <c r="G300" s="21">
        <f t="shared" si="382"/>
        <v>0</v>
      </c>
      <c r="H300" s="22">
        <f t="shared" si="383"/>
        <v>0</v>
      </c>
      <c r="I300" s="22">
        <f t="shared" si="384"/>
        <v>0</v>
      </c>
      <c r="J300" s="31"/>
      <c r="K300" s="30">
        <f t="shared" si="258"/>
        <v>0</v>
      </c>
      <c r="L300" s="32">
        <f t="shared" si="385"/>
        <v>0</v>
      </c>
      <c r="N300">
        <f t="shared" si="218"/>
        <v>300</v>
      </c>
      <c r="O300" t="s">
        <v>2165</v>
      </c>
    </row>
    <row r="301" spans="1:15" hidden="1">
      <c r="A301" s="25">
        <v>14355</v>
      </c>
      <c r="B301" s="26" t="s">
        <v>1036</v>
      </c>
      <c r="C301" s="99" t="s">
        <v>2349</v>
      </c>
      <c r="D301" s="26"/>
      <c r="E301" s="56"/>
      <c r="F301" s="28"/>
      <c r="G301" s="29">
        <f t="shared" ref="G301" si="391">F301*0.9</f>
        <v>0</v>
      </c>
      <c r="H301" s="30">
        <f t="shared" ref="H301" si="392">F301*0.85</f>
        <v>0</v>
      </c>
      <c r="I301" s="30">
        <f t="shared" ref="I301" si="393">F301*0.8</f>
        <v>0</v>
      </c>
      <c r="J301" s="31"/>
      <c r="K301" s="30">
        <f t="shared" ref="K301" si="394">J301*F301</f>
        <v>0</v>
      </c>
      <c r="L301" s="32">
        <f t="shared" si="385"/>
        <v>0</v>
      </c>
      <c r="N301">
        <f t="shared" ref="N301" si="395">ROW(J301)</f>
        <v>301</v>
      </c>
      <c r="O301" t="s">
        <v>2165</v>
      </c>
    </row>
    <row r="302" spans="1:15" hidden="1">
      <c r="A302" s="16">
        <v>13283</v>
      </c>
      <c r="B302" s="17" t="s">
        <v>1044</v>
      </c>
      <c r="C302" s="92" t="s">
        <v>1046</v>
      </c>
      <c r="D302" s="17">
        <v>12</v>
      </c>
      <c r="E302" s="55"/>
      <c r="F302" s="20"/>
      <c r="G302" s="21">
        <f>F302*0.9</f>
        <v>0</v>
      </c>
      <c r="H302" s="22">
        <f>F302*0.85</f>
        <v>0</v>
      </c>
      <c r="I302" s="22">
        <f>F302*0.8</f>
        <v>0</v>
      </c>
      <c r="J302" s="31"/>
      <c r="K302" s="30">
        <f>J302*F302</f>
        <v>0</v>
      </c>
      <c r="L302" s="32">
        <f t="shared" si="385"/>
        <v>0</v>
      </c>
      <c r="N302">
        <f>ROW(J302)</f>
        <v>302</v>
      </c>
      <c r="O302" t="s">
        <v>2165</v>
      </c>
    </row>
    <row r="303" spans="1:15" hidden="1">
      <c r="A303" s="25">
        <v>13631</v>
      </c>
      <c r="B303" s="26" t="s">
        <v>943</v>
      </c>
      <c r="C303" s="99" t="s">
        <v>2211</v>
      </c>
      <c r="D303" s="26">
        <v>12</v>
      </c>
      <c r="E303" s="56"/>
      <c r="F303" s="28"/>
      <c r="G303" s="29">
        <f t="shared" si="382"/>
        <v>0</v>
      </c>
      <c r="H303" s="30">
        <f t="shared" si="383"/>
        <v>0</v>
      </c>
      <c r="I303" s="30">
        <f t="shared" si="384"/>
        <v>0</v>
      </c>
      <c r="J303" s="31"/>
      <c r="K303" s="30">
        <f t="shared" si="258"/>
        <v>0</v>
      </c>
      <c r="L303" s="32">
        <f t="shared" si="385"/>
        <v>0</v>
      </c>
      <c r="N303">
        <f t="shared" si="218"/>
        <v>303</v>
      </c>
      <c r="O303" t="s">
        <v>2165</v>
      </c>
    </row>
    <row r="304" spans="1:15" hidden="1">
      <c r="A304" s="16">
        <v>13630</v>
      </c>
      <c r="B304" s="17" t="s">
        <v>943</v>
      </c>
      <c r="C304" s="92" t="s">
        <v>2212</v>
      </c>
      <c r="D304" s="17">
        <v>12</v>
      </c>
      <c r="E304" s="55"/>
      <c r="F304" s="20"/>
      <c r="G304" s="21">
        <f t="shared" si="382"/>
        <v>0</v>
      </c>
      <c r="H304" s="22">
        <f t="shared" si="383"/>
        <v>0</v>
      </c>
      <c r="I304" s="22">
        <f t="shared" si="384"/>
        <v>0</v>
      </c>
      <c r="J304" s="31"/>
      <c r="K304" s="30">
        <f t="shared" si="258"/>
        <v>0</v>
      </c>
      <c r="L304" s="32">
        <f t="shared" si="385"/>
        <v>0</v>
      </c>
      <c r="N304">
        <f t="shared" ref="N304:N348" si="396">ROW(J304)</f>
        <v>304</v>
      </c>
      <c r="O304" t="s">
        <v>2165</v>
      </c>
    </row>
    <row r="305" spans="1:15" hidden="1">
      <c r="A305" s="25">
        <v>13632</v>
      </c>
      <c r="B305" s="26" t="s">
        <v>2210</v>
      </c>
      <c r="C305" s="99" t="s">
        <v>2213</v>
      </c>
      <c r="D305" s="26">
        <v>12</v>
      </c>
      <c r="E305" s="56"/>
      <c r="F305" s="28"/>
      <c r="G305" s="29">
        <f t="shared" si="382"/>
        <v>0</v>
      </c>
      <c r="H305" s="30">
        <f t="shared" si="383"/>
        <v>0</v>
      </c>
      <c r="I305" s="30">
        <f t="shared" si="384"/>
        <v>0</v>
      </c>
      <c r="J305" s="31"/>
      <c r="K305" s="30">
        <f t="shared" si="258"/>
        <v>0</v>
      </c>
      <c r="L305" s="32">
        <f t="shared" si="385"/>
        <v>0</v>
      </c>
      <c r="N305">
        <f t="shared" si="396"/>
        <v>305</v>
      </c>
      <c r="O305" t="s">
        <v>2165</v>
      </c>
    </row>
    <row r="306" spans="1:15">
      <c r="A306" s="25">
        <v>15061</v>
      </c>
      <c r="B306" s="26" t="s">
        <v>943</v>
      </c>
      <c r="C306" s="144" t="s">
        <v>3650</v>
      </c>
      <c r="D306" s="26">
        <v>10</v>
      </c>
      <c r="E306" s="56"/>
      <c r="F306" s="28"/>
      <c r="G306" s="29">
        <f t="shared" ref="G306" si="397">F306*0.9</f>
        <v>0</v>
      </c>
      <c r="H306" s="30">
        <f t="shared" ref="H306" si="398">F306*0.85</f>
        <v>0</v>
      </c>
      <c r="I306" s="30">
        <f t="shared" ref="I306" si="399">F306*0.8</f>
        <v>0</v>
      </c>
      <c r="J306" s="31"/>
      <c r="K306" s="30">
        <f t="shared" ref="K306" si="400">J306*F306</f>
        <v>0</v>
      </c>
      <c r="L306" s="32">
        <f t="shared" ref="L306" si="401">IF($K$350&gt;125000,J306*I306,IF($K$350&gt;55000,J306*H306,IF($K$350&gt;27500,J306*G306,IF($K$350&gt;=0,J306*F306,0))))</f>
        <v>0</v>
      </c>
      <c r="N306">
        <f t="shared" ref="N306" si="402">ROW(J306)</f>
        <v>306</v>
      </c>
      <c r="O306" t="s">
        <v>2165</v>
      </c>
    </row>
    <row r="307" spans="1:15">
      <c r="A307" s="16">
        <v>13128</v>
      </c>
      <c r="B307" s="17" t="s">
        <v>1037</v>
      </c>
      <c r="C307" s="151" t="s">
        <v>2851</v>
      </c>
      <c r="D307" s="17">
        <v>10</v>
      </c>
      <c r="E307" s="55"/>
      <c r="F307" s="20"/>
      <c r="G307" s="21">
        <f t="shared" ref="G307" si="403">F307*0.9</f>
        <v>0</v>
      </c>
      <c r="H307" s="22">
        <f t="shared" ref="H307" si="404">F307*0.85</f>
        <v>0</v>
      </c>
      <c r="I307" s="22">
        <f t="shared" ref="I307" si="405">F307*0.8</f>
        <v>0</v>
      </c>
      <c r="J307" s="31"/>
      <c r="K307" s="30">
        <f t="shared" ref="K307" si="406">J307*F307</f>
        <v>0</v>
      </c>
      <c r="L307" s="32">
        <f t="shared" si="385"/>
        <v>0</v>
      </c>
      <c r="N307">
        <f t="shared" ref="N307" si="407">ROW(J307)</f>
        <v>307</v>
      </c>
      <c r="O307" t="s">
        <v>2165</v>
      </c>
    </row>
    <row r="308" spans="1:15">
      <c r="A308" s="25">
        <v>12971</v>
      </c>
      <c r="B308" s="26" t="s">
        <v>1037</v>
      </c>
      <c r="C308" s="144" t="s">
        <v>1038</v>
      </c>
      <c r="D308" s="26">
        <v>10</v>
      </c>
      <c r="E308" s="56">
        <v>87</v>
      </c>
      <c r="F308" s="28">
        <v>190</v>
      </c>
      <c r="G308" s="29">
        <f t="shared" si="382"/>
        <v>171</v>
      </c>
      <c r="H308" s="30">
        <f t="shared" si="383"/>
        <v>161.5</v>
      </c>
      <c r="I308" s="30">
        <f t="shared" si="384"/>
        <v>152</v>
      </c>
      <c r="J308" s="31"/>
      <c r="K308" s="30">
        <f t="shared" si="258"/>
        <v>0</v>
      </c>
      <c r="L308" s="32">
        <f t="shared" si="385"/>
        <v>0</v>
      </c>
      <c r="N308">
        <f t="shared" si="396"/>
        <v>308</v>
      </c>
      <c r="O308" t="s">
        <v>2165</v>
      </c>
    </row>
    <row r="309" spans="1:15">
      <c r="A309" s="16">
        <v>12896</v>
      </c>
      <c r="B309" s="17" t="s">
        <v>1037</v>
      </c>
      <c r="C309" s="151" t="s">
        <v>1039</v>
      </c>
      <c r="D309" s="17">
        <v>10</v>
      </c>
      <c r="E309" s="55">
        <v>97</v>
      </c>
      <c r="F309" s="20">
        <v>190</v>
      </c>
      <c r="G309" s="21">
        <f t="shared" si="382"/>
        <v>171</v>
      </c>
      <c r="H309" s="22">
        <f t="shared" si="383"/>
        <v>161.5</v>
      </c>
      <c r="I309" s="22">
        <f t="shared" si="384"/>
        <v>152</v>
      </c>
      <c r="J309" s="31"/>
      <c r="K309" s="30">
        <f t="shared" si="258"/>
        <v>0</v>
      </c>
      <c r="L309" s="32">
        <f t="shared" si="385"/>
        <v>0</v>
      </c>
      <c r="N309">
        <f t="shared" si="396"/>
        <v>309</v>
      </c>
      <c r="O309" t="s">
        <v>2165</v>
      </c>
    </row>
    <row r="310" spans="1:15">
      <c r="A310" s="25">
        <v>13950</v>
      </c>
      <c r="B310" s="26" t="s">
        <v>1037</v>
      </c>
      <c r="C310" s="99" t="s">
        <v>1040</v>
      </c>
      <c r="D310" s="26">
        <v>10</v>
      </c>
      <c r="E310" s="56">
        <v>50</v>
      </c>
      <c r="F310" s="28">
        <v>190</v>
      </c>
      <c r="G310" s="29">
        <f t="shared" si="382"/>
        <v>171</v>
      </c>
      <c r="H310" s="30">
        <f t="shared" si="383"/>
        <v>161.5</v>
      </c>
      <c r="I310" s="30">
        <f t="shared" si="384"/>
        <v>152</v>
      </c>
      <c r="J310" s="31"/>
      <c r="K310" s="30">
        <f t="shared" si="258"/>
        <v>0</v>
      </c>
      <c r="L310" s="32">
        <f t="shared" si="385"/>
        <v>0</v>
      </c>
      <c r="N310">
        <f t="shared" si="396"/>
        <v>310</v>
      </c>
      <c r="O310" t="s">
        <v>2165</v>
      </c>
    </row>
    <row r="311" spans="1:15">
      <c r="A311" s="16">
        <v>12994</v>
      </c>
      <c r="B311" s="17" t="s">
        <v>1037</v>
      </c>
      <c r="C311" s="156" t="s">
        <v>1041</v>
      </c>
      <c r="D311" s="17">
        <v>10</v>
      </c>
      <c r="E311" s="57">
        <v>94</v>
      </c>
      <c r="F311" s="20">
        <v>190</v>
      </c>
      <c r="G311" s="21">
        <f t="shared" si="382"/>
        <v>171</v>
      </c>
      <c r="H311" s="22">
        <f t="shared" si="383"/>
        <v>161.5</v>
      </c>
      <c r="I311" s="22">
        <f t="shared" si="384"/>
        <v>152</v>
      </c>
      <c r="J311" s="31"/>
      <c r="K311" s="30">
        <f t="shared" si="258"/>
        <v>0</v>
      </c>
      <c r="L311" s="32">
        <f t="shared" si="385"/>
        <v>0</v>
      </c>
      <c r="N311">
        <f t="shared" si="396"/>
        <v>311</v>
      </c>
      <c r="O311" t="s">
        <v>2165</v>
      </c>
    </row>
    <row r="312" spans="1:15">
      <c r="A312" s="25">
        <v>15196</v>
      </c>
      <c r="B312" s="26" t="s">
        <v>1037</v>
      </c>
      <c r="C312" s="99" t="s">
        <v>3645</v>
      </c>
      <c r="D312" s="26">
        <v>10</v>
      </c>
      <c r="E312" s="56">
        <v>11</v>
      </c>
      <c r="F312" s="28">
        <v>190</v>
      </c>
      <c r="G312" s="29">
        <f t="shared" ref="G312" si="408">F312*0.9</f>
        <v>171</v>
      </c>
      <c r="H312" s="30">
        <f t="shared" ref="H312" si="409">F312*0.85</f>
        <v>161.5</v>
      </c>
      <c r="I312" s="30">
        <f t="shared" ref="I312" si="410">F312*0.8</f>
        <v>152</v>
      </c>
      <c r="J312" s="31"/>
      <c r="K312" s="30">
        <f t="shared" ref="K312" si="411">J312*F312</f>
        <v>0</v>
      </c>
      <c r="L312" s="32">
        <f t="shared" ref="L312" si="412">IF($K$350&gt;125000,J312*I312,IF($K$350&gt;55000,J312*H312,IF($K$350&gt;27500,J312*G312,IF($K$350&gt;=0,J312*F312,0))))</f>
        <v>0</v>
      </c>
      <c r="N312">
        <f t="shared" ref="N312" si="413">ROW(J312)</f>
        <v>312</v>
      </c>
      <c r="O312" t="s">
        <v>2165</v>
      </c>
    </row>
    <row r="313" spans="1:15">
      <c r="A313" s="16">
        <v>12550</v>
      </c>
      <c r="B313" s="17" t="s">
        <v>1043</v>
      </c>
      <c r="C313" s="151" t="s">
        <v>2375</v>
      </c>
      <c r="D313" s="17">
        <v>1</v>
      </c>
      <c r="E313" s="55">
        <v>77</v>
      </c>
      <c r="F313" s="20">
        <v>141</v>
      </c>
      <c r="G313" s="21">
        <f t="shared" si="382"/>
        <v>126.9</v>
      </c>
      <c r="H313" s="22">
        <f t="shared" si="383"/>
        <v>119.85</v>
      </c>
      <c r="I313" s="22">
        <f t="shared" si="384"/>
        <v>112.80000000000001</v>
      </c>
      <c r="J313" s="31"/>
      <c r="K313" s="30">
        <f t="shared" si="258"/>
        <v>0</v>
      </c>
      <c r="L313" s="32">
        <f t="shared" si="385"/>
        <v>0</v>
      </c>
      <c r="N313">
        <f t="shared" si="396"/>
        <v>313</v>
      </c>
      <c r="O313" t="s">
        <v>2165</v>
      </c>
    </row>
    <row r="314" spans="1:15">
      <c r="A314" s="25">
        <v>12626</v>
      </c>
      <c r="B314" s="26" t="s">
        <v>1043</v>
      </c>
      <c r="C314" s="99" t="s">
        <v>2377</v>
      </c>
      <c r="D314" s="26">
        <v>12</v>
      </c>
      <c r="E314" s="56">
        <v>183</v>
      </c>
      <c r="F314" s="28">
        <v>132</v>
      </c>
      <c r="G314" s="29">
        <f t="shared" ref="G314:G316" si="414">F314*0.9</f>
        <v>118.8</v>
      </c>
      <c r="H314" s="30">
        <f t="shared" ref="H314:H316" si="415">F314*0.85</f>
        <v>112.2</v>
      </c>
      <c r="I314" s="30">
        <f t="shared" ref="I314:I316" si="416">F314*0.8</f>
        <v>105.60000000000001</v>
      </c>
      <c r="J314" s="31"/>
      <c r="K314" s="30">
        <f t="shared" ref="K314:K316" si="417">J314*F314</f>
        <v>0</v>
      </c>
      <c r="L314" s="32">
        <f t="shared" si="385"/>
        <v>0</v>
      </c>
      <c r="N314">
        <f t="shared" ref="N314:N316" si="418">ROW(J314)</f>
        <v>314</v>
      </c>
      <c r="O314" t="s">
        <v>2165</v>
      </c>
    </row>
    <row r="315" spans="1:15">
      <c r="A315" s="16">
        <v>12758</v>
      </c>
      <c r="B315" s="17" t="s">
        <v>1043</v>
      </c>
      <c r="C315" s="151" t="s">
        <v>2852</v>
      </c>
      <c r="D315" s="17">
        <v>1</v>
      </c>
      <c r="E315" s="55">
        <v>50</v>
      </c>
      <c r="F315" s="20">
        <v>141</v>
      </c>
      <c r="G315" s="21">
        <f t="shared" si="414"/>
        <v>126.9</v>
      </c>
      <c r="H315" s="22">
        <f t="shared" si="415"/>
        <v>119.85</v>
      </c>
      <c r="I315" s="22">
        <f t="shared" si="416"/>
        <v>112.80000000000001</v>
      </c>
      <c r="J315" s="31"/>
      <c r="K315" s="30">
        <f t="shared" si="417"/>
        <v>0</v>
      </c>
      <c r="L315" s="32">
        <f t="shared" ref="L315" si="419">IF($K$350&gt;125000,J315*I315,IF($K$350&gt;55000,J315*H315,IF($K$350&gt;27500,J315*G315,IF($K$350&gt;=0,J315*F315,0))))</f>
        <v>0</v>
      </c>
      <c r="N315">
        <f t="shared" si="418"/>
        <v>315</v>
      </c>
      <c r="O315" t="s">
        <v>2165</v>
      </c>
    </row>
    <row r="316" spans="1:15">
      <c r="A316" s="25">
        <v>13040</v>
      </c>
      <c r="B316" s="26" t="s">
        <v>1043</v>
      </c>
      <c r="C316" s="99" t="s">
        <v>2376</v>
      </c>
      <c r="D316" s="26">
        <v>1</v>
      </c>
      <c r="E316" s="56">
        <v>9</v>
      </c>
      <c r="F316" s="28">
        <v>141</v>
      </c>
      <c r="G316" s="29">
        <f t="shared" si="414"/>
        <v>126.9</v>
      </c>
      <c r="H316" s="30">
        <f t="shared" si="415"/>
        <v>119.85</v>
      </c>
      <c r="I316" s="30">
        <f t="shared" si="416"/>
        <v>112.80000000000001</v>
      </c>
      <c r="J316" s="31"/>
      <c r="K316" s="30">
        <f t="shared" si="417"/>
        <v>0</v>
      </c>
      <c r="L316" s="32">
        <f t="shared" ref="L316:L346" si="420">IF($K$350&gt;125000,J316*I316,IF($K$350&gt;55000,J316*H316,IF($K$350&gt;27500,J316*G316,IF($K$350&gt;=0,J316*F316,0))))</f>
        <v>0</v>
      </c>
      <c r="N316">
        <f t="shared" si="418"/>
        <v>316</v>
      </c>
      <c r="O316" t="s">
        <v>2165</v>
      </c>
    </row>
    <row r="317" spans="1:15">
      <c r="A317" s="16">
        <v>12742</v>
      </c>
      <c r="B317" s="17" t="s">
        <v>3820</v>
      </c>
      <c r="C317" s="92" t="s">
        <v>3818</v>
      </c>
      <c r="D317" s="17">
        <v>1</v>
      </c>
      <c r="E317" s="55"/>
      <c r="F317" s="20"/>
      <c r="G317" s="21">
        <f t="shared" ref="G317:G323" si="421">F317*0.9</f>
        <v>0</v>
      </c>
      <c r="H317" s="22">
        <f t="shared" ref="H317:H323" si="422">F317*0.85</f>
        <v>0</v>
      </c>
      <c r="I317" s="22">
        <f t="shared" ref="I317:I323" si="423">F317*0.8</f>
        <v>0</v>
      </c>
      <c r="J317" s="31"/>
      <c r="K317" s="30">
        <f t="shared" ref="K317:K323" si="424">J317*F317</f>
        <v>0</v>
      </c>
      <c r="L317" s="32">
        <f t="shared" si="420"/>
        <v>0</v>
      </c>
      <c r="N317">
        <f t="shared" ref="N317:N323" si="425">ROW(J317)</f>
        <v>317</v>
      </c>
      <c r="O317" t="s">
        <v>2165</v>
      </c>
    </row>
    <row r="318" spans="1:15">
      <c r="A318" s="25">
        <v>12549</v>
      </c>
      <c r="B318" s="26" t="s">
        <v>3820</v>
      </c>
      <c r="C318" s="99" t="s">
        <v>3819</v>
      </c>
      <c r="D318" s="26">
        <v>12</v>
      </c>
      <c r="E318" s="56">
        <v>36</v>
      </c>
      <c r="F318" s="28">
        <v>115</v>
      </c>
      <c r="G318" s="29">
        <f t="shared" si="421"/>
        <v>103.5</v>
      </c>
      <c r="H318" s="30">
        <f t="shared" si="422"/>
        <v>97.75</v>
      </c>
      <c r="I318" s="30">
        <f t="shared" si="423"/>
        <v>92</v>
      </c>
      <c r="J318" s="31"/>
      <c r="K318" s="30">
        <f t="shared" si="424"/>
        <v>0</v>
      </c>
      <c r="L318" s="32">
        <f t="shared" si="420"/>
        <v>0</v>
      </c>
      <c r="N318">
        <f t="shared" si="425"/>
        <v>318</v>
      </c>
      <c r="O318" t="s">
        <v>2165</v>
      </c>
    </row>
    <row r="319" spans="1:15">
      <c r="A319" s="16">
        <v>13034</v>
      </c>
      <c r="B319" s="17" t="s">
        <v>3820</v>
      </c>
      <c r="C319" s="92" t="s">
        <v>3816</v>
      </c>
      <c r="D319" s="17">
        <v>1</v>
      </c>
      <c r="E319" s="55">
        <v>80</v>
      </c>
      <c r="F319" s="20">
        <v>136</v>
      </c>
      <c r="G319" s="21">
        <f t="shared" si="421"/>
        <v>122.4</v>
      </c>
      <c r="H319" s="22">
        <f t="shared" si="422"/>
        <v>115.6</v>
      </c>
      <c r="I319" s="22">
        <f t="shared" si="423"/>
        <v>108.80000000000001</v>
      </c>
      <c r="J319" s="31"/>
      <c r="K319" s="30">
        <f t="shared" si="424"/>
        <v>0</v>
      </c>
      <c r="L319" s="32">
        <f t="shared" ref="L319:L320" si="426">IF($K$350&gt;125000,J319*I319,IF($K$350&gt;55000,J319*H319,IF($K$350&gt;27500,J319*G319,IF($K$350&gt;=0,J319*F319,0))))</f>
        <v>0</v>
      </c>
      <c r="N319">
        <f t="shared" si="425"/>
        <v>319</v>
      </c>
      <c r="O319" t="s">
        <v>2165</v>
      </c>
    </row>
    <row r="320" spans="1:15">
      <c r="A320" s="25">
        <v>15219</v>
      </c>
      <c r="B320" s="26" t="s">
        <v>3820</v>
      </c>
      <c r="C320" s="99" t="s">
        <v>3817</v>
      </c>
      <c r="D320" s="26">
        <v>12</v>
      </c>
      <c r="E320" s="56">
        <v>35</v>
      </c>
      <c r="F320" s="28">
        <v>144</v>
      </c>
      <c r="G320" s="29">
        <f t="shared" si="421"/>
        <v>129.6</v>
      </c>
      <c r="H320" s="30">
        <f t="shared" si="422"/>
        <v>122.39999999999999</v>
      </c>
      <c r="I320" s="30">
        <f t="shared" si="423"/>
        <v>115.2</v>
      </c>
      <c r="J320" s="31"/>
      <c r="K320" s="30">
        <f t="shared" si="424"/>
        <v>0</v>
      </c>
      <c r="L320" s="32">
        <f t="shared" si="426"/>
        <v>0</v>
      </c>
      <c r="N320">
        <f t="shared" si="425"/>
        <v>320</v>
      </c>
      <c r="O320" t="s">
        <v>2165</v>
      </c>
    </row>
    <row r="321" spans="1:15">
      <c r="A321" s="16">
        <v>12849</v>
      </c>
      <c r="B321" s="17"/>
      <c r="C321" s="92" t="s">
        <v>3476</v>
      </c>
      <c r="D321" s="17">
        <v>1</v>
      </c>
      <c r="E321" s="55">
        <v>17</v>
      </c>
      <c r="F321" s="20">
        <v>480</v>
      </c>
      <c r="G321" s="21">
        <f t="shared" si="421"/>
        <v>432</v>
      </c>
      <c r="H321" s="22">
        <f t="shared" si="422"/>
        <v>408</v>
      </c>
      <c r="I321" s="22">
        <f t="shared" si="423"/>
        <v>384</v>
      </c>
      <c r="J321" s="31"/>
      <c r="K321" s="30">
        <f t="shared" si="424"/>
        <v>0</v>
      </c>
      <c r="L321" s="32">
        <f t="shared" si="420"/>
        <v>0</v>
      </c>
      <c r="N321">
        <f t="shared" si="425"/>
        <v>321</v>
      </c>
      <c r="O321" t="s">
        <v>2165</v>
      </c>
    </row>
    <row r="322" spans="1:15">
      <c r="A322" s="25">
        <v>14543</v>
      </c>
      <c r="B322" s="26"/>
      <c r="C322" s="99" t="s">
        <v>3475</v>
      </c>
      <c r="D322" s="26">
        <v>12</v>
      </c>
      <c r="E322" s="56">
        <v>22</v>
      </c>
      <c r="F322" s="28"/>
      <c r="G322" s="29">
        <f t="shared" si="421"/>
        <v>0</v>
      </c>
      <c r="H322" s="30">
        <f t="shared" si="422"/>
        <v>0</v>
      </c>
      <c r="I322" s="30">
        <f t="shared" si="423"/>
        <v>0</v>
      </c>
      <c r="J322" s="31"/>
      <c r="K322" s="30">
        <f t="shared" si="424"/>
        <v>0</v>
      </c>
      <c r="L322" s="32">
        <f t="shared" ref="L322" si="427">IF($K$350&gt;125000,J322*I322,IF($K$350&gt;55000,J322*H322,IF($K$350&gt;27500,J322*G322,IF($K$350&gt;=0,J322*F322,0))))</f>
        <v>0</v>
      </c>
      <c r="N322">
        <f t="shared" si="425"/>
        <v>322</v>
      </c>
      <c r="O322" t="s">
        <v>2165</v>
      </c>
    </row>
    <row r="323" spans="1:15" hidden="1">
      <c r="A323" s="16">
        <v>11898</v>
      </c>
      <c r="B323" s="17" t="s">
        <v>1042</v>
      </c>
      <c r="C323" s="92" t="s">
        <v>1045</v>
      </c>
      <c r="D323" s="17">
        <v>12</v>
      </c>
      <c r="E323" s="55"/>
      <c r="F323" s="20"/>
      <c r="G323" s="21">
        <f t="shared" si="421"/>
        <v>0</v>
      </c>
      <c r="H323" s="22">
        <f t="shared" si="422"/>
        <v>0</v>
      </c>
      <c r="I323" s="22">
        <f t="shared" si="423"/>
        <v>0</v>
      </c>
      <c r="J323" s="31"/>
      <c r="K323" s="30">
        <f t="shared" si="424"/>
        <v>0</v>
      </c>
      <c r="L323" s="32">
        <f t="shared" si="420"/>
        <v>0</v>
      </c>
      <c r="N323">
        <f t="shared" si="425"/>
        <v>323</v>
      </c>
      <c r="O323" t="s">
        <v>2165</v>
      </c>
    </row>
    <row r="324" spans="1:15">
      <c r="A324" s="16"/>
      <c r="B324" s="17"/>
      <c r="C324" s="98" t="s">
        <v>108</v>
      </c>
      <c r="D324" s="17"/>
      <c r="E324" s="55"/>
      <c r="F324" s="20"/>
      <c r="G324" s="21"/>
      <c r="H324" s="22"/>
      <c r="I324" s="22"/>
      <c r="J324" s="31"/>
      <c r="K324" s="30">
        <f t="shared" si="258"/>
        <v>0</v>
      </c>
      <c r="L324" s="32">
        <f t="shared" si="420"/>
        <v>0</v>
      </c>
      <c r="N324">
        <f t="shared" si="396"/>
        <v>324</v>
      </c>
      <c r="O324" t="s">
        <v>2165</v>
      </c>
    </row>
    <row r="325" spans="1:15" hidden="1">
      <c r="A325" s="25">
        <v>13618</v>
      </c>
      <c r="B325" s="26" t="s">
        <v>943</v>
      </c>
      <c r="C325" s="144" t="s">
        <v>1047</v>
      </c>
      <c r="D325" s="26">
        <v>1</v>
      </c>
      <c r="E325" s="56"/>
      <c r="F325" s="28"/>
      <c r="G325" s="29">
        <f t="shared" si="382"/>
        <v>0</v>
      </c>
      <c r="H325" s="30">
        <f t="shared" si="383"/>
        <v>0</v>
      </c>
      <c r="I325" s="30">
        <f t="shared" si="384"/>
        <v>0</v>
      </c>
      <c r="J325" s="31"/>
      <c r="K325" s="30">
        <f t="shared" si="258"/>
        <v>0</v>
      </c>
      <c r="L325" s="32">
        <f t="shared" si="420"/>
        <v>0</v>
      </c>
      <c r="N325">
        <f t="shared" si="396"/>
        <v>325</v>
      </c>
      <c r="O325" t="s">
        <v>2165</v>
      </c>
    </row>
    <row r="326" spans="1:15" hidden="1">
      <c r="A326" s="16">
        <v>13617</v>
      </c>
      <c r="B326" s="17" t="s">
        <v>943</v>
      </c>
      <c r="C326" s="151" t="s">
        <v>1048</v>
      </c>
      <c r="D326" s="17">
        <v>1</v>
      </c>
      <c r="E326" s="55"/>
      <c r="F326" s="20"/>
      <c r="G326" s="21">
        <f t="shared" si="382"/>
        <v>0</v>
      </c>
      <c r="H326" s="22">
        <f t="shared" si="383"/>
        <v>0</v>
      </c>
      <c r="I326" s="22">
        <f t="shared" si="384"/>
        <v>0</v>
      </c>
      <c r="J326" s="31"/>
      <c r="K326" s="30">
        <f t="shared" si="258"/>
        <v>0</v>
      </c>
      <c r="L326" s="32">
        <f t="shared" si="420"/>
        <v>0</v>
      </c>
      <c r="N326">
        <f t="shared" si="396"/>
        <v>326</v>
      </c>
      <c r="O326" t="s">
        <v>2165</v>
      </c>
    </row>
    <row r="327" spans="1:15" hidden="1">
      <c r="A327" s="25">
        <v>12796</v>
      </c>
      <c r="B327" s="26" t="s">
        <v>1051</v>
      </c>
      <c r="C327" s="144" t="s">
        <v>1058</v>
      </c>
      <c r="D327" s="26">
        <v>1</v>
      </c>
      <c r="E327" s="56"/>
      <c r="F327" s="28"/>
      <c r="G327" s="29">
        <f t="shared" si="382"/>
        <v>0</v>
      </c>
      <c r="H327" s="30">
        <f t="shared" si="383"/>
        <v>0</v>
      </c>
      <c r="I327" s="30">
        <f t="shared" si="384"/>
        <v>0</v>
      </c>
      <c r="J327" s="31"/>
      <c r="K327" s="30">
        <f t="shared" si="258"/>
        <v>0</v>
      </c>
      <c r="L327" s="32">
        <f t="shared" si="420"/>
        <v>0</v>
      </c>
      <c r="N327">
        <f t="shared" si="396"/>
        <v>327</v>
      </c>
      <c r="O327" t="s">
        <v>2165</v>
      </c>
    </row>
    <row r="328" spans="1:15" hidden="1">
      <c r="A328" s="16">
        <v>12795</v>
      </c>
      <c r="B328" s="17" t="s">
        <v>1051</v>
      </c>
      <c r="C328" s="151" t="s">
        <v>1049</v>
      </c>
      <c r="D328" s="17">
        <v>1</v>
      </c>
      <c r="E328" s="55"/>
      <c r="F328" s="20"/>
      <c r="G328" s="21">
        <f t="shared" si="382"/>
        <v>0</v>
      </c>
      <c r="H328" s="22">
        <f t="shared" si="383"/>
        <v>0</v>
      </c>
      <c r="I328" s="22">
        <f t="shared" si="384"/>
        <v>0</v>
      </c>
      <c r="J328" s="31"/>
      <c r="K328" s="30">
        <f t="shared" si="258"/>
        <v>0</v>
      </c>
      <c r="L328" s="32">
        <f t="shared" si="420"/>
        <v>0</v>
      </c>
      <c r="N328">
        <f t="shared" si="396"/>
        <v>328</v>
      </c>
      <c r="O328" t="s">
        <v>2165</v>
      </c>
    </row>
    <row r="329" spans="1:15">
      <c r="A329" s="25">
        <v>12794</v>
      </c>
      <c r="B329" s="26" t="s">
        <v>1051</v>
      </c>
      <c r="C329" s="144" t="s">
        <v>1050</v>
      </c>
      <c r="D329" s="26">
        <v>1</v>
      </c>
      <c r="E329" s="56">
        <v>11</v>
      </c>
      <c r="F329" s="28">
        <v>130</v>
      </c>
      <c r="G329" s="29">
        <f t="shared" si="382"/>
        <v>117</v>
      </c>
      <c r="H329" s="30">
        <f t="shared" si="383"/>
        <v>110.5</v>
      </c>
      <c r="I329" s="30">
        <f t="shared" si="384"/>
        <v>104</v>
      </c>
      <c r="J329" s="31"/>
      <c r="K329" s="30">
        <f t="shared" si="258"/>
        <v>0</v>
      </c>
      <c r="L329" s="32">
        <f t="shared" si="420"/>
        <v>0</v>
      </c>
      <c r="N329">
        <f t="shared" si="396"/>
        <v>329</v>
      </c>
      <c r="O329" t="s">
        <v>2165</v>
      </c>
    </row>
    <row r="330" spans="1:15">
      <c r="A330" s="16">
        <v>14009</v>
      </c>
      <c r="B330" s="17" t="s">
        <v>1051</v>
      </c>
      <c r="C330" s="151" t="s">
        <v>1053</v>
      </c>
      <c r="D330" s="17">
        <v>1</v>
      </c>
      <c r="E330" s="55">
        <v>55</v>
      </c>
      <c r="F330" s="20">
        <v>145</v>
      </c>
      <c r="G330" s="21">
        <f t="shared" si="382"/>
        <v>130.5</v>
      </c>
      <c r="H330" s="22">
        <f t="shared" si="383"/>
        <v>123.25</v>
      </c>
      <c r="I330" s="22">
        <f t="shared" si="384"/>
        <v>116</v>
      </c>
      <c r="J330" s="31"/>
      <c r="K330" s="30">
        <f t="shared" si="258"/>
        <v>0</v>
      </c>
      <c r="L330" s="32">
        <f t="shared" si="420"/>
        <v>0</v>
      </c>
      <c r="N330">
        <f t="shared" si="396"/>
        <v>330</v>
      </c>
      <c r="O330" t="s">
        <v>2165</v>
      </c>
    </row>
    <row r="331" spans="1:15">
      <c r="A331" s="25">
        <v>12799</v>
      </c>
      <c r="B331" s="26" t="s">
        <v>1051</v>
      </c>
      <c r="C331" s="144" t="s">
        <v>1052</v>
      </c>
      <c r="D331" s="26">
        <v>1</v>
      </c>
      <c r="E331" s="56">
        <v>14</v>
      </c>
      <c r="F331" s="28">
        <v>145</v>
      </c>
      <c r="G331" s="29">
        <f t="shared" si="382"/>
        <v>130.5</v>
      </c>
      <c r="H331" s="30">
        <f t="shared" si="383"/>
        <v>123.25</v>
      </c>
      <c r="I331" s="30">
        <f t="shared" si="384"/>
        <v>116</v>
      </c>
      <c r="J331" s="31"/>
      <c r="K331" s="30">
        <f t="shared" si="258"/>
        <v>0</v>
      </c>
      <c r="L331" s="32">
        <f t="shared" si="420"/>
        <v>0</v>
      </c>
      <c r="N331">
        <f t="shared" si="396"/>
        <v>331</v>
      </c>
      <c r="O331" t="s">
        <v>2165</v>
      </c>
    </row>
    <row r="332" spans="1:15">
      <c r="A332" s="16">
        <v>12800</v>
      </c>
      <c r="B332" s="17" t="s">
        <v>1051</v>
      </c>
      <c r="C332" s="151" t="s">
        <v>1054</v>
      </c>
      <c r="D332" s="17">
        <v>1</v>
      </c>
      <c r="E332" s="55">
        <v>42</v>
      </c>
      <c r="F332" s="20">
        <v>145</v>
      </c>
      <c r="G332" s="21">
        <f t="shared" si="382"/>
        <v>130.5</v>
      </c>
      <c r="H332" s="22">
        <f t="shared" si="383"/>
        <v>123.25</v>
      </c>
      <c r="I332" s="22">
        <f t="shared" si="384"/>
        <v>116</v>
      </c>
      <c r="J332" s="31"/>
      <c r="K332" s="30">
        <f t="shared" ref="K332:K348" si="428">J332*F332</f>
        <v>0</v>
      </c>
      <c r="L332" s="32">
        <f t="shared" si="420"/>
        <v>0</v>
      </c>
      <c r="N332">
        <f t="shared" si="396"/>
        <v>332</v>
      </c>
      <c r="O332" t="s">
        <v>2165</v>
      </c>
    </row>
    <row r="333" spans="1:15">
      <c r="A333" s="25">
        <v>12797</v>
      </c>
      <c r="B333" s="26" t="s">
        <v>1051</v>
      </c>
      <c r="C333" s="144" t="s">
        <v>1055</v>
      </c>
      <c r="D333" s="26">
        <v>1</v>
      </c>
      <c r="E333" s="56">
        <v>52</v>
      </c>
      <c r="F333" s="28">
        <v>145</v>
      </c>
      <c r="G333" s="29">
        <f t="shared" si="382"/>
        <v>130.5</v>
      </c>
      <c r="H333" s="30">
        <f t="shared" si="383"/>
        <v>123.25</v>
      </c>
      <c r="I333" s="30">
        <f t="shared" si="384"/>
        <v>116</v>
      </c>
      <c r="J333" s="31"/>
      <c r="K333" s="30">
        <f t="shared" si="428"/>
        <v>0</v>
      </c>
      <c r="L333" s="32">
        <f t="shared" si="420"/>
        <v>0</v>
      </c>
      <c r="N333">
        <f t="shared" si="396"/>
        <v>333</v>
      </c>
      <c r="O333" t="s">
        <v>2165</v>
      </c>
    </row>
    <row r="334" spans="1:15">
      <c r="A334" s="16">
        <v>12798</v>
      </c>
      <c r="B334" s="17" t="s">
        <v>1051</v>
      </c>
      <c r="C334" s="151" t="s">
        <v>1056</v>
      </c>
      <c r="D334" s="17">
        <v>1</v>
      </c>
      <c r="E334" s="55">
        <v>16</v>
      </c>
      <c r="F334" s="20">
        <v>145</v>
      </c>
      <c r="G334" s="21">
        <f t="shared" si="382"/>
        <v>130.5</v>
      </c>
      <c r="H334" s="22">
        <f t="shared" si="383"/>
        <v>123.25</v>
      </c>
      <c r="I334" s="22">
        <f t="shared" si="384"/>
        <v>116</v>
      </c>
      <c r="J334" s="31"/>
      <c r="K334" s="30">
        <f t="shared" si="428"/>
        <v>0</v>
      </c>
      <c r="L334" s="32">
        <f t="shared" si="420"/>
        <v>0</v>
      </c>
      <c r="N334">
        <f t="shared" si="396"/>
        <v>334</v>
      </c>
      <c r="O334" t="s">
        <v>2165</v>
      </c>
    </row>
    <row r="335" spans="1:15">
      <c r="A335" s="25">
        <v>13625</v>
      </c>
      <c r="B335" s="26" t="s">
        <v>1051</v>
      </c>
      <c r="C335" s="144" t="s">
        <v>2378</v>
      </c>
      <c r="D335" s="26">
        <v>1</v>
      </c>
      <c r="E335" s="56"/>
      <c r="F335" s="28"/>
      <c r="G335" s="29">
        <f t="shared" si="382"/>
        <v>0</v>
      </c>
      <c r="H335" s="30">
        <f t="shared" si="383"/>
        <v>0</v>
      </c>
      <c r="I335" s="30">
        <f t="shared" si="384"/>
        <v>0</v>
      </c>
      <c r="J335" s="31"/>
      <c r="K335" s="30">
        <f t="shared" si="428"/>
        <v>0</v>
      </c>
      <c r="L335" s="32">
        <f t="shared" si="420"/>
        <v>0</v>
      </c>
      <c r="N335">
        <f t="shared" si="396"/>
        <v>335</v>
      </c>
      <c r="O335" t="s">
        <v>2165</v>
      </c>
    </row>
    <row r="336" spans="1:15">
      <c r="A336" s="16">
        <v>13175</v>
      </c>
      <c r="B336" s="17" t="s">
        <v>1057</v>
      </c>
      <c r="C336" s="151" t="s">
        <v>1059</v>
      </c>
      <c r="D336" s="17">
        <v>1</v>
      </c>
      <c r="E336" s="55"/>
      <c r="F336" s="20"/>
      <c r="G336" s="21">
        <f t="shared" si="382"/>
        <v>0</v>
      </c>
      <c r="H336" s="22">
        <f t="shared" si="383"/>
        <v>0</v>
      </c>
      <c r="I336" s="22">
        <f t="shared" si="384"/>
        <v>0</v>
      </c>
      <c r="J336" s="31"/>
      <c r="K336" s="30">
        <f t="shared" si="428"/>
        <v>0</v>
      </c>
      <c r="L336" s="32">
        <f t="shared" si="420"/>
        <v>0</v>
      </c>
      <c r="N336">
        <f t="shared" si="396"/>
        <v>336</v>
      </c>
      <c r="O336" t="s">
        <v>2165</v>
      </c>
    </row>
    <row r="337" spans="1:15">
      <c r="A337" s="25">
        <v>13621</v>
      </c>
      <c r="B337" s="26" t="s">
        <v>1051</v>
      </c>
      <c r="C337" s="144" t="s">
        <v>1060</v>
      </c>
      <c r="D337" s="26">
        <v>1</v>
      </c>
      <c r="E337" s="56">
        <v>2</v>
      </c>
      <c r="F337" s="28">
        <v>80</v>
      </c>
      <c r="G337" s="29">
        <f t="shared" si="382"/>
        <v>72</v>
      </c>
      <c r="H337" s="30">
        <f t="shared" si="383"/>
        <v>68</v>
      </c>
      <c r="I337" s="30">
        <f t="shared" si="384"/>
        <v>64</v>
      </c>
      <c r="J337" s="31"/>
      <c r="K337" s="30">
        <f t="shared" si="428"/>
        <v>0</v>
      </c>
      <c r="L337" s="32">
        <f t="shared" si="420"/>
        <v>0</v>
      </c>
      <c r="N337">
        <f t="shared" si="396"/>
        <v>337</v>
      </c>
      <c r="O337" t="s">
        <v>2165</v>
      </c>
    </row>
    <row r="338" spans="1:15">
      <c r="A338" s="16">
        <v>13626</v>
      </c>
      <c r="B338" s="17" t="s">
        <v>1051</v>
      </c>
      <c r="C338" s="151" t="s">
        <v>1061</v>
      </c>
      <c r="D338" s="17">
        <v>1</v>
      </c>
      <c r="E338" s="55"/>
      <c r="F338" s="20"/>
      <c r="G338" s="21">
        <f t="shared" si="382"/>
        <v>0</v>
      </c>
      <c r="H338" s="22">
        <f t="shared" si="383"/>
        <v>0</v>
      </c>
      <c r="I338" s="22">
        <f t="shared" si="384"/>
        <v>0</v>
      </c>
      <c r="J338" s="31"/>
      <c r="K338" s="30">
        <f t="shared" si="428"/>
        <v>0</v>
      </c>
      <c r="L338" s="32">
        <f t="shared" si="420"/>
        <v>0</v>
      </c>
      <c r="N338">
        <f t="shared" si="396"/>
        <v>338</v>
      </c>
      <c r="O338" t="s">
        <v>2165</v>
      </c>
    </row>
    <row r="339" spans="1:15">
      <c r="A339" s="25">
        <v>13627</v>
      </c>
      <c r="B339" s="26" t="s">
        <v>1051</v>
      </c>
      <c r="C339" s="144" t="s">
        <v>1062</v>
      </c>
      <c r="D339" s="26">
        <v>1</v>
      </c>
      <c r="E339" s="56"/>
      <c r="F339" s="28"/>
      <c r="G339" s="29">
        <f t="shared" ref="G339:G347" si="429">F339*0.9</f>
        <v>0</v>
      </c>
      <c r="H339" s="30">
        <f t="shared" ref="H339:H347" si="430">F339*0.85</f>
        <v>0</v>
      </c>
      <c r="I339" s="30">
        <f t="shared" ref="I339:I347" si="431">F339*0.8</f>
        <v>0</v>
      </c>
      <c r="J339" s="31"/>
      <c r="K339" s="30">
        <f t="shared" si="428"/>
        <v>0</v>
      </c>
      <c r="L339" s="32">
        <f t="shared" si="420"/>
        <v>0</v>
      </c>
      <c r="N339">
        <f t="shared" si="396"/>
        <v>339</v>
      </c>
      <c r="O339" t="s">
        <v>2165</v>
      </c>
    </row>
    <row r="340" spans="1:15">
      <c r="A340" s="16">
        <v>13624</v>
      </c>
      <c r="B340" s="17" t="s">
        <v>1051</v>
      </c>
      <c r="C340" s="151" t="s">
        <v>1063</v>
      </c>
      <c r="D340" s="17">
        <v>1</v>
      </c>
      <c r="E340" s="55"/>
      <c r="F340" s="20"/>
      <c r="G340" s="21">
        <f t="shared" si="429"/>
        <v>0</v>
      </c>
      <c r="H340" s="22">
        <f t="shared" si="430"/>
        <v>0</v>
      </c>
      <c r="I340" s="22">
        <f t="shared" si="431"/>
        <v>0</v>
      </c>
      <c r="J340" s="31"/>
      <c r="K340" s="30">
        <f t="shared" si="428"/>
        <v>0</v>
      </c>
      <c r="L340" s="32">
        <f t="shared" si="420"/>
        <v>0</v>
      </c>
      <c r="N340">
        <f t="shared" si="396"/>
        <v>340</v>
      </c>
      <c r="O340" t="s">
        <v>2165</v>
      </c>
    </row>
    <row r="341" spans="1:15">
      <c r="A341" s="25">
        <v>13176</v>
      </c>
      <c r="B341" s="26" t="s">
        <v>1051</v>
      </c>
      <c r="C341" s="144" t="s">
        <v>1064</v>
      </c>
      <c r="D341" s="26">
        <v>1</v>
      </c>
      <c r="E341" s="56"/>
      <c r="F341" s="28"/>
      <c r="G341" s="29">
        <f t="shared" si="429"/>
        <v>0</v>
      </c>
      <c r="H341" s="30">
        <f t="shared" si="430"/>
        <v>0</v>
      </c>
      <c r="I341" s="30">
        <f t="shared" si="431"/>
        <v>0</v>
      </c>
      <c r="J341" s="31"/>
      <c r="K341" s="30">
        <f t="shared" si="428"/>
        <v>0</v>
      </c>
      <c r="L341" s="32">
        <f t="shared" si="420"/>
        <v>0</v>
      </c>
      <c r="N341">
        <f t="shared" si="396"/>
        <v>341</v>
      </c>
      <c r="O341" t="s">
        <v>2165</v>
      </c>
    </row>
    <row r="342" spans="1:15">
      <c r="A342" s="16">
        <v>13390</v>
      </c>
      <c r="B342" s="17" t="s">
        <v>943</v>
      </c>
      <c r="C342" s="151" t="s">
        <v>124</v>
      </c>
      <c r="D342" s="17">
        <v>1</v>
      </c>
      <c r="E342" s="55">
        <v>17</v>
      </c>
      <c r="F342" s="20">
        <v>230</v>
      </c>
      <c r="G342" s="21">
        <f t="shared" si="429"/>
        <v>207</v>
      </c>
      <c r="H342" s="22">
        <f t="shared" si="430"/>
        <v>195.5</v>
      </c>
      <c r="I342" s="22">
        <f t="shared" si="431"/>
        <v>184</v>
      </c>
      <c r="J342" s="31"/>
      <c r="K342" s="30">
        <f t="shared" si="428"/>
        <v>0</v>
      </c>
      <c r="L342" s="32">
        <f t="shared" si="420"/>
        <v>0</v>
      </c>
      <c r="N342">
        <f t="shared" si="396"/>
        <v>342</v>
      </c>
      <c r="O342" t="s">
        <v>2165</v>
      </c>
    </row>
    <row r="343" spans="1:15">
      <c r="A343" s="25">
        <v>13391</v>
      </c>
      <c r="B343" s="26" t="s">
        <v>943</v>
      </c>
      <c r="C343" s="144" t="s">
        <v>125</v>
      </c>
      <c r="D343" s="26">
        <v>1</v>
      </c>
      <c r="E343" s="56">
        <v>35</v>
      </c>
      <c r="F343" s="28">
        <v>230</v>
      </c>
      <c r="G343" s="29">
        <f t="shared" si="429"/>
        <v>207</v>
      </c>
      <c r="H343" s="30">
        <f t="shared" si="430"/>
        <v>195.5</v>
      </c>
      <c r="I343" s="30">
        <f t="shared" si="431"/>
        <v>184</v>
      </c>
      <c r="J343" s="31"/>
      <c r="K343" s="30">
        <f t="shared" si="428"/>
        <v>0</v>
      </c>
      <c r="L343" s="32">
        <f t="shared" si="420"/>
        <v>0</v>
      </c>
      <c r="N343">
        <f t="shared" si="396"/>
        <v>343</v>
      </c>
      <c r="O343" t="s">
        <v>2165</v>
      </c>
    </row>
    <row r="344" spans="1:15">
      <c r="A344" s="16">
        <v>13394</v>
      </c>
      <c r="B344" s="17" t="s">
        <v>943</v>
      </c>
      <c r="C344" s="151" t="s">
        <v>1738</v>
      </c>
      <c r="D344" s="17">
        <v>1</v>
      </c>
      <c r="E344" s="55">
        <v>35</v>
      </c>
      <c r="F344" s="20">
        <v>230</v>
      </c>
      <c r="G344" s="21">
        <f t="shared" ref="G344" si="432">F344*0.9</f>
        <v>207</v>
      </c>
      <c r="H344" s="22">
        <f t="shared" ref="H344" si="433">F344*0.85</f>
        <v>195.5</v>
      </c>
      <c r="I344" s="22">
        <f t="shared" ref="I344" si="434">F344*0.8</f>
        <v>184</v>
      </c>
      <c r="J344" s="31"/>
      <c r="K344" s="30">
        <f t="shared" ref="K344" si="435">J344*F344</f>
        <v>0</v>
      </c>
      <c r="L344" s="32">
        <f t="shared" si="420"/>
        <v>0</v>
      </c>
      <c r="N344">
        <f t="shared" ref="N344" si="436">ROW(J344)</f>
        <v>344</v>
      </c>
      <c r="O344" t="s">
        <v>2165</v>
      </c>
    </row>
    <row r="345" spans="1:15">
      <c r="A345" s="25">
        <v>13174</v>
      </c>
      <c r="B345" s="26" t="s">
        <v>1051</v>
      </c>
      <c r="C345" s="144" t="s">
        <v>1065</v>
      </c>
      <c r="D345" s="26">
        <v>1</v>
      </c>
      <c r="E345" s="56"/>
      <c r="F345" s="28"/>
      <c r="G345" s="29">
        <f t="shared" si="429"/>
        <v>0</v>
      </c>
      <c r="H345" s="30">
        <f t="shared" si="430"/>
        <v>0</v>
      </c>
      <c r="I345" s="30">
        <f t="shared" si="431"/>
        <v>0</v>
      </c>
      <c r="J345" s="31"/>
      <c r="K345" s="30">
        <f t="shared" si="428"/>
        <v>0</v>
      </c>
      <c r="L345" s="32">
        <f t="shared" si="420"/>
        <v>0</v>
      </c>
      <c r="N345">
        <f t="shared" si="396"/>
        <v>345</v>
      </c>
      <c r="O345" t="s">
        <v>2165</v>
      </c>
    </row>
    <row r="346" spans="1:15" hidden="1">
      <c r="A346" s="16">
        <v>13651</v>
      </c>
      <c r="B346" s="17" t="s">
        <v>1067</v>
      </c>
      <c r="C346" s="151" t="s">
        <v>1066</v>
      </c>
      <c r="D346" s="17">
        <v>1</v>
      </c>
      <c r="E346" s="55"/>
      <c r="F346" s="20"/>
      <c r="G346" s="21">
        <f t="shared" si="429"/>
        <v>0</v>
      </c>
      <c r="H346" s="22">
        <f t="shared" si="430"/>
        <v>0</v>
      </c>
      <c r="I346" s="22">
        <f t="shared" si="431"/>
        <v>0</v>
      </c>
      <c r="J346" s="31"/>
      <c r="K346" s="30">
        <f t="shared" si="428"/>
        <v>0</v>
      </c>
      <c r="L346" s="32">
        <f t="shared" si="420"/>
        <v>0</v>
      </c>
      <c r="N346">
        <f t="shared" si="396"/>
        <v>346</v>
      </c>
      <c r="O346" t="s">
        <v>2165</v>
      </c>
    </row>
    <row r="347" spans="1:15">
      <c r="A347" s="16">
        <v>15054</v>
      </c>
      <c r="B347" s="17" t="s">
        <v>943</v>
      </c>
      <c r="C347" s="151" t="s">
        <v>3798</v>
      </c>
      <c r="D347" s="17">
        <v>1</v>
      </c>
      <c r="E347" s="55">
        <v>1</v>
      </c>
      <c r="F347" s="20">
        <v>1800</v>
      </c>
      <c r="G347" s="21">
        <f t="shared" si="429"/>
        <v>1620</v>
      </c>
      <c r="H347" s="22">
        <f t="shared" si="430"/>
        <v>1530</v>
      </c>
      <c r="I347" s="22">
        <f t="shared" si="431"/>
        <v>1440</v>
      </c>
      <c r="J347" s="31"/>
      <c r="K347" s="30">
        <f t="shared" si="428"/>
        <v>0</v>
      </c>
      <c r="L347" s="32">
        <f t="shared" ref="L347" si="437">IF($K$350&gt;125000,J347*I347,IF($K$350&gt;55000,J347*H347,IF($K$350&gt;27500,J347*G347,IF($K$350&gt;=0,J347*F347,0))))</f>
        <v>0</v>
      </c>
      <c r="N347">
        <f t="shared" si="396"/>
        <v>347</v>
      </c>
      <c r="O347" t="s">
        <v>2165</v>
      </c>
    </row>
    <row r="348" spans="1:15">
      <c r="A348" s="16"/>
      <c r="B348" s="17"/>
      <c r="C348" s="100" t="s">
        <v>3655</v>
      </c>
      <c r="D348" s="17"/>
      <c r="E348" s="57"/>
      <c r="F348" s="20"/>
      <c r="G348" s="21"/>
      <c r="H348" s="22"/>
      <c r="I348" s="22"/>
      <c r="J348" s="31"/>
      <c r="K348" s="30">
        <f t="shared" si="428"/>
        <v>0</v>
      </c>
      <c r="L348" s="32">
        <f>IF($K$350&gt;125000,J348*I348,IF($K$350&gt;55000,J348*H348,IF($K$350&gt;27500,J348*G348,IF($K$350&gt;=0,J348*F348,0))))</f>
        <v>0</v>
      </c>
      <c r="N348">
        <f t="shared" si="396"/>
        <v>348</v>
      </c>
      <c r="O348" t="s">
        <v>2165</v>
      </c>
    </row>
    <row r="349" spans="1:15">
      <c r="A349" s="25">
        <v>15069</v>
      </c>
      <c r="B349" s="26"/>
      <c r="C349" s="144" t="s">
        <v>3797</v>
      </c>
      <c r="D349" s="26">
        <v>1</v>
      </c>
      <c r="E349" s="56">
        <v>158</v>
      </c>
      <c r="F349" s="28">
        <v>191</v>
      </c>
      <c r="G349" s="29">
        <f t="shared" ref="G349" si="438">F349*0.9</f>
        <v>171.9</v>
      </c>
      <c r="H349" s="30">
        <f t="shared" ref="H349" si="439">F349*0.85</f>
        <v>162.35</v>
      </c>
      <c r="I349" s="30">
        <f t="shared" ref="I349" si="440">F349*0.8</f>
        <v>152.80000000000001</v>
      </c>
      <c r="J349" s="31"/>
      <c r="K349" s="30">
        <f t="shared" ref="K349" si="441">J349*F349</f>
        <v>0</v>
      </c>
      <c r="L349" s="32">
        <f t="shared" ref="L349" si="442">IF($K$350&gt;125000,J349*I349,IF($K$350&gt;55000,J349*H349,IF($K$350&gt;27500,J349*G349,IF($K$350&gt;=0,J349*F349,0))))</f>
        <v>0</v>
      </c>
      <c r="N349">
        <f t="shared" ref="N349" si="443">ROW(J349)</f>
        <v>349</v>
      </c>
      <c r="O349" t="s">
        <v>2165</v>
      </c>
    </row>
    <row r="350" spans="1:15" ht="15.75">
      <c r="A350" s="6"/>
      <c r="B350" s="169"/>
      <c r="C350" s="100" t="s">
        <v>3859</v>
      </c>
      <c r="D350" s="4"/>
      <c r="E350" s="58"/>
      <c r="F350" s="79"/>
      <c r="G350" s="80"/>
      <c r="H350" s="81"/>
      <c r="I350" s="81"/>
      <c r="J350" s="81"/>
      <c r="K350" s="2">
        <f>K354+RiadAromes!K103+MalakBIO!K29+Haramain!K219+Lattafa!K128+Junaid!K36+Zaafaran!K176+Rasasi!K69+Artis!K41+Rehab!K117+Розлив!K221+Остальные!K127</f>
        <v>0</v>
      </c>
      <c r="L350" s="82"/>
      <c r="M350" s="12"/>
      <c r="N350" s="12"/>
    </row>
    <row r="351" spans="1:15">
      <c r="A351" s="25">
        <v>15225</v>
      </c>
      <c r="B351" s="26" t="s">
        <v>1094</v>
      </c>
      <c r="C351" s="144" t="s">
        <v>3860</v>
      </c>
      <c r="D351" s="26">
        <v>1</v>
      </c>
      <c r="E351" s="56">
        <v>7</v>
      </c>
      <c r="F351" s="28">
        <v>130</v>
      </c>
      <c r="G351" s="29">
        <f t="shared" ref="G351:G353" si="444">F351*0.9</f>
        <v>117</v>
      </c>
      <c r="H351" s="30">
        <f t="shared" ref="H351:H353" si="445">F351*0.85</f>
        <v>110.5</v>
      </c>
      <c r="I351" s="30">
        <f t="shared" ref="I351:I353" si="446">F351*0.8</f>
        <v>104</v>
      </c>
      <c r="J351" s="31"/>
      <c r="K351" s="30">
        <f t="shared" ref="K351:K353" si="447">J351*F351</f>
        <v>0</v>
      </c>
      <c r="L351" s="32">
        <f t="shared" ref="L351:L353" si="448">IF($K$350&gt;125000,J351*I351,IF($K$350&gt;55000,J351*H351,IF($K$350&gt;27500,J351*G351,IF($K$350&gt;=0,J351*F351,0))))</f>
        <v>0</v>
      </c>
      <c r="N351">
        <f t="shared" ref="N351:N353" si="449">ROW(J351)</f>
        <v>351</v>
      </c>
      <c r="O351" t="s">
        <v>2165</v>
      </c>
    </row>
    <row r="352" spans="1:15">
      <c r="A352" s="16">
        <v>15228</v>
      </c>
      <c r="B352" s="17" t="s">
        <v>1094</v>
      </c>
      <c r="C352" s="151" t="s">
        <v>3861</v>
      </c>
      <c r="D352" s="17">
        <v>1</v>
      </c>
      <c r="E352" s="55">
        <v>4</v>
      </c>
      <c r="F352" s="20">
        <v>130</v>
      </c>
      <c r="G352" s="21">
        <f t="shared" si="444"/>
        <v>117</v>
      </c>
      <c r="H352" s="22">
        <f t="shared" si="445"/>
        <v>110.5</v>
      </c>
      <c r="I352" s="22">
        <f t="shared" si="446"/>
        <v>104</v>
      </c>
      <c r="J352" s="31"/>
      <c r="K352" s="30">
        <f t="shared" si="447"/>
        <v>0</v>
      </c>
      <c r="L352" s="32">
        <f t="shared" si="448"/>
        <v>0</v>
      </c>
      <c r="N352">
        <f t="shared" si="449"/>
        <v>352</v>
      </c>
      <c r="O352" t="s">
        <v>2165</v>
      </c>
    </row>
    <row r="353" spans="1:15">
      <c r="A353" s="209">
        <v>15224</v>
      </c>
      <c r="B353" s="210" t="s">
        <v>1094</v>
      </c>
      <c r="C353" s="211" t="s">
        <v>3862</v>
      </c>
      <c r="D353" s="210">
        <v>1</v>
      </c>
      <c r="E353" s="212">
        <v>2</v>
      </c>
      <c r="F353" s="213">
        <v>150</v>
      </c>
      <c r="G353" s="214">
        <f t="shared" si="444"/>
        <v>135</v>
      </c>
      <c r="H353" s="198">
        <f t="shared" si="445"/>
        <v>127.5</v>
      </c>
      <c r="I353" s="198">
        <f t="shared" si="446"/>
        <v>120</v>
      </c>
      <c r="J353" s="197"/>
      <c r="K353" s="198">
        <f t="shared" si="447"/>
        <v>0</v>
      </c>
      <c r="L353" s="37">
        <f t="shared" si="448"/>
        <v>0</v>
      </c>
      <c r="N353">
        <f t="shared" si="449"/>
        <v>353</v>
      </c>
      <c r="O353" t="s">
        <v>2165</v>
      </c>
    </row>
    <row r="354" spans="1:15">
      <c r="K354" s="12">
        <f>SUM(K4:K346)</f>
        <v>0</v>
      </c>
    </row>
  </sheetData>
  <sheetProtection password="E1DC" sheet="1" objects="1" scenarios="1"/>
  <protectedRanges>
    <protectedRange sqref="J3:J349 J351:J353" name="Диапазон1"/>
  </protectedRanges>
  <sortState ref="A97:O185">
    <sortCondition ref="C97:C185"/>
  </sortState>
  <hyperlinks>
    <hyperlink ref="C17" r:id="rId1"/>
    <hyperlink ref="C19" r:id="rId2"/>
    <hyperlink ref="C20" r:id="rId3"/>
    <hyperlink ref="C21" r:id="rId4"/>
    <hyperlink ref="C29" r:id="rId5" display="Зубная паста Мисвак с Черным Тмином "/>
    <hyperlink ref="C28" r:id="rId6" display="Зубная паста Гвоздика "/>
    <hyperlink ref="C33" r:id="rId7"/>
    <hyperlink ref="C41" r:id="rId8" display="Крем на основе вазелина Аргановое Hemani"/>
    <hyperlink ref="C42" r:id="rId9" display="Крем на основе вазелина с миндалём Hemani"/>
    <hyperlink ref="C46" r:id="rId10"/>
    <hyperlink ref="C47" r:id="rId11"/>
    <hyperlink ref="C48" r:id="rId12"/>
    <hyperlink ref="C49" r:id="rId13"/>
    <hyperlink ref="C51" r:id="rId14"/>
    <hyperlink ref="C52" r:id="rId15"/>
    <hyperlink ref="C53" r:id="rId16"/>
    <hyperlink ref="C62" r:id="rId17" display="Крем массажный с черным тмином, "/>
    <hyperlink ref="C63" r:id="rId18"/>
    <hyperlink ref="C64" r:id="rId19" display="Мазь для суставов Дахан Ханзал, "/>
    <hyperlink ref="C66" r:id="rId20"/>
    <hyperlink ref="C71" r:id="rId21"/>
    <hyperlink ref="C72" r:id="rId22" display="Масло Шифа для массажа"/>
    <hyperlink ref="C99" r:id="rId23"/>
    <hyperlink ref="C100" r:id="rId24"/>
    <hyperlink ref="C102" r:id="rId25"/>
    <hyperlink ref="C107" r:id="rId26"/>
    <hyperlink ref="C105" r:id="rId27"/>
    <hyperlink ref="C106" r:id="rId28"/>
    <hyperlink ref="C114" r:id="rId29"/>
    <hyperlink ref="C115" r:id="rId30"/>
    <hyperlink ref="C116" r:id="rId31"/>
    <hyperlink ref="C118" r:id="rId32"/>
    <hyperlink ref="C122" r:id="rId33"/>
    <hyperlink ref="C123" r:id="rId34"/>
    <hyperlink ref="C126" r:id="rId35"/>
    <hyperlink ref="C132" r:id="rId36"/>
    <hyperlink ref="C134" r:id="rId37"/>
    <hyperlink ref="C135" r:id="rId38"/>
    <hyperlink ref="C142" r:id="rId39"/>
    <hyperlink ref="C148" r:id="rId40"/>
    <hyperlink ref="C149" r:id="rId41"/>
    <hyperlink ref="C151" r:id="rId42"/>
    <hyperlink ref="C145" r:id="rId43"/>
    <hyperlink ref="C169" r:id="rId44"/>
    <hyperlink ref="C166" r:id="rId45"/>
    <hyperlink ref="C167" r:id="rId46"/>
    <hyperlink ref="C170" r:id="rId47"/>
    <hyperlink ref="C171" r:id="rId48"/>
    <hyperlink ref="C162" r:id="rId49"/>
    <hyperlink ref="C164" r:id="rId50"/>
    <hyperlink ref="C175" r:id="rId51" display="Мед с Женьшенем Hemani "/>
    <hyperlink ref="C176" r:id="rId52" display="Мед с имбирем Hemani Honey Ginger"/>
    <hyperlink ref="C191" r:id="rId53"/>
    <hyperlink ref="C204" r:id="rId54" display="Мыло Эвкалипт и масло чайного дерева, прозрачное"/>
    <hyperlink ref="C202" r:id="rId55"/>
    <hyperlink ref="C201" r:id="rId56"/>
    <hyperlink ref="C203" r:id="rId57" display="Мыло с серой "/>
    <hyperlink ref="C225" r:id="rId58"/>
    <hyperlink ref="C228" r:id="rId59"/>
    <hyperlink ref="C229" r:id="rId60"/>
    <hyperlink ref="C232" r:id="rId61" display="Семена черного тмина в баночке"/>
    <hyperlink ref="C240" r:id="rId62"/>
    <hyperlink ref="C243" r:id="rId63"/>
    <hyperlink ref="C244" r:id="rId64"/>
    <hyperlink ref="C245" r:id="rId65"/>
    <hyperlink ref="C248" r:id="rId66" display="Сухие духи Джамид Мухаллят"/>
    <hyperlink ref="C253" r:id="rId67" display="Маска для волос Змеиное"/>
    <hyperlink ref="C254" r:id="rId68"/>
    <hyperlink ref="C255" r:id="rId69"/>
    <hyperlink ref="C259" r:id="rId70"/>
    <hyperlink ref="C260" r:id="rId71"/>
    <hyperlink ref="C263" r:id="rId72" display="Масло для волос Zait Al Hayee (змеинное) в ж/б"/>
    <hyperlink ref="C261" r:id="rId73"/>
    <hyperlink ref="C269" r:id="rId74"/>
    <hyperlink ref="C267" r:id="rId75" display="Масло для волос Амлы"/>
    <hyperlink ref="C268" r:id="rId76" display="Масло для волос Зеленой Травы в ж\б"/>
    <hyperlink ref="C272" r:id="rId77"/>
    <hyperlink ref="C273" r:id="rId78" display="Масло оливковое для волос"/>
    <hyperlink ref="C284" r:id="rId79"/>
    <hyperlink ref="C293" r:id="rId80" display="Минеральный Дезодорант - без добавлений"/>
    <hyperlink ref="C292" r:id="rId81" display="Минеральный Дезодорант &quot;Алоэ&quot;"/>
    <hyperlink ref="C294" r:id="rId82"/>
    <hyperlink ref="C295" r:id="rId83"/>
    <hyperlink ref="C296" r:id="rId84"/>
    <hyperlink ref="C308" r:id="rId85"/>
    <hyperlink ref="C309" r:id="rId86"/>
    <hyperlink ref="C311" r:id="rId87"/>
    <hyperlink ref="C313" r:id="rId88" display="Хна Hemani  &quot;Черная с бахуром&quot; "/>
    <hyperlink ref="C325" r:id="rId89"/>
    <hyperlink ref="C326" r:id="rId90"/>
    <hyperlink ref="C327" r:id="rId91"/>
    <hyperlink ref="C328" r:id="rId92"/>
    <hyperlink ref="C329" r:id="rId93"/>
    <hyperlink ref="C331" r:id="rId94"/>
    <hyperlink ref="C332" r:id="rId95"/>
    <hyperlink ref="C333" r:id="rId96"/>
    <hyperlink ref="C334" r:id="rId97"/>
    <hyperlink ref="C341" r:id="rId98"/>
    <hyperlink ref="C345" r:id="rId99"/>
    <hyperlink ref="C117" r:id="rId100"/>
    <hyperlink ref="C34" r:id="rId101" display="Мисвак Hemani мягкая упаковка"/>
    <hyperlink ref="C40" r:id="rId102" display="Крем на основе вазелина Аргановое Hemani"/>
    <hyperlink ref="C98" r:id="rId103"/>
    <hyperlink ref="C94" r:id="rId104"/>
    <hyperlink ref="C93" r:id="rId105"/>
    <hyperlink ref="C91" r:id="rId106"/>
    <hyperlink ref="C90" r:id="rId107"/>
    <hyperlink ref="C87" r:id="rId108"/>
    <hyperlink ref="C174" r:id="rId109" display="Мед с Женьшенем Hemani "/>
    <hyperlink ref="C195" r:id="rId110" display="Мыло-скраб Абрикосовое с косточками"/>
    <hyperlink ref="C224" r:id="rId111" display="Кыст Аль Хинди Хемани в пластиковой баночке"/>
    <hyperlink ref="C238" r:id="rId112" display="Крем-парфюм Роза"/>
    <hyperlink ref="C316" r:id="rId113" display="Хна Hemani  &quot;Черная с бахуром&quot; "/>
    <hyperlink ref="C344" r:id="rId114" display="Чай для похудения смарт Слим  &quot;Фруктовый микс&quot;"/>
    <hyperlink ref="C39" r:id="rId115" display="Крем на основе вазелина Аргановое Hemani"/>
    <hyperlink ref="C103" r:id="rId116" display="Масло Кокосовое в ж/б, съедобное"/>
    <hyperlink ref="C130" r:id="rId117" display="Масло Печени трески"/>
    <hyperlink ref="C178" r:id="rId118" display="Мыло Антиперспирант с алунитом"/>
    <hyperlink ref="C180" r:id="rId119" display="Мыло Эвкалипт и масло чайного дерева, прозрачное"/>
    <hyperlink ref="C181" r:id="rId120" display="Мыло-скраб Абрикосовое с косточками"/>
    <hyperlink ref="C179" r:id="rId121" display="Мыло-скраб Абрикосовое с косточками"/>
    <hyperlink ref="C183" r:id="rId122" display="Мыло Антиперспирант с алунитом"/>
    <hyperlink ref="C185" r:id="rId123" display="Мыло Эвкалипт и масло чайного дерева, прозрачное"/>
    <hyperlink ref="C186" r:id="rId124" display="Мыло-скраб Абрикосовое с косточками"/>
    <hyperlink ref="C184" r:id="rId125" display="Мыло-скраб Абрикосовое с косточками"/>
    <hyperlink ref="C247" r:id="rId126" display="Сухие духи Джамид Мухаллят"/>
    <hyperlink ref="C61" r:id="rId127"/>
    <hyperlink ref="C68" r:id="rId128"/>
    <hyperlink ref="C69" r:id="rId129" display="Массажное масло с черным тмином"/>
    <hyperlink ref="C77" r:id="rId130"/>
    <hyperlink ref="C78" r:id="rId131"/>
    <hyperlink ref="C79" r:id="rId132"/>
    <hyperlink ref="C80" r:id="rId133"/>
    <hyperlink ref="C81" r:id="rId134"/>
    <hyperlink ref="C82" r:id="rId135"/>
    <hyperlink ref="C84" r:id="rId136"/>
    <hyperlink ref="C85" r:id="rId137"/>
    <hyperlink ref="C86" r:id="rId138"/>
    <hyperlink ref="C88" r:id="rId139"/>
    <hyperlink ref="C92" r:id="rId140"/>
    <hyperlink ref="C95" r:id="rId141"/>
    <hyperlink ref="C96" r:id="rId142"/>
    <hyperlink ref="C97" r:id="rId143"/>
    <hyperlink ref="C101" r:id="rId144"/>
    <hyperlink ref="C108" r:id="rId145"/>
    <hyperlink ref="C109" r:id="rId146"/>
    <hyperlink ref="C110" r:id="rId147"/>
    <hyperlink ref="C112" r:id="rId148"/>
    <hyperlink ref="C119" r:id="rId149"/>
    <hyperlink ref="C121" r:id="rId150"/>
    <hyperlink ref="C124" r:id="rId151"/>
    <hyperlink ref="C128" r:id="rId152"/>
    <hyperlink ref="C129" r:id="rId153"/>
    <hyperlink ref="C133" r:id="rId154"/>
    <hyperlink ref="C136" r:id="rId155"/>
    <hyperlink ref="C137" r:id="rId156"/>
    <hyperlink ref="C139" r:id="rId157"/>
    <hyperlink ref="C141" r:id="rId158"/>
    <hyperlink ref="C140" r:id="rId159"/>
    <hyperlink ref="C144" r:id="rId160"/>
    <hyperlink ref="C146" r:id="rId161"/>
    <hyperlink ref="C150" r:id="rId162"/>
    <hyperlink ref="C89" r:id="rId163"/>
    <hyperlink ref="C111" r:id="rId164"/>
    <hyperlink ref="C120" r:id="rId165"/>
    <hyperlink ref="C127" r:id="rId166" display="Масло Мята"/>
    <hyperlink ref="C131" r:id="rId167" display="Масло Печени трески"/>
    <hyperlink ref="C152" r:id="rId168"/>
    <hyperlink ref="C262" r:id="rId169" display="Масло для волос Zait Al Hayee (змеинное) в ж/б"/>
    <hyperlink ref="C307" r:id="rId170" display="Хна Royal &quot;Черная&quot; "/>
    <hyperlink ref="C315" r:id="rId171" display="Хна Hemani  &quot;Черная с бахуром&quot; "/>
    <hyperlink ref="C50" r:id="rId172" display="Крем для лица Улитка, омолаживающий "/>
    <hyperlink ref="C83" r:id="rId173"/>
    <hyperlink ref="C143" r:id="rId174" display="Масло Хельбы "/>
    <hyperlink ref="C266" r:id="rId175" display="Масло для волос Амлы"/>
    <hyperlink ref="C104" r:id="rId176"/>
    <hyperlink ref="C30" r:id="rId177" display="Зубная паста Гвоздика "/>
    <hyperlink ref="C31" r:id="rId178" display="Зубная паста Мисвак с Черным Тмином "/>
    <hyperlink ref="C32" r:id="rId179" display="Зубная паста Гвоздика "/>
    <hyperlink ref="C35" r:id="rId180" display="Зубная паста Гвоздика "/>
    <hyperlink ref="C73" r:id="rId181" display="Массажная мазь с жиром страуса, в тюбике"/>
    <hyperlink ref="C347" r:id="rId182" display="Чай для похудения смарт Слим  &quot;Фруктовый микс&quot;"/>
    <hyperlink ref="C231" r:id="rId183"/>
    <hyperlink ref="C233" r:id="rId184" display="Порошок Сандал в баночке для лица и тела"/>
    <hyperlink ref="C306" r:id="rId185" display="Хна Royal &quot;Черная&quot; "/>
    <hyperlink ref="C74" r:id="rId186" display="Масло Шифа для массажа"/>
    <hyperlink ref="C75" r:id="rId187" display="Массажная мазь с жиром страуса, в тюбике"/>
    <hyperlink ref="C43" r:id="rId188" display="Крем на основе вазелина Аргановое Hemani"/>
    <hyperlink ref="C270" r:id="rId189" display="Масло для волос Амлы"/>
    <hyperlink ref="C286" r:id="rId190" display="Масло против роста волос Муравьиное Хемани "/>
    <hyperlink ref="C353" r:id="rId191" display="Чай для похудения смарт Слим  &quot;Фруктовый микс&quot;"/>
    <hyperlink ref="C352" r:id="rId192" display="Чай для похудения смарт Слим  &quot;Фруктовый микс&quot;"/>
  </hyperlinks>
  <pageMargins left="0.7" right="0.7" top="0.75" bottom="0.75" header="0.3" footer="0.3"/>
  <pageSetup paperSize="9" orientation="portrait" r:id="rId193"/>
  <legacyDrawing r:id="rId19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tabColor rgb="FF00B050"/>
  </sheetPr>
  <dimension ref="A1:O68"/>
  <sheetViews>
    <sheetView zoomScaleNormal="100" workbookViewId="0">
      <pane ySplit="1" topLeftCell="A35" activePane="bottomLeft" state="frozen"/>
      <selection activeCell="F113" sqref="F113"/>
      <selection pane="bottomLeft" activeCell="E2" sqref="E2:F66"/>
    </sheetView>
  </sheetViews>
  <sheetFormatPr defaultColWidth="8.85546875" defaultRowHeight="15"/>
  <cols>
    <col min="1" max="1" width="10.28515625" style="7" bestFit="1" customWidth="1"/>
    <col min="2" max="2" width="7.7109375" style="5" customWidth="1"/>
    <col min="3" max="3" width="70" style="9" customWidth="1"/>
    <col min="4" max="4" width="7.42578125" style="5" bestFit="1" customWidth="1"/>
    <col min="5" max="5" width="8.42578125" style="59" bestFit="1" customWidth="1"/>
    <col min="6" max="6" width="8.85546875" style="13" bestFit="1" customWidth="1"/>
    <col min="7" max="7" width="8.7109375" style="12" customWidth="1"/>
    <col min="8" max="8" width="9.28515625" style="12" customWidth="1"/>
    <col min="9" max="9" width="9.7109375" style="12" bestFit="1" customWidth="1"/>
    <col min="10" max="10" width="9.7109375" customWidth="1"/>
    <col min="11" max="11" width="7.42578125" hidden="1" customWidth="1"/>
    <col min="12" max="12" width="11.85546875" customWidth="1"/>
    <col min="13" max="13" width="5.140625" customWidth="1"/>
    <col min="14" max="14" width="8.7109375" hidden="1" customWidth="1"/>
    <col min="15" max="15" width="8.28515625" hidden="1" customWidth="1"/>
  </cols>
  <sheetData>
    <row r="1" spans="1:12" s="3" customFormat="1" ht="51" customHeight="1">
      <c r="A1" s="39" t="s">
        <v>128</v>
      </c>
      <c r="B1" s="40" t="s">
        <v>131</v>
      </c>
      <c r="C1" s="41" t="s">
        <v>150</v>
      </c>
      <c r="D1" s="53" t="s">
        <v>129</v>
      </c>
      <c r="E1" s="54" t="s">
        <v>148</v>
      </c>
      <c r="F1" s="42" t="s">
        <v>130</v>
      </c>
      <c r="G1" s="42" t="s">
        <v>839</v>
      </c>
      <c r="H1" s="43" t="s">
        <v>840</v>
      </c>
      <c r="I1" s="43" t="s">
        <v>841</v>
      </c>
      <c r="J1" s="46" t="s">
        <v>811</v>
      </c>
      <c r="K1" s="14" t="s">
        <v>144</v>
      </c>
      <c r="L1" s="38" t="str">
        <f>"Сумма:"&amp;" "&amp;SUM(L3:L1066)</f>
        <v>Сумма: 0</v>
      </c>
    </row>
    <row r="2" spans="1:12">
      <c r="A2" s="16"/>
      <c r="B2" s="17"/>
      <c r="C2" s="24" t="s">
        <v>3208</v>
      </c>
      <c r="D2" s="17"/>
      <c r="E2" s="55"/>
      <c r="F2" s="180"/>
      <c r="G2" s="238" t="s">
        <v>3498</v>
      </c>
      <c r="H2" s="239"/>
      <c r="I2" s="240"/>
      <c r="J2" s="15"/>
      <c r="K2" s="22"/>
      <c r="L2" s="23"/>
    </row>
    <row r="3" spans="1:12">
      <c r="A3" s="25">
        <v>14876</v>
      </c>
      <c r="B3" s="26" t="s">
        <v>1008</v>
      </c>
      <c r="C3" s="144" t="s">
        <v>3163</v>
      </c>
      <c r="D3" s="26">
        <v>1</v>
      </c>
      <c r="E3" s="56">
        <v>131</v>
      </c>
      <c r="F3" s="28">
        <v>255</v>
      </c>
      <c r="G3" s="29">
        <f t="shared" ref="G3:G5" si="0">F3*0.9</f>
        <v>229.5</v>
      </c>
      <c r="H3" s="30">
        <f t="shared" ref="H3:H5" si="1">F3*0.85</f>
        <v>216.75</v>
      </c>
      <c r="I3" s="173">
        <f t="shared" ref="I3:I5" si="2">F3*0.8</f>
        <v>204</v>
      </c>
      <c r="J3" s="31"/>
      <c r="K3" s="30">
        <f t="shared" ref="K3:K5" si="3">J3*F3</f>
        <v>0</v>
      </c>
      <c r="L3" s="32">
        <f t="shared" ref="L3:L34" si="4">IF($K$67&gt;1,J3*I3,IF($K$67&gt;58500,J3*H3,IF($K$67&gt;27500,J3*G3,IF($K$67&gt;=0,J3*F3,0))))</f>
        <v>0</v>
      </c>
    </row>
    <row r="4" spans="1:12">
      <c r="A4" s="16">
        <v>14871</v>
      </c>
      <c r="B4" s="17" t="s">
        <v>1008</v>
      </c>
      <c r="C4" s="96" t="s">
        <v>3164</v>
      </c>
      <c r="D4" s="17">
        <v>1</v>
      </c>
      <c r="E4" s="55">
        <v>48</v>
      </c>
      <c r="F4" s="20">
        <v>255</v>
      </c>
      <c r="G4" s="21">
        <f t="shared" si="0"/>
        <v>229.5</v>
      </c>
      <c r="H4" s="22">
        <f t="shared" si="1"/>
        <v>216.75</v>
      </c>
      <c r="I4" s="173">
        <f t="shared" si="2"/>
        <v>204</v>
      </c>
      <c r="J4" s="31"/>
      <c r="K4" s="30">
        <f t="shared" si="3"/>
        <v>0</v>
      </c>
      <c r="L4" s="32">
        <f t="shared" si="4"/>
        <v>0</v>
      </c>
    </row>
    <row r="5" spans="1:12">
      <c r="A5" s="25">
        <v>14875</v>
      </c>
      <c r="B5" s="26" t="s">
        <v>956</v>
      </c>
      <c r="C5" s="144" t="s">
        <v>3286</v>
      </c>
      <c r="D5" s="26">
        <v>1</v>
      </c>
      <c r="E5" s="56">
        <v>27</v>
      </c>
      <c r="F5" s="28">
        <v>460</v>
      </c>
      <c r="G5" s="29">
        <f t="shared" si="0"/>
        <v>414</v>
      </c>
      <c r="H5" s="30">
        <f t="shared" si="1"/>
        <v>391</v>
      </c>
      <c r="I5" s="173">
        <f t="shared" si="2"/>
        <v>368</v>
      </c>
      <c r="J5" s="31"/>
      <c r="K5" s="30">
        <f t="shared" si="3"/>
        <v>0</v>
      </c>
      <c r="L5" s="32">
        <f t="shared" si="4"/>
        <v>0</v>
      </c>
    </row>
    <row r="6" spans="1:12">
      <c r="A6" s="16">
        <v>14893</v>
      </c>
      <c r="B6" s="17" t="s">
        <v>138</v>
      </c>
      <c r="C6" s="96" t="s">
        <v>3035</v>
      </c>
      <c r="D6" s="17">
        <v>1</v>
      </c>
      <c r="E6" s="55"/>
      <c r="F6" s="20"/>
      <c r="G6" s="21">
        <f t="shared" ref="G6" si="5">F6*0.9</f>
        <v>0</v>
      </c>
      <c r="H6" s="22">
        <f t="shared" ref="H6" si="6">F6*0.85</f>
        <v>0</v>
      </c>
      <c r="I6" s="173">
        <f t="shared" ref="I6" si="7">F6*0.8</f>
        <v>0</v>
      </c>
      <c r="J6" s="31"/>
      <c r="K6" s="30">
        <f t="shared" ref="K6" si="8">J6*F6</f>
        <v>0</v>
      </c>
      <c r="L6" s="32">
        <f t="shared" si="4"/>
        <v>0</v>
      </c>
    </row>
    <row r="7" spans="1:12">
      <c r="A7" s="25">
        <v>14596</v>
      </c>
      <c r="B7" s="26" t="s">
        <v>138</v>
      </c>
      <c r="C7" s="144" t="s">
        <v>2791</v>
      </c>
      <c r="D7" s="26">
        <v>1</v>
      </c>
      <c r="E7" s="56"/>
      <c r="F7" s="28"/>
      <c r="G7" s="29">
        <f t="shared" ref="G7:G46" si="9">F7*0.9</f>
        <v>0</v>
      </c>
      <c r="H7" s="30">
        <f t="shared" ref="H7:H46" si="10">F7*0.85</f>
        <v>0</v>
      </c>
      <c r="I7" s="173">
        <f t="shared" ref="I7:I46" si="11">F7*0.8</f>
        <v>0</v>
      </c>
      <c r="J7" s="31"/>
      <c r="K7" s="30">
        <f t="shared" ref="K7:K46" si="12">J7*F7</f>
        <v>0</v>
      </c>
      <c r="L7" s="32">
        <f t="shared" si="4"/>
        <v>0</v>
      </c>
    </row>
    <row r="8" spans="1:12">
      <c r="A8" s="16">
        <v>14595</v>
      </c>
      <c r="B8" s="17" t="s">
        <v>138</v>
      </c>
      <c r="C8" s="96" t="s">
        <v>2790</v>
      </c>
      <c r="D8" s="17">
        <v>1</v>
      </c>
      <c r="E8" s="55"/>
      <c r="F8" s="20"/>
      <c r="G8" s="21">
        <f t="shared" si="9"/>
        <v>0</v>
      </c>
      <c r="H8" s="22">
        <f t="shared" si="10"/>
        <v>0</v>
      </c>
      <c r="I8" s="173">
        <f t="shared" si="11"/>
        <v>0</v>
      </c>
      <c r="J8" s="31"/>
      <c r="K8" s="30">
        <f t="shared" si="12"/>
        <v>0</v>
      </c>
      <c r="L8" s="32">
        <f t="shared" si="4"/>
        <v>0</v>
      </c>
    </row>
    <row r="9" spans="1:12">
      <c r="A9" s="25">
        <v>14594</v>
      </c>
      <c r="B9" s="26" t="s">
        <v>138</v>
      </c>
      <c r="C9" s="144" t="s">
        <v>2792</v>
      </c>
      <c r="D9" s="26">
        <v>1</v>
      </c>
      <c r="E9" s="56">
        <v>1</v>
      </c>
      <c r="F9" s="28">
        <v>340</v>
      </c>
      <c r="G9" s="29">
        <f t="shared" si="9"/>
        <v>306</v>
      </c>
      <c r="H9" s="30">
        <f t="shared" si="10"/>
        <v>289</v>
      </c>
      <c r="I9" s="173">
        <f t="shared" si="11"/>
        <v>272</v>
      </c>
      <c r="J9" s="31"/>
      <c r="K9" s="30">
        <f t="shared" si="12"/>
        <v>0</v>
      </c>
      <c r="L9" s="32">
        <f t="shared" si="4"/>
        <v>0</v>
      </c>
    </row>
    <row r="10" spans="1:12">
      <c r="A10" s="16">
        <v>14655</v>
      </c>
      <c r="B10" s="17" t="s">
        <v>942</v>
      </c>
      <c r="C10" s="96" t="s">
        <v>2793</v>
      </c>
      <c r="D10" s="17">
        <v>1</v>
      </c>
      <c r="E10" s="55">
        <v>64</v>
      </c>
      <c r="F10" s="20">
        <v>201</v>
      </c>
      <c r="G10" s="21">
        <f t="shared" si="9"/>
        <v>180.9</v>
      </c>
      <c r="H10" s="22">
        <f t="shared" si="10"/>
        <v>170.85</v>
      </c>
      <c r="I10" s="173">
        <f t="shared" si="11"/>
        <v>160.80000000000001</v>
      </c>
      <c r="J10" s="31"/>
      <c r="K10" s="30">
        <f t="shared" si="12"/>
        <v>0</v>
      </c>
      <c r="L10" s="32">
        <f t="shared" si="4"/>
        <v>0</v>
      </c>
    </row>
    <row r="11" spans="1:12">
      <c r="A11" s="25">
        <v>14657</v>
      </c>
      <c r="B11" s="26" t="s">
        <v>1008</v>
      </c>
      <c r="C11" s="144" t="s">
        <v>2882</v>
      </c>
      <c r="D11" s="26">
        <v>1</v>
      </c>
      <c r="E11" s="56"/>
      <c r="F11" s="28"/>
      <c r="G11" s="29">
        <f t="shared" si="9"/>
        <v>0</v>
      </c>
      <c r="H11" s="30">
        <f t="shared" si="10"/>
        <v>0</v>
      </c>
      <c r="I11" s="173">
        <f t="shared" si="11"/>
        <v>0</v>
      </c>
      <c r="J11" s="31"/>
      <c r="K11" s="30">
        <f t="shared" si="12"/>
        <v>0</v>
      </c>
      <c r="L11" s="32">
        <f t="shared" si="4"/>
        <v>0</v>
      </c>
    </row>
    <row r="12" spans="1:12">
      <c r="A12" s="16">
        <v>14656</v>
      </c>
      <c r="B12" s="17" t="s">
        <v>1008</v>
      </c>
      <c r="C12" s="96" t="s">
        <v>2802</v>
      </c>
      <c r="D12" s="17">
        <v>1</v>
      </c>
      <c r="E12" s="55"/>
      <c r="F12" s="20"/>
      <c r="G12" s="21">
        <f t="shared" si="9"/>
        <v>0</v>
      </c>
      <c r="H12" s="22">
        <f t="shared" si="10"/>
        <v>0</v>
      </c>
      <c r="I12" s="173">
        <f t="shared" si="11"/>
        <v>0</v>
      </c>
      <c r="J12" s="31"/>
      <c r="K12" s="30">
        <f t="shared" si="12"/>
        <v>0</v>
      </c>
      <c r="L12" s="32">
        <f t="shared" si="4"/>
        <v>0</v>
      </c>
    </row>
    <row r="13" spans="1:12">
      <c r="A13" s="25">
        <v>14889</v>
      </c>
      <c r="B13" s="26" t="s">
        <v>1008</v>
      </c>
      <c r="C13" s="144" t="s">
        <v>3468</v>
      </c>
      <c r="D13" s="26">
        <v>1</v>
      </c>
      <c r="E13" s="56">
        <v>8</v>
      </c>
      <c r="F13" s="28">
        <v>200</v>
      </c>
      <c r="G13" s="29">
        <f t="shared" ref="G13" si="13">F13*0.9</f>
        <v>180</v>
      </c>
      <c r="H13" s="30">
        <f t="shared" ref="H13" si="14">F13*0.85</f>
        <v>170</v>
      </c>
      <c r="I13" s="173">
        <f t="shared" ref="I13" si="15">F13*0.8</f>
        <v>160</v>
      </c>
      <c r="J13" s="31"/>
      <c r="K13" s="30">
        <f t="shared" ref="K13" si="16">J13*F13</f>
        <v>0</v>
      </c>
      <c r="L13" s="32">
        <f t="shared" si="4"/>
        <v>0</v>
      </c>
    </row>
    <row r="14" spans="1:12" ht="30">
      <c r="A14" s="16">
        <v>14579</v>
      </c>
      <c r="B14" s="17" t="s">
        <v>942</v>
      </c>
      <c r="C14" s="96" t="s">
        <v>2883</v>
      </c>
      <c r="D14" s="17">
        <v>1</v>
      </c>
      <c r="E14" s="55">
        <v>206</v>
      </c>
      <c r="F14" s="20">
        <v>215</v>
      </c>
      <c r="G14" s="21">
        <f t="shared" si="9"/>
        <v>193.5</v>
      </c>
      <c r="H14" s="22">
        <f t="shared" si="10"/>
        <v>182.75</v>
      </c>
      <c r="I14" s="173">
        <f t="shared" si="11"/>
        <v>172</v>
      </c>
      <c r="J14" s="31"/>
      <c r="K14" s="30">
        <f t="shared" si="12"/>
        <v>0</v>
      </c>
      <c r="L14" s="32">
        <f t="shared" si="4"/>
        <v>0</v>
      </c>
    </row>
    <row r="15" spans="1:12">
      <c r="A15" s="25">
        <v>14577</v>
      </c>
      <c r="B15" s="26" t="s">
        <v>1043</v>
      </c>
      <c r="C15" s="144" t="s">
        <v>2803</v>
      </c>
      <c r="D15" s="26">
        <v>1</v>
      </c>
      <c r="E15" s="56">
        <v>65</v>
      </c>
      <c r="F15" s="28">
        <v>485</v>
      </c>
      <c r="G15" s="29">
        <f t="shared" si="9"/>
        <v>436.5</v>
      </c>
      <c r="H15" s="30">
        <f t="shared" si="10"/>
        <v>412.25</v>
      </c>
      <c r="I15" s="173">
        <f t="shared" si="11"/>
        <v>388</v>
      </c>
      <c r="J15" s="31"/>
      <c r="K15" s="30">
        <f t="shared" si="12"/>
        <v>0</v>
      </c>
      <c r="L15" s="32">
        <f t="shared" si="4"/>
        <v>0</v>
      </c>
    </row>
    <row r="16" spans="1:12" ht="30">
      <c r="A16" s="16">
        <v>14581</v>
      </c>
      <c r="B16" s="17" t="s">
        <v>999</v>
      </c>
      <c r="C16" s="96" t="s">
        <v>2884</v>
      </c>
      <c r="D16" s="17">
        <v>1</v>
      </c>
      <c r="E16" s="55">
        <v>235</v>
      </c>
      <c r="F16" s="20">
        <v>195</v>
      </c>
      <c r="G16" s="21">
        <f t="shared" si="9"/>
        <v>175.5</v>
      </c>
      <c r="H16" s="22">
        <f t="shared" si="10"/>
        <v>165.75</v>
      </c>
      <c r="I16" s="173">
        <f t="shared" si="11"/>
        <v>156</v>
      </c>
      <c r="J16" s="31"/>
      <c r="K16" s="30">
        <f t="shared" si="12"/>
        <v>0</v>
      </c>
      <c r="L16" s="32">
        <f t="shared" si="4"/>
        <v>0</v>
      </c>
    </row>
    <row r="17" spans="1:15">
      <c r="A17" s="25">
        <v>14578</v>
      </c>
      <c r="B17" s="26" t="s">
        <v>806</v>
      </c>
      <c r="C17" s="144" t="s">
        <v>2885</v>
      </c>
      <c r="D17" s="26">
        <v>1</v>
      </c>
      <c r="E17" s="56">
        <v>102</v>
      </c>
      <c r="F17" s="28">
        <v>380</v>
      </c>
      <c r="G17" s="29">
        <f t="shared" si="9"/>
        <v>342</v>
      </c>
      <c r="H17" s="30">
        <f t="shared" si="10"/>
        <v>323</v>
      </c>
      <c r="I17" s="173">
        <f t="shared" si="11"/>
        <v>304</v>
      </c>
      <c r="J17" s="31"/>
      <c r="K17" s="30">
        <f t="shared" si="12"/>
        <v>0</v>
      </c>
      <c r="L17" s="32">
        <f t="shared" si="4"/>
        <v>0</v>
      </c>
      <c r="N17">
        <f>ROW(J17)</f>
        <v>17</v>
      </c>
      <c r="O17" t="s">
        <v>2165</v>
      </c>
    </row>
    <row r="18" spans="1:15">
      <c r="A18" s="16">
        <v>14582</v>
      </c>
      <c r="B18" s="17" t="s">
        <v>136</v>
      </c>
      <c r="C18" s="96" t="s">
        <v>2804</v>
      </c>
      <c r="D18" s="17">
        <v>1</v>
      </c>
      <c r="E18" s="55">
        <v>31</v>
      </c>
      <c r="F18" s="20">
        <v>225</v>
      </c>
      <c r="G18" s="21">
        <f t="shared" si="9"/>
        <v>202.5</v>
      </c>
      <c r="H18" s="22">
        <f t="shared" si="10"/>
        <v>191.25</v>
      </c>
      <c r="I18" s="173">
        <f t="shared" si="11"/>
        <v>180</v>
      </c>
      <c r="J18" s="31"/>
      <c r="K18" s="30">
        <f t="shared" si="12"/>
        <v>0</v>
      </c>
      <c r="L18" s="32">
        <f t="shared" si="4"/>
        <v>0</v>
      </c>
      <c r="N18">
        <f>ROW(J18)</f>
        <v>18</v>
      </c>
      <c r="O18" t="s">
        <v>2165</v>
      </c>
    </row>
    <row r="19" spans="1:15">
      <c r="A19" s="25">
        <v>14580</v>
      </c>
      <c r="B19" s="26" t="s">
        <v>806</v>
      </c>
      <c r="C19" s="144" t="s">
        <v>2886</v>
      </c>
      <c r="D19" s="26">
        <v>1</v>
      </c>
      <c r="E19" s="56">
        <v>75</v>
      </c>
      <c r="F19" s="28">
        <v>330</v>
      </c>
      <c r="G19" s="29">
        <f t="shared" si="9"/>
        <v>297</v>
      </c>
      <c r="H19" s="30">
        <f t="shared" si="10"/>
        <v>280.5</v>
      </c>
      <c r="I19" s="173">
        <f t="shared" si="11"/>
        <v>264</v>
      </c>
      <c r="J19" s="31"/>
      <c r="K19" s="30">
        <f t="shared" si="12"/>
        <v>0</v>
      </c>
      <c r="L19" s="32">
        <f t="shared" si="4"/>
        <v>0</v>
      </c>
      <c r="N19">
        <f>ROW(J19)</f>
        <v>19</v>
      </c>
      <c r="O19" t="s">
        <v>2165</v>
      </c>
    </row>
    <row r="20" spans="1:15">
      <c r="A20" s="25">
        <v>14571</v>
      </c>
      <c r="B20" s="26" t="s">
        <v>1043</v>
      </c>
      <c r="C20" s="144" t="s">
        <v>2794</v>
      </c>
      <c r="D20" s="26">
        <v>1</v>
      </c>
      <c r="E20" s="56"/>
      <c r="F20" s="28"/>
      <c r="G20" s="29">
        <f t="shared" si="9"/>
        <v>0</v>
      </c>
      <c r="H20" s="30">
        <f t="shared" si="10"/>
        <v>0</v>
      </c>
      <c r="I20" s="173">
        <f t="shared" si="11"/>
        <v>0</v>
      </c>
      <c r="J20" s="31"/>
      <c r="K20" s="30">
        <f t="shared" si="12"/>
        <v>0</v>
      </c>
      <c r="L20" s="32">
        <f t="shared" si="4"/>
        <v>0</v>
      </c>
    </row>
    <row r="21" spans="1:15">
      <c r="A21" s="16">
        <v>14570</v>
      </c>
      <c r="B21" s="17"/>
      <c r="C21" s="96" t="s">
        <v>2795</v>
      </c>
      <c r="D21" s="17">
        <v>1</v>
      </c>
      <c r="E21" s="55">
        <v>9</v>
      </c>
      <c r="F21" s="20">
        <v>360</v>
      </c>
      <c r="G21" s="21">
        <f t="shared" si="9"/>
        <v>324</v>
      </c>
      <c r="H21" s="22">
        <f t="shared" si="10"/>
        <v>306</v>
      </c>
      <c r="I21" s="173">
        <f t="shared" si="11"/>
        <v>288</v>
      </c>
      <c r="J21" s="31"/>
      <c r="K21" s="30">
        <f t="shared" si="12"/>
        <v>0</v>
      </c>
      <c r="L21" s="32">
        <f t="shared" si="4"/>
        <v>0</v>
      </c>
    </row>
    <row r="22" spans="1:15">
      <c r="A22" s="25">
        <v>14572</v>
      </c>
      <c r="B22" s="26"/>
      <c r="C22" s="144" t="s">
        <v>2796</v>
      </c>
      <c r="D22" s="26">
        <v>1</v>
      </c>
      <c r="E22" s="56">
        <v>31</v>
      </c>
      <c r="F22" s="28">
        <v>250</v>
      </c>
      <c r="G22" s="29">
        <f t="shared" si="9"/>
        <v>225</v>
      </c>
      <c r="H22" s="30">
        <f t="shared" si="10"/>
        <v>212.5</v>
      </c>
      <c r="I22" s="173">
        <f t="shared" si="11"/>
        <v>200</v>
      </c>
      <c r="J22" s="31"/>
      <c r="K22" s="30">
        <f t="shared" si="12"/>
        <v>0</v>
      </c>
      <c r="L22" s="32">
        <f t="shared" si="4"/>
        <v>0</v>
      </c>
    </row>
    <row r="23" spans="1:15">
      <c r="A23" s="16">
        <v>14567</v>
      </c>
      <c r="B23" s="17" t="s">
        <v>1008</v>
      </c>
      <c r="C23" s="96" t="s">
        <v>2797</v>
      </c>
      <c r="D23" s="17">
        <v>1</v>
      </c>
      <c r="E23" s="55">
        <v>6</v>
      </c>
      <c r="F23" s="20">
        <v>295</v>
      </c>
      <c r="G23" s="21">
        <f t="shared" si="9"/>
        <v>265.5</v>
      </c>
      <c r="H23" s="22">
        <f t="shared" si="10"/>
        <v>250.75</v>
      </c>
      <c r="I23" s="173">
        <f t="shared" si="11"/>
        <v>236</v>
      </c>
      <c r="J23" s="31"/>
      <c r="K23" s="30">
        <f t="shared" si="12"/>
        <v>0</v>
      </c>
      <c r="L23" s="32">
        <f t="shared" si="4"/>
        <v>0</v>
      </c>
    </row>
    <row r="24" spans="1:15">
      <c r="A24" s="25">
        <v>14569</v>
      </c>
      <c r="B24" s="26" t="s">
        <v>136</v>
      </c>
      <c r="C24" s="144" t="s">
        <v>2798</v>
      </c>
      <c r="D24" s="26">
        <v>1</v>
      </c>
      <c r="E24" s="56">
        <v>28</v>
      </c>
      <c r="F24" s="28">
        <v>230</v>
      </c>
      <c r="G24" s="29">
        <f t="shared" si="9"/>
        <v>207</v>
      </c>
      <c r="H24" s="30">
        <f t="shared" si="10"/>
        <v>195.5</v>
      </c>
      <c r="I24" s="173">
        <f t="shared" si="11"/>
        <v>184</v>
      </c>
      <c r="J24" s="31"/>
      <c r="K24" s="30">
        <f t="shared" si="12"/>
        <v>0</v>
      </c>
      <c r="L24" s="32">
        <f t="shared" si="4"/>
        <v>0</v>
      </c>
    </row>
    <row r="25" spans="1:15">
      <c r="A25" s="16">
        <v>14568</v>
      </c>
      <c r="B25" s="17"/>
      <c r="C25" s="96" t="s">
        <v>2799</v>
      </c>
      <c r="D25" s="17">
        <v>1</v>
      </c>
      <c r="E25" s="55">
        <v>24</v>
      </c>
      <c r="F25" s="20">
        <v>300</v>
      </c>
      <c r="G25" s="21">
        <f t="shared" si="9"/>
        <v>270</v>
      </c>
      <c r="H25" s="22">
        <f t="shared" si="10"/>
        <v>255</v>
      </c>
      <c r="I25" s="173">
        <f t="shared" si="11"/>
        <v>240</v>
      </c>
      <c r="J25" s="31"/>
      <c r="K25" s="30">
        <f t="shared" si="12"/>
        <v>0</v>
      </c>
      <c r="L25" s="32">
        <f t="shared" si="4"/>
        <v>0</v>
      </c>
    </row>
    <row r="26" spans="1:15">
      <c r="A26" s="25">
        <v>14453</v>
      </c>
      <c r="B26" s="26" t="s">
        <v>806</v>
      </c>
      <c r="C26" s="144" t="s">
        <v>2806</v>
      </c>
      <c r="D26" s="26">
        <v>1</v>
      </c>
      <c r="E26" s="56"/>
      <c r="F26" s="28"/>
      <c r="G26" s="29">
        <f>F26*0.9</f>
        <v>0</v>
      </c>
      <c r="H26" s="30">
        <f>F26*0.85</f>
        <v>0</v>
      </c>
      <c r="I26" s="173">
        <f>F26*0.8</f>
        <v>0</v>
      </c>
      <c r="J26" s="31"/>
      <c r="K26" s="30">
        <f>J26*F26</f>
        <v>0</v>
      </c>
      <c r="L26" s="32">
        <f t="shared" si="4"/>
        <v>0</v>
      </c>
      <c r="N26">
        <f>ROW(J26)</f>
        <v>26</v>
      </c>
      <c r="O26" t="s">
        <v>2165</v>
      </c>
    </row>
    <row r="27" spans="1:15">
      <c r="A27" s="16">
        <v>14454</v>
      </c>
      <c r="B27" s="17" t="s">
        <v>806</v>
      </c>
      <c r="C27" s="96" t="s">
        <v>2887</v>
      </c>
      <c r="D27" s="17">
        <v>1</v>
      </c>
      <c r="E27" s="55"/>
      <c r="F27" s="20"/>
      <c r="G27" s="21">
        <f t="shared" ref="G27:G28" si="17">F27*0.9</f>
        <v>0</v>
      </c>
      <c r="H27" s="22">
        <f t="shared" ref="H27:H28" si="18">F27*0.85</f>
        <v>0</v>
      </c>
      <c r="I27" s="173">
        <f t="shared" ref="I27:I28" si="19">F27*0.8</f>
        <v>0</v>
      </c>
      <c r="J27" s="31"/>
      <c r="K27" s="30">
        <f t="shared" ref="K27:K28" si="20">J27*F27</f>
        <v>0</v>
      </c>
      <c r="L27" s="32">
        <f t="shared" si="4"/>
        <v>0</v>
      </c>
      <c r="N27">
        <f>ROW(J27)</f>
        <v>27</v>
      </c>
      <c r="O27" t="s">
        <v>2165</v>
      </c>
    </row>
    <row r="28" spans="1:15">
      <c r="A28" s="25">
        <v>14455</v>
      </c>
      <c r="B28" s="26" t="s">
        <v>806</v>
      </c>
      <c r="C28" s="144" t="s">
        <v>2805</v>
      </c>
      <c r="D28" s="26">
        <v>1</v>
      </c>
      <c r="E28" s="56">
        <v>3</v>
      </c>
      <c r="F28" s="28">
        <v>215</v>
      </c>
      <c r="G28" s="29">
        <f t="shared" si="17"/>
        <v>193.5</v>
      </c>
      <c r="H28" s="30">
        <f t="shared" si="18"/>
        <v>182.75</v>
      </c>
      <c r="I28" s="173">
        <f t="shared" si="19"/>
        <v>172</v>
      </c>
      <c r="J28" s="31"/>
      <c r="K28" s="30">
        <f t="shared" si="20"/>
        <v>0</v>
      </c>
      <c r="L28" s="32">
        <f t="shared" si="4"/>
        <v>0</v>
      </c>
      <c r="N28">
        <f>ROW(J28)</f>
        <v>28</v>
      </c>
      <c r="O28" t="s">
        <v>2165</v>
      </c>
    </row>
    <row r="29" spans="1:15">
      <c r="A29" s="16">
        <v>14590</v>
      </c>
      <c r="B29" s="17" t="s">
        <v>957</v>
      </c>
      <c r="C29" s="96" t="s">
        <v>2800</v>
      </c>
      <c r="D29" s="17">
        <v>1</v>
      </c>
      <c r="E29" s="55">
        <v>1</v>
      </c>
      <c r="F29" s="20">
        <v>500</v>
      </c>
      <c r="G29" s="21">
        <f t="shared" si="9"/>
        <v>450</v>
      </c>
      <c r="H29" s="22">
        <f t="shared" si="10"/>
        <v>425</v>
      </c>
      <c r="I29" s="173">
        <f t="shared" si="11"/>
        <v>400</v>
      </c>
      <c r="J29" s="31"/>
      <c r="K29" s="30">
        <f t="shared" si="12"/>
        <v>0</v>
      </c>
      <c r="L29" s="32">
        <f t="shared" si="4"/>
        <v>0</v>
      </c>
    </row>
    <row r="30" spans="1:15">
      <c r="A30" s="25">
        <v>14575</v>
      </c>
      <c r="B30" s="26"/>
      <c r="C30" s="144" t="s">
        <v>2801</v>
      </c>
      <c r="D30" s="26">
        <v>1</v>
      </c>
      <c r="E30" s="56">
        <v>57</v>
      </c>
      <c r="F30" s="28">
        <v>251</v>
      </c>
      <c r="G30" s="29">
        <f t="shared" si="9"/>
        <v>225.9</v>
      </c>
      <c r="H30" s="30">
        <f t="shared" si="10"/>
        <v>213.35</v>
      </c>
      <c r="I30" s="173">
        <f t="shared" si="11"/>
        <v>200.8</v>
      </c>
      <c r="J30" s="31"/>
      <c r="K30" s="30">
        <f t="shared" si="12"/>
        <v>0</v>
      </c>
      <c r="L30" s="32">
        <f t="shared" si="4"/>
        <v>0</v>
      </c>
    </row>
    <row r="31" spans="1:15">
      <c r="A31" s="16">
        <v>14591</v>
      </c>
      <c r="B31" s="17" t="s">
        <v>3795</v>
      </c>
      <c r="C31" s="96" t="s">
        <v>2807</v>
      </c>
      <c r="D31" s="17">
        <v>1</v>
      </c>
      <c r="E31" s="55">
        <v>8</v>
      </c>
      <c r="F31" s="20">
        <v>455</v>
      </c>
      <c r="G31" s="21">
        <f t="shared" si="9"/>
        <v>409.5</v>
      </c>
      <c r="H31" s="22">
        <f t="shared" si="10"/>
        <v>386.75</v>
      </c>
      <c r="I31" s="173">
        <f t="shared" si="11"/>
        <v>364</v>
      </c>
      <c r="J31" s="31"/>
      <c r="K31" s="30">
        <f t="shared" si="12"/>
        <v>0</v>
      </c>
      <c r="L31" s="32">
        <f t="shared" si="4"/>
        <v>0</v>
      </c>
    </row>
    <row r="32" spans="1:15">
      <c r="A32" s="16">
        <v>14592</v>
      </c>
      <c r="B32" s="17" t="s">
        <v>3795</v>
      </c>
      <c r="C32" s="96" t="s">
        <v>3794</v>
      </c>
      <c r="D32" s="17">
        <v>1</v>
      </c>
      <c r="E32" s="55">
        <v>30</v>
      </c>
      <c r="F32" s="20">
        <v>455</v>
      </c>
      <c r="G32" s="21">
        <f>F32*0.9</f>
        <v>409.5</v>
      </c>
      <c r="H32" s="22">
        <f>F32*0.85</f>
        <v>386.75</v>
      </c>
      <c r="I32" s="173">
        <f>F32*0.8</f>
        <v>364</v>
      </c>
      <c r="J32" s="31"/>
      <c r="K32" s="30">
        <f>J32*F32</f>
        <v>0</v>
      </c>
      <c r="L32" s="32">
        <f t="shared" si="4"/>
        <v>0</v>
      </c>
      <c r="N32">
        <f>ROW(J32)</f>
        <v>32</v>
      </c>
      <c r="O32" t="s">
        <v>2165</v>
      </c>
    </row>
    <row r="33" spans="1:15">
      <c r="A33" s="25">
        <v>14576</v>
      </c>
      <c r="B33" s="26" t="s">
        <v>942</v>
      </c>
      <c r="C33" s="144" t="s">
        <v>2808</v>
      </c>
      <c r="D33" s="26">
        <v>1</v>
      </c>
      <c r="E33" s="56">
        <v>171</v>
      </c>
      <c r="F33" s="28">
        <v>215</v>
      </c>
      <c r="G33" s="29">
        <f t="shared" si="9"/>
        <v>193.5</v>
      </c>
      <c r="H33" s="30">
        <f t="shared" si="10"/>
        <v>182.75</v>
      </c>
      <c r="I33" s="173">
        <f t="shared" si="11"/>
        <v>172</v>
      </c>
      <c r="J33" s="31"/>
      <c r="K33" s="30">
        <f t="shared" si="12"/>
        <v>0</v>
      </c>
      <c r="L33" s="32">
        <f t="shared" si="4"/>
        <v>0</v>
      </c>
    </row>
    <row r="34" spans="1:15">
      <c r="A34" s="16">
        <v>14583</v>
      </c>
      <c r="B34" s="17" t="s">
        <v>1036</v>
      </c>
      <c r="C34" s="96" t="s">
        <v>2809</v>
      </c>
      <c r="D34" s="17">
        <v>1</v>
      </c>
      <c r="E34" s="55">
        <v>40</v>
      </c>
      <c r="F34" s="20">
        <v>320</v>
      </c>
      <c r="G34" s="21">
        <f t="shared" si="9"/>
        <v>288</v>
      </c>
      <c r="H34" s="22">
        <f t="shared" si="10"/>
        <v>272</v>
      </c>
      <c r="I34" s="173">
        <f t="shared" si="11"/>
        <v>256</v>
      </c>
      <c r="J34" s="31"/>
      <c r="K34" s="30">
        <f t="shared" si="12"/>
        <v>0</v>
      </c>
      <c r="L34" s="32">
        <f t="shared" si="4"/>
        <v>0</v>
      </c>
    </row>
    <row r="35" spans="1:15">
      <c r="A35" s="25">
        <v>14585</v>
      </c>
      <c r="B35" s="26" t="s">
        <v>956</v>
      </c>
      <c r="C35" s="144" t="s">
        <v>2810</v>
      </c>
      <c r="D35" s="26">
        <v>1</v>
      </c>
      <c r="E35" s="56">
        <v>32</v>
      </c>
      <c r="F35" s="28">
        <v>395</v>
      </c>
      <c r="G35" s="29">
        <f t="shared" si="9"/>
        <v>355.5</v>
      </c>
      <c r="H35" s="30">
        <f t="shared" si="10"/>
        <v>335.75</v>
      </c>
      <c r="I35" s="173">
        <f t="shared" si="11"/>
        <v>316</v>
      </c>
      <c r="J35" s="31"/>
      <c r="K35" s="30">
        <f t="shared" si="12"/>
        <v>0</v>
      </c>
      <c r="L35" s="32">
        <f t="shared" ref="L35:L59" si="21">IF($K$67&gt;1,J35*I35,IF($K$67&gt;58500,J35*H35,IF($K$67&gt;27500,J35*G35,IF($K$67&gt;=0,J35*F35,0))))</f>
        <v>0</v>
      </c>
    </row>
    <row r="36" spans="1:15">
      <c r="A36" s="16">
        <v>14584</v>
      </c>
      <c r="B36" s="17" t="s">
        <v>136</v>
      </c>
      <c r="C36" s="96" t="s">
        <v>2811</v>
      </c>
      <c r="D36" s="17">
        <v>1</v>
      </c>
      <c r="E36" s="55">
        <v>5</v>
      </c>
      <c r="F36" s="20">
        <v>475</v>
      </c>
      <c r="G36" s="21">
        <f t="shared" si="9"/>
        <v>427.5</v>
      </c>
      <c r="H36" s="22">
        <f t="shared" si="10"/>
        <v>403.75</v>
      </c>
      <c r="I36" s="173">
        <f t="shared" si="11"/>
        <v>380</v>
      </c>
      <c r="J36" s="31"/>
      <c r="K36" s="30">
        <f t="shared" si="12"/>
        <v>0</v>
      </c>
      <c r="L36" s="32">
        <f t="shared" si="21"/>
        <v>0</v>
      </c>
    </row>
    <row r="37" spans="1:15">
      <c r="A37" s="25">
        <v>14598</v>
      </c>
      <c r="B37" s="26"/>
      <c r="C37" s="144" t="s">
        <v>2812</v>
      </c>
      <c r="D37" s="26">
        <v>1</v>
      </c>
      <c r="E37" s="56"/>
      <c r="F37" s="28"/>
      <c r="G37" s="29">
        <f t="shared" si="9"/>
        <v>0</v>
      </c>
      <c r="H37" s="30">
        <f t="shared" si="10"/>
        <v>0</v>
      </c>
      <c r="I37" s="173">
        <f t="shared" si="11"/>
        <v>0</v>
      </c>
      <c r="J37" s="31"/>
      <c r="K37" s="30">
        <f t="shared" si="12"/>
        <v>0</v>
      </c>
      <c r="L37" s="32">
        <f t="shared" si="21"/>
        <v>0</v>
      </c>
    </row>
    <row r="38" spans="1:15">
      <c r="A38" s="16">
        <v>14599</v>
      </c>
      <c r="B38" s="17"/>
      <c r="C38" s="96" t="s">
        <v>2813</v>
      </c>
      <c r="D38" s="17">
        <v>1</v>
      </c>
      <c r="E38" s="55">
        <v>1</v>
      </c>
      <c r="F38" s="20">
        <v>270</v>
      </c>
      <c r="G38" s="21">
        <f t="shared" si="9"/>
        <v>243</v>
      </c>
      <c r="H38" s="22">
        <f t="shared" si="10"/>
        <v>229.5</v>
      </c>
      <c r="I38" s="173">
        <f t="shared" si="11"/>
        <v>216</v>
      </c>
      <c r="J38" s="31"/>
      <c r="K38" s="30">
        <f t="shared" si="12"/>
        <v>0</v>
      </c>
      <c r="L38" s="32">
        <f t="shared" si="21"/>
        <v>0</v>
      </c>
    </row>
    <row r="39" spans="1:15">
      <c r="A39" s="25">
        <v>14597</v>
      </c>
      <c r="B39" s="26" t="s">
        <v>942</v>
      </c>
      <c r="C39" s="144" t="s">
        <v>2814</v>
      </c>
      <c r="D39" s="26">
        <v>1</v>
      </c>
      <c r="E39" s="56"/>
      <c r="F39" s="28"/>
      <c r="G39" s="29">
        <f t="shared" si="9"/>
        <v>0</v>
      </c>
      <c r="H39" s="30">
        <f t="shared" si="10"/>
        <v>0</v>
      </c>
      <c r="I39" s="173">
        <f t="shared" si="11"/>
        <v>0</v>
      </c>
      <c r="J39" s="31"/>
      <c r="K39" s="30">
        <f t="shared" si="12"/>
        <v>0</v>
      </c>
      <c r="L39" s="32">
        <f t="shared" si="21"/>
        <v>0</v>
      </c>
    </row>
    <row r="40" spans="1:15">
      <c r="A40" s="16">
        <v>14574</v>
      </c>
      <c r="B40" s="17" t="s">
        <v>1094</v>
      </c>
      <c r="C40" s="96" t="s">
        <v>3796</v>
      </c>
      <c r="D40" s="17">
        <v>1</v>
      </c>
      <c r="E40" s="55">
        <v>44</v>
      </c>
      <c r="F40" s="20">
        <v>370</v>
      </c>
      <c r="G40" s="21">
        <f t="shared" si="9"/>
        <v>333</v>
      </c>
      <c r="H40" s="22">
        <f t="shared" si="10"/>
        <v>314.5</v>
      </c>
      <c r="I40" s="173">
        <f t="shared" si="11"/>
        <v>296</v>
      </c>
      <c r="J40" s="31"/>
      <c r="K40" s="30">
        <f t="shared" si="12"/>
        <v>0</v>
      </c>
      <c r="L40" s="32">
        <f t="shared" si="21"/>
        <v>0</v>
      </c>
    </row>
    <row r="41" spans="1:15">
      <c r="A41" s="25">
        <v>14586</v>
      </c>
      <c r="B41" s="26" t="s">
        <v>957</v>
      </c>
      <c r="C41" s="144" t="s">
        <v>2815</v>
      </c>
      <c r="D41" s="26">
        <v>1</v>
      </c>
      <c r="E41" s="56">
        <v>26</v>
      </c>
      <c r="F41" s="28">
        <v>625</v>
      </c>
      <c r="G41" s="29">
        <f t="shared" si="9"/>
        <v>562.5</v>
      </c>
      <c r="H41" s="30">
        <f t="shared" si="10"/>
        <v>531.25</v>
      </c>
      <c r="I41" s="173">
        <f t="shared" si="11"/>
        <v>500</v>
      </c>
      <c r="J41" s="31"/>
      <c r="K41" s="30">
        <f t="shared" si="12"/>
        <v>0</v>
      </c>
      <c r="L41" s="32">
        <f t="shared" si="21"/>
        <v>0</v>
      </c>
    </row>
    <row r="42" spans="1:15">
      <c r="A42" s="16">
        <v>14573</v>
      </c>
      <c r="B42" s="17" t="s">
        <v>1094</v>
      </c>
      <c r="C42" s="96" t="s">
        <v>2816</v>
      </c>
      <c r="D42" s="17">
        <v>1</v>
      </c>
      <c r="E42" s="55">
        <v>24</v>
      </c>
      <c r="F42" s="20">
        <v>390</v>
      </c>
      <c r="G42" s="21">
        <f t="shared" si="9"/>
        <v>351</v>
      </c>
      <c r="H42" s="22">
        <f t="shared" si="10"/>
        <v>331.5</v>
      </c>
      <c r="I42" s="173">
        <f t="shared" si="11"/>
        <v>312</v>
      </c>
      <c r="J42" s="31"/>
      <c r="K42" s="30">
        <f t="shared" si="12"/>
        <v>0</v>
      </c>
      <c r="L42" s="32">
        <f t="shared" si="21"/>
        <v>0</v>
      </c>
    </row>
    <row r="43" spans="1:15">
      <c r="A43" s="25">
        <v>14587</v>
      </c>
      <c r="B43" s="26" t="s">
        <v>957</v>
      </c>
      <c r="C43" s="144" t="s">
        <v>2817</v>
      </c>
      <c r="D43" s="26">
        <v>1</v>
      </c>
      <c r="E43" s="56">
        <v>22</v>
      </c>
      <c r="F43" s="28">
        <v>625</v>
      </c>
      <c r="G43" s="29">
        <f t="shared" si="9"/>
        <v>562.5</v>
      </c>
      <c r="H43" s="30">
        <f t="shared" si="10"/>
        <v>531.25</v>
      </c>
      <c r="I43" s="173">
        <f t="shared" si="11"/>
        <v>500</v>
      </c>
      <c r="J43" s="31"/>
      <c r="K43" s="30">
        <f t="shared" si="12"/>
        <v>0</v>
      </c>
      <c r="L43" s="32">
        <f t="shared" si="21"/>
        <v>0</v>
      </c>
    </row>
    <row r="44" spans="1:15" ht="30">
      <c r="A44" s="16">
        <v>14588</v>
      </c>
      <c r="B44" s="17"/>
      <c r="C44" s="96" t="s">
        <v>2818</v>
      </c>
      <c r="D44" s="17">
        <v>1</v>
      </c>
      <c r="E44" s="55"/>
      <c r="F44" s="20"/>
      <c r="G44" s="21">
        <f t="shared" si="9"/>
        <v>0</v>
      </c>
      <c r="H44" s="22">
        <f t="shared" si="10"/>
        <v>0</v>
      </c>
      <c r="I44" s="173">
        <f t="shared" si="11"/>
        <v>0</v>
      </c>
      <c r="J44" s="31"/>
      <c r="K44" s="30">
        <f t="shared" si="12"/>
        <v>0</v>
      </c>
      <c r="L44" s="32">
        <f t="shared" si="21"/>
        <v>0</v>
      </c>
    </row>
    <row r="45" spans="1:15">
      <c r="A45" s="25">
        <v>14589</v>
      </c>
      <c r="B45" s="26"/>
      <c r="C45" s="144" t="s">
        <v>2819</v>
      </c>
      <c r="D45" s="26">
        <v>1</v>
      </c>
      <c r="E45" s="56">
        <v>1</v>
      </c>
      <c r="F45" s="28">
        <v>625</v>
      </c>
      <c r="G45" s="29">
        <f t="shared" si="9"/>
        <v>562.5</v>
      </c>
      <c r="H45" s="30">
        <f t="shared" si="10"/>
        <v>531.25</v>
      </c>
      <c r="I45" s="173">
        <f t="shared" si="11"/>
        <v>500</v>
      </c>
      <c r="J45" s="31"/>
      <c r="K45" s="30">
        <f t="shared" si="12"/>
        <v>0</v>
      </c>
      <c r="L45" s="32">
        <f t="shared" si="21"/>
        <v>0</v>
      </c>
    </row>
    <row r="46" spans="1:15">
      <c r="A46" s="16">
        <v>14593</v>
      </c>
      <c r="B46" s="17" t="s">
        <v>136</v>
      </c>
      <c r="C46" s="96" t="s">
        <v>2589</v>
      </c>
      <c r="D46" s="17">
        <v>1</v>
      </c>
      <c r="E46" s="55"/>
      <c r="F46" s="20"/>
      <c r="G46" s="21">
        <f t="shared" si="9"/>
        <v>0</v>
      </c>
      <c r="H46" s="22">
        <f t="shared" si="10"/>
        <v>0</v>
      </c>
      <c r="I46" s="173">
        <f t="shared" si="11"/>
        <v>0</v>
      </c>
      <c r="J46" s="31"/>
      <c r="K46" s="30">
        <f t="shared" si="12"/>
        <v>0</v>
      </c>
      <c r="L46" s="32">
        <f t="shared" si="21"/>
        <v>0</v>
      </c>
      <c r="N46">
        <f t="shared" ref="N46" si="22">ROW(J46)</f>
        <v>46</v>
      </c>
      <c r="O46" t="s">
        <v>2165</v>
      </c>
    </row>
    <row r="47" spans="1:15">
      <c r="A47" s="25">
        <v>14857</v>
      </c>
      <c r="B47" s="26" t="s">
        <v>3133</v>
      </c>
      <c r="C47" s="144" t="s">
        <v>3142</v>
      </c>
      <c r="D47" s="26">
        <v>1</v>
      </c>
      <c r="E47" s="56"/>
      <c r="F47" s="28"/>
      <c r="G47" s="29">
        <f t="shared" ref="G47:G57" si="23">F47*0.9</f>
        <v>0</v>
      </c>
      <c r="H47" s="30">
        <f t="shared" ref="H47:H57" si="24">F47*0.85</f>
        <v>0</v>
      </c>
      <c r="I47" s="173">
        <f t="shared" ref="I47:I57" si="25">F47*0.8</f>
        <v>0</v>
      </c>
      <c r="J47" s="31"/>
      <c r="K47" s="30">
        <f t="shared" ref="K47:K57" si="26">J47*F47</f>
        <v>0</v>
      </c>
      <c r="L47" s="32">
        <f t="shared" si="21"/>
        <v>0</v>
      </c>
      <c r="N47">
        <f>ROW(J47)</f>
        <v>47</v>
      </c>
      <c r="O47" t="s">
        <v>2165</v>
      </c>
    </row>
    <row r="48" spans="1:15">
      <c r="A48" s="16">
        <v>14855</v>
      </c>
      <c r="B48" s="17" t="s">
        <v>1094</v>
      </c>
      <c r="C48" s="96" t="s">
        <v>3141</v>
      </c>
      <c r="D48" s="17">
        <v>1</v>
      </c>
      <c r="E48" s="55"/>
      <c r="F48" s="20"/>
      <c r="G48" s="21">
        <f t="shared" si="23"/>
        <v>0</v>
      </c>
      <c r="H48" s="22">
        <f t="shared" si="24"/>
        <v>0</v>
      </c>
      <c r="I48" s="173">
        <f t="shared" si="25"/>
        <v>0</v>
      </c>
      <c r="J48" s="31"/>
      <c r="K48" s="30">
        <f t="shared" si="26"/>
        <v>0</v>
      </c>
      <c r="L48" s="32">
        <f t="shared" si="21"/>
        <v>0</v>
      </c>
      <c r="N48">
        <f t="shared" ref="N48:N57" si="27">ROW(J48)</f>
        <v>48</v>
      </c>
      <c r="O48" t="s">
        <v>2165</v>
      </c>
    </row>
    <row r="49" spans="1:15">
      <c r="A49" s="25">
        <v>14856</v>
      </c>
      <c r="B49" s="26" t="s">
        <v>942</v>
      </c>
      <c r="C49" s="144" t="s">
        <v>3140</v>
      </c>
      <c r="D49" s="26">
        <v>1</v>
      </c>
      <c r="E49" s="56">
        <v>36</v>
      </c>
      <c r="F49" s="28">
        <v>330</v>
      </c>
      <c r="G49" s="29">
        <f t="shared" si="23"/>
        <v>297</v>
      </c>
      <c r="H49" s="30">
        <f t="shared" si="24"/>
        <v>280.5</v>
      </c>
      <c r="I49" s="173">
        <f t="shared" si="25"/>
        <v>264</v>
      </c>
      <c r="J49" s="31"/>
      <c r="K49" s="30">
        <f t="shared" si="26"/>
        <v>0</v>
      </c>
      <c r="L49" s="32">
        <f t="shared" si="21"/>
        <v>0</v>
      </c>
      <c r="N49">
        <f t="shared" si="27"/>
        <v>49</v>
      </c>
      <c r="O49" t="s">
        <v>2165</v>
      </c>
    </row>
    <row r="50" spans="1:15">
      <c r="A50" s="16">
        <v>14854</v>
      </c>
      <c r="B50" s="17" t="s">
        <v>1094</v>
      </c>
      <c r="C50" s="96" t="s">
        <v>3139</v>
      </c>
      <c r="D50" s="17">
        <v>1</v>
      </c>
      <c r="E50" s="55"/>
      <c r="F50" s="20"/>
      <c r="G50" s="21">
        <f t="shared" si="23"/>
        <v>0</v>
      </c>
      <c r="H50" s="22">
        <f t="shared" si="24"/>
        <v>0</v>
      </c>
      <c r="I50" s="173">
        <f t="shared" si="25"/>
        <v>0</v>
      </c>
      <c r="J50" s="31"/>
      <c r="K50" s="30">
        <f t="shared" si="26"/>
        <v>0</v>
      </c>
      <c r="L50" s="32">
        <f t="shared" si="21"/>
        <v>0</v>
      </c>
      <c r="N50">
        <f t="shared" si="27"/>
        <v>50</v>
      </c>
      <c r="O50" t="s">
        <v>2165</v>
      </c>
    </row>
    <row r="51" spans="1:15">
      <c r="A51" s="25">
        <v>14862</v>
      </c>
      <c r="B51" s="26" t="s">
        <v>806</v>
      </c>
      <c r="C51" s="144" t="s">
        <v>3138</v>
      </c>
      <c r="D51" s="26">
        <v>1</v>
      </c>
      <c r="E51" s="56">
        <v>47</v>
      </c>
      <c r="F51" s="28">
        <v>420</v>
      </c>
      <c r="G51" s="29">
        <f t="shared" si="23"/>
        <v>378</v>
      </c>
      <c r="H51" s="30">
        <f t="shared" si="24"/>
        <v>357</v>
      </c>
      <c r="I51" s="173">
        <f t="shared" si="25"/>
        <v>336</v>
      </c>
      <c r="J51" s="31"/>
      <c r="K51" s="30">
        <f t="shared" si="26"/>
        <v>0</v>
      </c>
      <c r="L51" s="32">
        <f t="shared" si="21"/>
        <v>0</v>
      </c>
      <c r="N51">
        <f t="shared" si="27"/>
        <v>51</v>
      </c>
      <c r="O51" t="s">
        <v>2165</v>
      </c>
    </row>
    <row r="52" spans="1:15">
      <c r="A52" s="25">
        <v>14861</v>
      </c>
      <c r="B52" s="26" t="s">
        <v>1008</v>
      </c>
      <c r="C52" s="144" t="s">
        <v>3136</v>
      </c>
      <c r="D52" s="26">
        <v>1</v>
      </c>
      <c r="E52" s="56">
        <v>2</v>
      </c>
      <c r="F52" s="28">
        <v>340</v>
      </c>
      <c r="G52" s="29">
        <f t="shared" si="23"/>
        <v>306</v>
      </c>
      <c r="H52" s="30">
        <f t="shared" si="24"/>
        <v>289</v>
      </c>
      <c r="I52" s="173">
        <f t="shared" si="25"/>
        <v>272</v>
      </c>
      <c r="J52" s="31"/>
      <c r="K52" s="30">
        <f t="shared" si="26"/>
        <v>0</v>
      </c>
      <c r="L52" s="32">
        <f t="shared" si="21"/>
        <v>0</v>
      </c>
      <c r="N52">
        <f t="shared" si="27"/>
        <v>52</v>
      </c>
      <c r="O52" t="s">
        <v>2165</v>
      </c>
    </row>
    <row r="53" spans="1:15">
      <c r="A53" s="16">
        <v>14892</v>
      </c>
      <c r="B53" s="17" t="s">
        <v>1100</v>
      </c>
      <c r="C53" s="96" t="s">
        <v>3137</v>
      </c>
      <c r="D53" s="17">
        <v>1</v>
      </c>
      <c r="E53" s="55"/>
      <c r="F53" s="20"/>
      <c r="G53" s="21">
        <f t="shared" ref="G53" si="28">F53*0.9</f>
        <v>0</v>
      </c>
      <c r="H53" s="22">
        <f t="shared" ref="H53" si="29">F53*0.85</f>
        <v>0</v>
      </c>
      <c r="I53" s="173">
        <f t="shared" ref="I53" si="30">F53*0.8</f>
        <v>0</v>
      </c>
      <c r="J53" s="31"/>
      <c r="K53" s="30">
        <f>J53*F53</f>
        <v>0</v>
      </c>
      <c r="L53" s="32">
        <f t="shared" si="21"/>
        <v>0</v>
      </c>
      <c r="N53">
        <f>ROW(J53)</f>
        <v>53</v>
      </c>
      <c r="O53" t="s">
        <v>2165</v>
      </c>
    </row>
    <row r="54" spans="1:15">
      <c r="A54" s="16">
        <v>14864</v>
      </c>
      <c r="B54" s="17" t="s">
        <v>1095</v>
      </c>
      <c r="C54" s="96" t="s">
        <v>2929</v>
      </c>
      <c r="D54" s="17">
        <v>1</v>
      </c>
      <c r="E54" s="55">
        <v>1</v>
      </c>
      <c r="F54" s="20">
        <v>255</v>
      </c>
      <c r="G54" s="21">
        <f t="shared" si="23"/>
        <v>229.5</v>
      </c>
      <c r="H54" s="22">
        <f t="shared" si="24"/>
        <v>216.75</v>
      </c>
      <c r="I54" s="173">
        <f t="shared" si="25"/>
        <v>204</v>
      </c>
      <c r="J54" s="31"/>
      <c r="K54" s="30">
        <f t="shared" si="26"/>
        <v>0</v>
      </c>
      <c r="L54" s="32">
        <f t="shared" si="21"/>
        <v>0</v>
      </c>
      <c r="N54">
        <f t="shared" si="27"/>
        <v>54</v>
      </c>
      <c r="O54" t="s">
        <v>2165</v>
      </c>
    </row>
    <row r="55" spans="1:15">
      <c r="A55" s="25">
        <v>14868</v>
      </c>
      <c r="B55" s="26" t="s">
        <v>1095</v>
      </c>
      <c r="C55" s="144" t="s">
        <v>2930</v>
      </c>
      <c r="D55" s="26">
        <v>1</v>
      </c>
      <c r="E55" s="56">
        <v>4</v>
      </c>
      <c r="F55" s="28">
        <v>255</v>
      </c>
      <c r="G55" s="29">
        <f t="shared" si="23"/>
        <v>229.5</v>
      </c>
      <c r="H55" s="30">
        <f t="shared" si="24"/>
        <v>216.75</v>
      </c>
      <c r="I55" s="173">
        <f t="shared" si="25"/>
        <v>204</v>
      </c>
      <c r="J55" s="31"/>
      <c r="K55" s="30">
        <f t="shared" si="26"/>
        <v>0</v>
      </c>
      <c r="L55" s="32">
        <f t="shared" si="21"/>
        <v>0</v>
      </c>
      <c r="N55">
        <f t="shared" si="27"/>
        <v>55</v>
      </c>
      <c r="O55" t="s">
        <v>2165</v>
      </c>
    </row>
    <row r="56" spans="1:15">
      <c r="A56" s="16">
        <v>14863</v>
      </c>
      <c r="B56" s="17" t="s">
        <v>806</v>
      </c>
      <c r="C56" s="96" t="s">
        <v>3135</v>
      </c>
      <c r="D56" s="17">
        <v>1</v>
      </c>
      <c r="E56" s="55">
        <v>90</v>
      </c>
      <c r="F56" s="20">
        <v>375</v>
      </c>
      <c r="G56" s="21">
        <f t="shared" si="23"/>
        <v>337.5</v>
      </c>
      <c r="H56" s="22">
        <f t="shared" si="24"/>
        <v>318.75</v>
      </c>
      <c r="I56" s="173">
        <f t="shared" si="25"/>
        <v>300</v>
      </c>
      <c r="J56" s="31"/>
      <c r="K56" s="30">
        <f t="shared" si="26"/>
        <v>0</v>
      </c>
      <c r="L56" s="32">
        <f t="shared" si="21"/>
        <v>0</v>
      </c>
      <c r="N56">
        <f t="shared" si="27"/>
        <v>56</v>
      </c>
      <c r="O56" t="s">
        <v>2165</v>
      </c>
    </row>
    <row r="57" spans="1:15">
      <c r="A57" s="25">
        <v>14860</v>
      </c>
      <c r="B57" s="26" t="s">
        <v>955</v>
      </c>
      <c r="C57" s="144" t="s">
        <v>3134</v>
      </c>
      <c r="D57" s="26">
        <v>1</v>
      </c>
      <c r="E57" s="56">
        <v>55</v>
      </c>
      <c r="F57" s="28">
        <v>230</v>
      </c>
      <c r="G57" s="29">
        <f t="shared" si="23"/>
        <v>207</v>
      </c>
      <c r="H57" s="30">
        <f t="shared" si="24"/>
        <v>195.5</v>
      </c>
      <c r="I57" s="173">
        <f t="shared" si="25"/>
        <v>184</v>
      </c>
      <c r="J57" s="31"/>
      <c r="K57" s="30">
        <f t="shared" si="26"/>
        <v>0</v>
      </c>
      <c r="L57" s="32">
        <f t="shared" si="21"/>
        <v>0</v>
      </c>
      <c r="N57">
        <f t="shared" si="27"/>
        <v>57</v>
      </c>
      <c r="O57" t="s">
        <v>2165</v>
      </c>
    </row>
    <row r="58" spans="1:15">
      <c r="A58" s="16">
        <v>14858</v>
      </c>
      <c r="B58" s="17" t="s">
        <v>1008</v>
      </c>
      <c r="C58" s="96" t="s">
        <v>3470</v>
      </c>
      <c r="D58" s="17">
        <v>1</v>
      </c>
      <c r="E58" s="55">
        <v>11</v>
      </c>
      <c r="F58" s="20">
        <v>530</v>
      </c>
      <c r="G58" s="21">
        <f t="shared" ref="G58:G61" si="31">F58*0.9</f>
        <v>477</v>
      </c>
      <c r="H58" s="22">
        <f t="shared" ref="H58:H61" si="32">F58*0.85</f>
        <v>450.5</v>
      </c>
      <c r="I58" s="173">
        <f t="shared" ref="I58:I61" si="33">F58*0.8</f>
        <v>424</v>
      </c>
      <c r="J58" s="31"/>
      <c r="K58" s="30">
        <f t="shared" ref="K58:K61" si="34">J58*F58</f>
        <v>0</v>
      </c>
      <c r="L58" s="32">
        <f t="shared" si="21"/>
        <v>0</v>
      </c>
      <c r="N58">
        <f t="shared" ref="N58:N59" si="35">ROW(J58)</f>
        <v>58</v>
      </c>
      <c r="O58" t="s">
        <v>2165</v>
      </c>
    </row>
    <row r="59" spans="1:15">
      <c r="A59" s="25">
        <v>14859</v>
      </c>
      <c r="B59" s="26" t="s">
        <v>1008</v>
      </c>
      <c r="C59" s="144" t="s">
        <v>3094</v>
      </c>
      <c r="D59" s="26">
        <v>1</v>
      </c>
      <c r="E59" s="56">
        <v>20</v>
      </c>
      <c r="F59" s="28">
        <v>530</v>
      </c>
      <c r="G59" s="29">
        <f t="shared" si="31"/>
        <v>477</v>
      </c>
      <c r="H59" s="30">
        <f t="shared" si="32"/>
        <v>450.5</v>
      </c>
      <c r="I59" s="173">
        <f t="shared" si="33"/>
        <v>424</v>
      </c>
      <c r="J59" s="31"/>
      <c r="K59" s="30">
        <f t="shared" si="34"/>
        <v>0</v>
      </c>
      <c r="L59" s="32">
        <f t="shared" si="21"/>
        <v>0</v>
      </c>
      <c r="N59">
        <f t="shared" si="35"/>
        <v>59</v>
      </c>
      <c r="O59" t="s">
        <v>2165</v>
      </c>
    </row>
    <row r="60" spans="1:15">
      <c r="A60" s="25">
        <v>14872</v>
      </c>
      <c r="B60" s="26" t="s">
        <v>956</v>
      </c>
      <c r="C60" s="144" t="s">
        <v>2931</v>
      </c>
      <c r="D60" s="26">
        <v>1</v>
      </c>
      <c r="E60" s="56"/>
      <c r="F60" s="28"/>
      <c r="G60" s="29">
        <f t="shared" si="31"/>
        <v>0</v>
      </c>
      <c r="H60" s="30">
        <f t="shared" si="32"/>
        <v>0</v>
      </c>
      <c r="I60" s="173">
        <f t="shared" si="33"/>
        <v>0</v>
      </c>
      <c r="J60" s="31"/>
      <c r="K60" s="30">
        <f t="shared" si="34"/>
        <v>0</v>
      </c>
      <c r="L60" s="32">
        <f>IF($K$328&gt;125000,J60*I60,IF($K$328&gt;58500,J60*H60,IF($K$328&gt;27500,J60*G60,IF($K$328&gt;=0,J60*F60,0))))</f>
        <v>0</v>
      </c>
      <c r="N60">
        <f>ROW(J60)</f>
        <v>60</v>
      </c>
      <c r="O60" t="s">
        <v>2165</v>
      </c>
    </row>
    <row r="61" spans="1:15">
      <c r="A61" s="16">
        <v>14873</v>
      </c>
      <c r="B61" s="17" t="s">
        <v>956</v>
      </c>
      <c r="C61" s="96" t="s">
        <v>2932</v>
      </c>
      <c r="D61" s="17">
        <v>1</v>
      </c>
      <c r="E61" s="55"/>
      <c r="F61" s="20"/>
      <c r="G61" s="21">
        <f t="shared" si="31"/>
        <v>0</v>
      </c>
      <c r="H61" s="22">
        <f t="shared" si="32"/>
        <v>0</v>
      </c>
      <c r="I61" s="173">
        <f t="shared" si="33"/>
        <v>0</v>
      </c>
      <c r="J61" s="31"/>
      <c r="K61" s="30">
        <f t="shared" si="34"/>
        <v>0</v>
      </c>
      <c r="L61" s="32">
        <f>IF($K$328&gt;125000,J61*I61,IF($K$328&gt;58500,J61*H61,IF($K$328&gt;27500,J61*G61,IF($K$328&gt;=0,J61*F61,0))))</f>
        <v>0</v>
      </c>
    </row>
    <row r="62" spans="1:15">
      <c r="A62" s="16">
        <v>14865</v>
      </c>
      <c r="B62" s="17" t="s">
        <v>942</v>
      </c>
      <c r="C62" s="96" t="s">
        <v>3090</v>
      </c>
      <c r="D62" s="17">
        <v>1</v>
      </c>
      <c r="E62" s="55"/>
      <c r="F62" s="20"/>
      <c r="G62" s="21">
        <f t="shared" ref="G62:G64" si="36">F62*0.9</f>
        <v>0</v>
      </c>
      <c r="H62" s="22">
        <f t="shared" ref="H62:H64" si="37">F62*0.85</f>
        <v>0</v>
      </c>
      <c r="I62" s="173">
        <f t="shared" ref="I62:I64" si="38">F62*0.8</f>
        <v>0</v>
      </c>
      <c r="J62" s="31"/>
      <c r="K62" s="30">
        <f t="shared" ref="K62:K64" si="39">J62*F62</f>
        <v>0</v>
      </c>
      <c r="L62" s="32">
        <f>IF($K$333&gt;125000,J62*I62,IF($K$333&gt;58500,J62*H62,IF($K$333&gt;27500,J62*G62,IF($K$333&gt;=0,J62*F62,0))))</f>
        <v>0</v>
      </c>
    </row>
    <row r="63" spans="1:15">
      <c r="A63" s="25">
        <v>14874</v>
      </c>
      <c r="B63" s="26" t="s">
        <v>3469</v>
      </c>
      <c r="C63" s="144" t="s">
        <v>3091</v>
      </c>
      <c r="D63" s="26">
        <v>1</v>
      </c>
      <c r="E63" s="56">
        <v>1</v>
      </c>
      <c r="F63" s="28">
        <v>225</v>
      </c>
      <c r="G63" s="29">
        <f t="shared" si="36"/>
        <v>202.5</v>
      </c>
      <c r="H63" s="30">
        <f t="shared" si="37"/>
        <v>191.25</v>
      </c>
      <c r="I63" s="173">
        <f t="shared" si="38"/>
        <v>180</v>
      </c>
      <c r="J63" s="31"/>
      <c r="K63" s="30">
        <f t="shared" si="39"/>
        <v>0</v>
      </c>
      <c r="L63" s="32">
        <f>IF($K$333&gt;125000,J63*I63,IF($K$333&gt;58500,J63*H63,IF($K$333&gt;27500,J63*G63,IF($K$333&gt;=0,J63*F63,0))))</f>
        <v>0</v>
      </c>
    </row>
    <row r="64" spans="1:15">
      <c r="A64" s="16">
        <v>14869</v>
      </c>
      <c r="B64" s="17" t="s">
        <v>3469</v>
      </c>
      <c r="C64" s="96" t="s">
        <v>3092</v>
      </c>
      <c r="D64" s="17">
        <v>1</v>
      </c>
      <c r="E64" s="55">
        <v>44</v>
      </c>
      <c r="F64" s="20">
        <v>225</v>
      </c>
      <c r="G64" s="21">
        <f t="shared" si="36"/>
        <v>202.5</v>
      </c>
      <c r="H64" s="22">
        <f t="shared" si="37"/>
        <v>191.25</v>
      </c>
      <c r="I64" s="173">
        <f t="shared" si="38"/>
        <v>180</v>
      </c>
      <c r="J64" s="31"/>
      <c r="K64" s="30">
        <f t="shared" si="39"/>
        <v>0</v>
      </c>
      <c r="L64" s="32">
        <f>IF($K$333&gt;125000,J64*I64,IF($K$333&gt;58500,J64*H64,IF($K$333&gt;27500,J64*G64,IF($K$333&gt;=0,J64*F64,0))))</f>
        <v>0</v>
      </c>
    </row>
    <row r="65" spans="1:14">
      <c r="A65" s="16"/>
      <c r="B65" s="17"/>
      <c r="C65" s="96"/>
      <c r="D65" s="17"/>
      <c r="E65" s="55"/>
      <c r="F65" s="20"/>
      <c r="G65" s="21"/>
      <c r="H65" s="22"/>
      <c r="I65" s="22"/>
      <c r="J65" s="31"/>
      <c r="K65" s="30"/>
      <c r="L65" s="32"/>
    </row>
    <row r="66" spans="1:14">
      <c r="A66" s="16"/>
      <c r="B66" s="17"/>
      <c r="C66" s="151"/>
      <c r="D66" s="17"/>
      <c r="E66" s="55"/>
      <c r="F66" s="20"/>
      <c r="G66" s="21"/>
      <c r="H66" s="22"/>
      <c r="I66" s="22"/>
      <c r="J66" s="31"/>
      <c r="K66" s="30"/>
      <c r="L66" s="32"/>
    </row>
    <row r="67" spans="1:14" ht="15.75">
      <c r="A67" s="6"/>
      <c r="B67" s="4"/>
      <c r="C67" s="8"/>
      <c r="D67" s="4"/>
      <c r="E67" s="58"/>
      <c r="F67" s="79"/>
      <c r="G67" s="80"/>
      <c r="H67" s="81"/>
      <c r="I67" s="81"/>
      <c r="J67" s="81"/>
      <c r="K67" s="2">
        <f>K68+RiadAromes!K103+MalakBIO!K29+Haramain!K219+Lattafa!K128+Junaid!K36+Zaafaran!K176+Rasasi!K69+Artis!K41+Rehab!K117+Розлив!K221+Остальные!K127</f>
        <v>0</v>
      </c>
      <c r="L67" s="82"/>
      <c r="M67" s="12"/>
      <c r="N67" s="12"/>
    </row>
    <row r="68" spans="1:14">
      <c r="K68" s="12">
        <f>SUM(K3:K66)</f>
        <v>0</v>
      </c>
    </row>
  </sheetData>
  <sheetProtection password="E1DC" sheet="1" objects="1" scenarios="1"/>
  <protectedRanges>
    <protectedRange sqref="J65:J66 J3:J51 J52:J59" name="Диапазон1"/>
    <protectedRange sqref="J62:J64" name="Диапазон1_1"/>
    <protectedRange sqref="J60:J61" name="Диапазон1_2"/>
  </protectedRanges>
  <mergeCells count="1">
    <mergeCell ref="G2:I2"/>
  </mergeCells>
  <hyperlinks>
    <hyperlink ref="C17" r:id="rId1"/>
    <hyperlink ref="C18" r:id="rId2"/>
    <hyperlink ref="C19" r:id="rId3"/>
    <hyperlink ref="C32" r:id="rId4" display="Pearly Glow - Крем для тела &quot;Жемчужный&quot;  мягкий блеск"/>
    <hyperlink ref="C46" r:id="rId5"/>
    <hyperlink ref="C26" r:id="rId6"/>
    <hyperlink ref="C27" r:id="rId7"/>
    <hyperlink ref="C28" r:id="rId8"/>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rgb="FF00E668"/>
  </sheetPr>
  <dimension ref="A1:O103"/>
  <sheetViews>
    <sheetView workbookViewId="0">
      <pane ySplit="1" topLeftCell="A69" activePane="bottomLeft" state="frozen"/>
      <selection activeCell="F113" sqref="F113"/>
      <selection pane="bottomLeft" activeCell="E3" sqref="E3:F102"/>
    </sheetView>
  </sheetViews>
  <sheetFormatPr defaultColWidth="8.85546875" defaultRowHeight="15"/>
  <cols>
    <col min="1" max="1" width="8.28515625" style="7" customWidth="1"/>
    <col min="2" max="2" width="7.7109375" style="5" customWidth="1"/>
    <col min="3" max="3" width="84.140625" style="9" customWidth="1"/>
    <col min="4" max="4" width="8.28515625" style="5" customWidth="1"/>
    <col min="5" max="5" width="8.42578125" style="59" bestFit="1" customWidth="1"/>
    <col min="6" max="6" width="8.85546875" style="13" bestFit="1" customWidth="1"/>
    <col min="7" max="7" width="10" style="12" customWidth="1"/>
    <col min="8" max="8" width="10.28515625" style="12" customWidth="1"/>
    <col min="9" max="9" width="10.28515625" style="175" bestFit="1" customWidth="1"/>
    <col min="10" max="10" width="9.7109375" customWidth="1"/>
    <col min="11" max="11" width="10.28515625" hidden="1" customWidth="1"/>
    <col min="12" max="12" width="11.85546875" customWidth="1"/>
    <col min="13" max="13" width="0" hidden="1" customWidth="1"/>
    <col min="14" max="14" width="6.5703125" hidden="1" customWidth="1"/>
    <col min="15" max="15" width="11.42578125" hidden="1" customWidth="1"/>
    <col min="16" max="16" width="6.5703125" customWidth="1"/>
  </cols>
  <sheetData>
    <row r="1" spans="1:15" s="3" customFormat="1" ht="51" customHeight="1">
      <c r="A1" s="61" t="s">
        <v>128</v>
      </c>
      <c r="B1" s="62" t="s">
        <v>131</v>
      </c>
      <c r="C1" s="63" t="s">
        <v>150</v>
      </c>
      <c r="D1" s="64" t="s">
        <v>129</v>
      </c>
      <c r="E1" s="65" t="s">
        <v>148</v>
      </c>
      <c r="F1" s="66" t="s">
        <v>130</v>
      </c>
      <c r="G1" s="67" t="s">
        <v>145</v>
      </c>
      <c r="H1" s="68" t="s">
        <v>146</v>
      </c>
      <c r="I1" s="68" t="s">
        <v>147</v>
      </c>
      <c r="J1" s="69" t="s">
        <v>811</v>
      </c>
      <c r="K1" s="70" t="s">
        <v>144</v>
      </c>
      <c r="L1" s="71" t="str">
        <f>"Сумма:"&amp;" "&amp;SUM(L3:L301)</f>
        <v>Сумма: 0</v>
      </c>
    </row>
    <row r="2" spans="1:15">
      <c r="A2" s="17"/>
      <c r="B2" s="17"/>
      <c r="C2" s="60" t="s">
        <v>733</v>
      </c>
      <c r="D2" s="17"/>
      <c r="E2" s="55"/>
      <c r="F2" s="20"/>
      <c r="G2" s="238" t="s">
        <v>3498</v>
      </c>
      <c r="H2" s="239"/>
      <c r="I2" s="240"/>
      <c r="J2" s="15"/>
      <c r="K2" s="22"/>
      <c r="L2" s="23"/>
    </row>
    <row r="3" spans="1:15">
      <c r="A3" s="26">
        <v>14187</v>
      </c>
      <c r="B3" s="26" t="s">
        <v>199</v>
      </c>
      <c r="C3" s="144" t="s">
        <v>1068</v>
      </c>
      <c r="D3" s="26">
        <v>10</v>
      </c>
      <c r="E3" s="56">
        <v>201</v>
      </c>
      <c r="F3" s="28">
        <v>290</v>
      </c>
      <c r="G3" s="29">
        <f t="shared" ref="G3:G7" si="0">F3*0.9</f>
        <v>261</v>
      </c>
      <c r="H3" s="30">
        <f t="shared" ref="H3:H7" si="1">F3*0.85</f>
        <v>246.5</v>
      </c>
      <c r="I3" s="173">
        <f t="shared" ref="I3:I7" si="2">F3*0.8</f>
        <v>232</v>
      </c>
      <c r="J3" s="31"/>
      <c r="K3" s="30">
        <f t="shared" ref="K3:K85" si="3">J3*F3</f>
        <v>0</v>
      </c>
      <c r="L3" s="32">
        <f>IF($K$102&gt;1,J3*I3,IF($K$102&gt;58500,J3*H3,IF($K$102&gt;27500,J3*G3,IF($K$102&gt;=0,J3*F3,0))))</f>
        <v>0</v>
      </c>
      <c r="N3">
        <f t="shared" ref="N3:N100" si="4">ROW(J3)</f>
        <v>3</v>
      </c>
      <c r="O3" t="s">
        <v>2290</v>
      </c>
    </row>
    <row r="4" spans="1:15">
      <c r="A4" s="17">
        <v>14904</v>
      </c>
      <c r="B4" s="17" t="s">
        <v>136</v>
      </c>
      <c r="C4" s="151" t="s">
        <v>3211</v>
      </c>
      <c r="D4" s="16">
        <v>1</v>
      </c>
      <c r="E4" s="57">
        <v>21</v>
      </c>
      <c r="F4" s="20">
        <v>730</v>
      </c>
      <c r="G4" s="21">
        <f t="shared" ref="G4" si="5">F4*0.9</f>
        <v>657</v>
      </c>
      <c r="H4" s="22">
        <f t="shared" ref="H4" si="6">F4*0.85</f>
        <v>620.5</v>
      </c>
      <c r="I4" s="172">
        <f t="shared" ref="I4" si="7">F4*0.8</f>
        <v>584</v>
      </c>
      <c r="J4" s="31"/>
      <c r="K4" s="30">
        <f t="shared" ref="K4" si="8">J4*F4</f>
        <v>0</v>
      </c>
      <c r="L4" s="32">
        <f t="shared" ref="L4:L70" si="9">IF($K$102&gt;1,J4*I4,IF($K$102&gt;58500,J4*H4,IF($K$102&gt;27500,J4*G4,IF($K$102&gt;=0,J4*F4,0))))</f>
        <v>0</v>
      </c>
      <c r="N4">
        <f t="shared" ref="N4" si="10">ROW(J4)</f>
        <v>4</v>
      </c>
      <c r="O4" t="s">
        <v>2290</v>
      </c>
    </row>
    <row r="5" spans="1:15">
      <c r="A5" s="26">
        <v>14522</v>
      </c>
      <c r="B5" s="26" t="s">
        <v>942</v>
      </c>
      <c r="C5" s="144" t="s">
        <v>2456</v>
      </c>
      <c r="D5" s="26">
        <v>1</v>
      </c>
      <c r="E5" s="56"/>
      <c r="F5" s="28"/>
      <c r="G5" s="29">
        <f t="shared" ref="G5" si="11">F5*0.9</f>
        <v>0</v>
      </c>
      <c r="H5" s="30">
        <f t="shared" ref="H5" si="12">F5*0.85</f>
        <v>0</v>
      </c>
      <c r="I5" s="173">
        <f t="shared" ref="I5" si="13">F5*0.8</f>
        <v>0</v>
      </c>
      <c r="J5" s="31"/>
      <c r="K5" s="30">
        <f t="shared" ref="K5" si="14">J5*F5</f>
        <v>0</v>
      </c>
      <c r="L5" s="32">
        <f t="shared" si="9"/>
        <v>0</v>
      </c>
      <c r="N5">
        <f t="shared" ref="N5" si="15">ROW(J5)</f>
        <v>5</v>
      </c>
      <c r="O5" t="s">
        <v>2290</v>
      </c>
    </row>
    <row r="6" spans="1:15">
      <c r="A6" s="17">
        <v>14186</v>
      </c>
      <c r="B6" s="17" t="s">
        <v>1021</v>
      </c>
      <c r="C6" s="151" t="s">
        <v>1069</v>
      </c>
      <c r="D6" s="16">
        <v>1</v>
      </c>
      <c r="E6" s="57">
        <v>15</v>
      </c>
      <c r="F6" s="20">
        <v>850</v>
      </c>
      <c r="G6" s="21">
        <f t="shared" si="0"/>
        <v>765</v>
      </c>
      <c r="H6" s="22">
        <f t="shared" si="1"/>
        <v>722.5</v>
      </c>
      <c r="I6" s="172">
        <f t="shared" si="2"/>
        <v>680</v>
      </c>
      <c r="J6" s="31"/>
      <c r="K6" s="30">
        <f t="shared" si="3"/>
        <v>0</v>
      </c>
      <c r="L6" s="32">
        <f t="shared" si="9"/>
        <v>0</v>
      </c>
      <c r="N6">
        <f t="shared" si="4"/>
        <v>6</v>
      </c>
      <c r="O6" t="s">
        <v>2290</v>
      </c>
    </row>
    <row r="7" spans="1:15">
      <c r="A7" s="26">
        <v>14182</v>
      </c>
      <c r="B7" s="26" t="s">
        <v>136</v>
      </c>
      <c r="C7" s="144" t="s">
        <v>1070</v>
      </c>
      <c r="D7" s="25">
        <v>1</v>
      </c>
      <c r="E7" s="56">
        <v>67</v>
      </c>
      <c r="F7" s="28">
        <v>650</v>
      </c>
      <c r="G7" s="29">
        <f t="shared" si="0"/>
        <v>585</v>
      </c>
      <c r="H7" s="30">
        <f t="shared" si="1"/>
        <v>552.5</v>
      </c>
      <c r="I7" s="173">
        <f t="shared" si="2"/>
        <v>520</v>
      </c>
      <c r="J7" s="31"/>
      <c r="K7" s="30">
        <f t="shared" si="3"/>
        <v>0</v>
      </c>
      <c r="L7" s="32">
        <f t="shared" si="9"/>
        <v>0</v>
      </c>
      <c r="N7">
        <f t="shared" si="4"/>
        <v>7</v>
      </c>
      <c r="O7" t="s">
        <v>2290</v>
      </c>
    </row>
    <row r="8" spans="1:15">
      <c r="A8" s="17">
        <v>14183</v>
      </c>
      <c r="B8" s="17" t="s">
        <v>136</v>
      </c>
      <c r="C8" s="151" t="s">
        <v>1072</v>
      </c>
      <c r="D8" s="17">
        <v>1</v>
      </c>
      <c r="E8" s="57">
        <v>82</v>
      </c>
      <c r="F8" s="20">
        <v>670</v>
      </c>
      <c r="G8" s="21">
        <f t="shared" ref="G8:G12" si="16">F8*0.9</f>
        <v>603</v>
      </c>
      <c r="H8" s="22">
        <f t="shared" ref="H8:H12" si="17">F8*0.85</f>
        <v>569.5</v>
      </c>
      <c r="I8" s="172">
        <f t="shared" ref="I8:I12" si="18">F8*0.8</f>
        <v>536</v>
      </c>
      <c r="J8" s="31"/>
      <c r="K8" s="30">
        <f t="shared" si="3"/>
        <v>0</v>
      </c>
      <c r="L8" s="32">
        <f t="shared" si="9"/>
        <v>0</v>
      </c>
      <c r="N8">
        <f t="shared" si="4"/>
        <v>8</v>
      </c>
      <c r="O8" t="s">
        <v>2290</v>
      </c>
    </row>
    <row r="9" spans="1:15">
      <c r="A9" s="26">
        <v>14188</v>
      </c>
      <c r="B9" s="26" t="s">
        <v>943</v>
      </c>
      <c r="C9" s="144" t="s">
        <v>1073</v>
      </c>
      <c r="D9" s="26">
        <v>1</v>
      </c>
      <c r="E9" s="56">
        <v>19</v>
      </c>
      <c r="F9" s="28">
        <v>740</v>
      </c>
      <c r="G9" s="29">
        <f t="shared" si="16"/>
        <v>666</v>
      </c>
      <c r="H9" s="30">
        <f t="shared" si="17"/>
        <v>629</v>
      </c>
      <c r="I9" s="173">
        <f t="shared" si="18"/>
        <v>592</v>
      </c>
      <c r="J9" s="31"/>
      <c r="K9" s="30">
        <f t="shared" si="3"/>
        <v>0</v>
      </c>
      <c r="L9" s="32">
        <f t="shared" si="9"/>
        <v>0</v>
      </c>
      <c r="N9">
        <f t="shared" si="4"/>
        <v>9</v>
      </c>
      <c r="O9" t="s">
        <v>2290</v>
      </c>
    </row>
    <row r="10" spans="1:15">
      <c r="A10" s="17">
        <v>14189</v>
      </c>
      <c r="B10" s="17" t="s">
        <v>943</v>
      </c>
      <c r="C10" s="151" t="s">
        <v>1074</v>
      </c>
      <c r="D10" s="16">
        <v>1</v>
      </c>
      <c r="E10" s="57">
        <v>21</v>
      </c>
      <c r="F10" s="20">
        <v>540</v>
      </c>
      <c r="G10" s="21">
        <f t="shared" si="16"/>
        <v>486</v>
      </c>
      <c r="H10" s="22">
        <f t="shared" si="17"/>
        <v>459</v>
      </c>
      <c r="I10" s="172">
        <f t="shared" si="18"/>
        <v>432</v>
      </c>
      <c r="J10" s="31"/>
      <c r="K10" s="30">
        <f t="shared" si="3"/>
        <v>0</v>
      </c>
      <c r="L10" s="32">
        <f t="shared" si="9"/>
        <v>0</v>
      </c>
      <c r="N10">
        <f t="shared" si="4"/>
        <v>10</v>
      </c>
      <c r="O10" t="s">
        <v>2290</v>
      </c>
    </row>
    <row r="11" spans="1:15">
      <c r="A11" s="26">
        <v>14185</v>
      </c>
      <c r="B11" s="26" t="s">
        <v>942</v>
      </c>
      <c r="C11" s="144" t="s">
        <v>1075</v>
      </c>
      <c r="D11" s="26">
        <v>1</v>
      </c>
      <c r="E11" s="56">
        <v>24</v>
      </c>
      <c r="F11" s="28">
        <v>790</v>
      </c>
      <c r="G11" s="29">
        <f t="shared" si="16"/>
        <v>711</v>
      </c>
      <c r="H11" s="30">
        <f t="shared" si="17"/>
        <v>671.5</v>
      </c>
      <c r="I11" s="173">
        <f t="shared" si="18"/>
        <v>632</v>
      </c>
      <c r="J11" s="31"/>
      <c r="K11" s="30">
        <f t="shared" si="3"/>
        <v>0</v>
      </c>
      <c r="L11" s="32">
        <f t="shared" si="9"/>
        <v>0</v>
      </c>
      <c r="N11">
        <f t="shared" si="4"/>
        <v>11</v>
      </c>
      <c r="O11" t="s">
        <v>2290</v>
      </c>
    </row>
    <row r="12" spans="1:15">
      <c r="A12" s="17">
        <v>14184</v>
      </c>
      <c r="B12" s="17" t="s">
        <v>136</v>
      </c>
      <c r="C12" s="151" t="s">
        <v>1076</v>
      </c>
      <c r="D12" s="17">
        <v>1</v>
      </c>
      <c r="E12" s="57">
        <v>72</v>
      </c>
      <c r="F12" s="20">
        <v>670</v>
      </c>
      <c r="G12" s="21">
        <f t="shared" si="16"/>
        <v>603</v>
      </c>
      <c r="H12" s="22">
        <f t="shared" si="17"/>
        <v>569.5</v>
      </c>
      <c r="I12" s="172">
        <f t="shared" si="18"/>
        <v>536</v>
      </c>
      <c r="J12" s="31"/>
      <c r="K12" s="30">
        <f t="shared" si="3"/>
        <v>0</v>
      </c>
      <c r="L12" s="32">
        <f t="shared" si="9"/>
        <v>0</v>
      </c>
      <c r="N12">
        <f t="shared" si="4"/>
        <v>12</v>
      </c>
      <c r="O12" t="s">
        <v>2290</v>
      </c>
    </row>
    <row r="13" spans="1:15">
      <c r="A13" s="26">
        <v>14523</v>
      </c>
      <c r="B13" s="26" t="s">
        <v>2448</v>
      </c>
      <c r="C13" s="144" t="s">
        <v>3214</v>
      </c>
      <c r="D13" s="26">
        <v>1</v>
      </c>
      <c r="E13" s="56">
        <v>116</v>
      </c>
      <c r="F13" s="28">
        <v>460</v>
      </c>
      <c r="G13" s="29">
        <f t="shared" ref="G13" si="19">F13*0.9</f>
        <v>414</v>
      </c>
      <c r="H13" s="30">
        <f t="shared" ref="H13" si="20">F13*0.85</f>
        <v>391</v>
      </c>
      <c r="I13" s="173">
        <f t="shared" ref="I13" si="21">F13*0.8</f>
        <v>368</v>
      </c>
      <c r="J13" s="31"/>
      <c r="K13" s="30">
        <f t="shared" ref="K13:K27" si="22">J13*F13</f>
        <v>0</v>
      </c>
      <c r="L13" s="32">
        <f t="shared" si="9"/>
        <v>0</v>
      </c>
      <c r="N13">
        <f t="shared" ref="N13:N27" si="23">ROW(J13)</f>
        <v>13</v>
      </c>
      <c r="O13" t="s">
        <v>2290</v>
      </c>
    </row>
    <row r="14" spans="1:15">
      <c r="A14" s="17"/>
      <c r="B14" s="17"/>
      <c r="C14" s="34" t="s">
        <v>3224</v>
      </c>
      <c r="D14" s="17"/>
      <c r="E14" s="72"/>
      <c r="F14" s="20"/>
      <c r="G14" s="21"/>
      <c r="H14" s="22"/>
      <c r="I14" s="172"/>
      <c r="J14" s="31"/>
      <c r="K14" s="30">
        <f t="shared" si="22"/>
        <v>0</v>
      </c>
      <c r="L14" s="32">
        <f t="shared" ref="L14" si="24">IF($K$102&gt;125000,J14*I14,IF($K$102&gt;55000,J14*H14,IF($K$102&gt;27500,J14*G14,IF($K$102&gt;=0,J14*F14,0))))</f>
        <v>0</v>
      </c>
      <c r="N14">
        <f t="shared" si="23"/>
        <v>14</v>
      </c>
      <c r="O14" t="s">
        <v>2290</v>
      </c>
    </row>
    <row r="15" spans="1:15">
      <c r="A15" s="26">
        <v>14181</v>
      </c>
      <c r="B15" s="26" t="s">
        <v>942</v>
      </c>
      <c r="C15" s="144" t="s">
        <v>2446</v>
      </c>
      <c r="D15" s="26">
        <v>3</v>
      </c>
      <c r="E15" s="56">
        <v>240</v>
      </c>
      <c r="F15" s="28">
        <v>1090</v>
      </c>
      <c r="G15" s="29">
        <f>F15*0.9</f>
        <v>981</v>
      </c>
      <c r="H15" s="30">
        <f>F15*0.85</f>
        <v>926.5</v>
      </c>
      <c r="I15" s="173">
        <f>F15*0.8</f>
        <v>872</v>
      </c>
      <c r="J15" s="31"/>
      <c r="K15" s="30">
        <f>J15*F15</f>
        <v>0</v>
      </c>
      <c r="L15" s="32">
        <f t="shared" si="9"/>
        <v>0</v>
      </c>
      <c r="N15">
        <f>ROW(J15)</f>
        <v>15</v>
      </c>
      <c r="O15" t="s">
        <v>2290</v>
      </c>
    </row>
    <row r="16" spans="1:15">
      <c r="A16" s="17"/>
      <c r="B16" s="17" t="s">
        <v>942</v>
      </c>
      <c r="C16" s="151" t="s">
        <v>3235</v>
      </c>
      <c r="D16" s="16"/>
      <c r="E16" s="57"/>
      <c r="F16" s="20"/>
      <c r="G16" s="21"/>
      <c r="H16" s="22"/>
      <c r="I16" s="172"/>
      <c r="J16" s="31"/>
      <c r="K16" s="30"/>
      <c r="L16" s="32">
        <f t="shared" si="9"/>
        <v>0</v>
      </c>
    </row>
    <row r="17" spans="1:15">
      <c r="A17" s="26">
        <v>14180</v>
      </c>
      <c r="B17" s="26" t="s">
        <v>138</v>
      </c>
      <c r="C17" s="144" t="s">
        <v>1071</v>
      </c>
      <c r="D17" s="26">
        <v>3</v>
      </c>
      <c r="E17" s="56">
        <v>32</v>
      </c>
      <c r="F17" s="28">
        <v>800</v>
      </c>
      <c r="G17" s="29">
        <f>F17*0.9</f>
        <v>720</v>
      </c>
      <c r="H17" s="30">
        <f>F17*0.85</f>
        <v>680</v>
      </c>
      <c r="I17" s="173">
        <f>F17*0.8</f>
        <v>640</v>
      </c>
      <c r="J17" s="31"/>
      <c r="K17" s="30">
        <f>J17*F17</f>
        <v>0</v>
      </c>
      <c r="L17" s="32">
        <f t="shared" si="9"/>
        <v>0</v>
      </c>
      <c r="N17">
        <f>ROW(J17)</f>
        <v>17</v>
      </c>
      <c r="O17" t="s">
        <v>2290</v>
      </c>
    </row>
    <row r="18" spans="1:15">
      <c r="A18" s="17">
        <v>14771</v>
      </c>
      <c r="B18" s="17" t="s">
        <v>138</v>
      </c>
      <c r="C18" s="151" t="s">
        <v>2636</v>
      </c>
      <c r="D18" s="16">
        <v>1</v>
      </c>
      <c r="E18" s="57">
        <v>10</v>
      </c>
      <c r="F18" s="20">
        <v>730</v>
      </c>
      <c r="G18" s="21">
        <f t="shared" ref="G18:G27" si="25">F18*0.9</f>
        <v>657</v>
      </c>
      <c r="H18" s="22">
        <f t="shared" ref="H18:H27" si="26">F18*0.85</f>
        <v>620.5</v>
      </c>
      <c r="I18" s="172">
        <f t="shared" ref="I18:I27" si="27">F18*0.8</f>
        <v>584</v>
      </c>
      <c r="J18" s="31"/>
      <c r="K18" s="30">
        <f t="shared" si="22"/>
        <v>0</v>
      </c>
      <c r="L18" s="32">
        <f t="shared" si="9"/>
        <v>0</v>
      </c>
      <c r="N18">
        <f t="shared" si="23"/>
        <v>18</v>
      </c>
      <c r="O18" t="s">
        <v>2290</v>
      </c>
    </row>
    <row r="19" spans="1:15">
      <c r="A19" s="26">
        <v>14772</v>
      </c>
      <c r="B19" s="26" t="s">
        <v>138</v>
      </c>
      <c r="C19" s="144" t="s">
        <v>3225</v>
      </c>
      <c r="D19" s="26">
        <v>1</v>
      </c>
      <c r="E19" s="56">
        <v>12</v>
      </c>
      <c r="F19" s="28">
        <v>870</v>
      </c>
      <c r="G19" s="29">
        <f t="shared" si="25"/>
        <v>783</v>
      </c>
      <c r="H19" s="30">
        <f t="shared" si="26"/>
        <v>739.5</v>
      </c>
      <c r="I19" s="173">
        <f t="shared" si="27"/>
        <v>696</v>
      </c>
      <c r="J19" s="31"/>
      <c r="K19" s="30">
        <f t="shared" si="22"/>
        <v>0</v>
      </c>
      <c r="L19" s="32">
        <f t="shared" si="9"/>
        <v>0</v>
      </c>
      <c r="N19">
        <f t="shared" si="23"/>
        <v>19</v>
      </c>
      <c r="O19" t="s">
        <v>2290</v>
      </c>
    </row>
    <row r="20" spans="1:15">
      <c r="A20" s="17">
        <v>14774</v>
      </c>
      <c r="B20" s="17" t="s">
        <v>138</v>
      </c>
      <c r="C20" s="151" t="s">
        <v>2642</v>
      </c>
      <c r="D20" s="16">
        <v>1</v>
      </c>
      <c r="E20" s="57">
        <v>10</v>
      </c>
      <c r="F20" s="20">
        <v>730</v>
      </c>
      <c r="G20" s="21">
        <f t="shared" si="25"/>
        <v>657</v>
      </c>
      <c r="H20" s="22">
        <f t="shared" si="26"/>
        <v>620.5</v>
      </c>
      <c r="I20" s="172">
        <f t="shared" si="27"/>
        <v>584</v>
      </c>
      <c r="J20" s="31"/>
      <c r="K20" s="30">
        <f t="shared" si="22"/>
        <v>0</v>
      </c>
      <c r="L20" s="32">
        <f t="shared" si="9"/>
        <v>0</v>
      </c>
      <c r="N20">
        <f t="shared" si="23"/>
        <v>20</v>
      </c>
      <c r="O20" t="s">
        <v>2290</v>
      </c>
    </row>
    <row r="21" spans="1:15">
      <c r="A21" s="26">
        <v>14773</v>
      </c>
      <c r="B21" s="26" t="s">
        <v>138</v>
      </c>
      <c r="C21" s="144" t="s">
        <v>3226</v>
      </c>
      <c r="D21" s="26">
        <v>1</v>
      </c>
      <c r="E21" s="56">
        <v>10</v>
      </c>
      <c r="F21" s="28">
        <v>870</v>
      </c>
      <c r="G21" s="29">
        <f t="shared" si="25"/>
        <v>783</v>
      </c>
      <c r="H21" s="30">
        <f t="shared" si="26"/>
        <v>739.5</v>
      </c>
      <c r="I21" s="173">
        <f t="shared" si="27"/>
        <v>696</v>
      </c>
      <c r="J21" s="31"/>
      <c r="K21" s="30">
        <f t="shared" si="22"/>
        <v>0</v>
      </c>
      <c r="L21" s="32">
        <f t="shared" si="9"/>
        <v>0</v>
      </c>
      <c r="N21">
        <f t="shared" si="23"/>
        <v>21</v>
      </c>
      <c r="O21" t="s">
        <v>2290</v>
      </c>
    </row>
    <row r="22" spans="1:15">
      <c r="A22" s="17">
        <v>14775</v>
      </c>
      <c r="B22" s="17" t="s">
        <v>138</v>
      </c>
      <c r="C22" s="151" t="s">
        <v>3275</v>
      </c>
      <c r="D22" s="16">
        <v>3</v>
      </c>
      <c r="E22" s="57"/>
      <c r="F22" s="20"/>
      <c r="G22" s="21">
        <f t="shared" si="25"/>
        <v>0</v>
      </c>
      <c r="H22" s="22">
        <f t="shared" si="26"/>
        <v>0</v>
      </c>
      <c r="I22" s="172">
        <f t="shared" si="27"/>
        <v>0</v>
      </c>
      <c r="J22" s="31"/>
      <c r="K22" s="30">
        <f t="shared" si="22"/>
        <v>0</v>
      </c>
      <c r="L22" s="32">
        <f t="shared" si="9"/>
        <v>0</v>
      </c>
      <c r="N22">
        <f t="shared" si="23"/>
        <v>22</v>
      </c>
      <c r="O22" t="s">
        <v>2290</v>
      </c>
    </row>
    <row r="23" spans="1:15">
      <c r="A23" s="26">
        <v>14770</v>
      </c>
      <c r="B23" s="26" t="s">
        <v>138</v>
      </c>
      <c r="C23" s="144" t="s">
        <v>3227</v>
      </c>
      <c r="D23" s="26">
        <v>1</v>
      </c>
      <c r="E23" s="56">
        <v>11</v>
      </c>
      <c r="F23" s="28">
        <v>730</v>
      </c>
      <c r="G23" s="29">
        <f t="shared" si="25"/>
        <v>657</v>
      </c>
      <c r="H23" s="30">
        <f t="shared" si="26"/>
        <v>620.5</v>
      </c>
      <c r="I23" s="173">
        <f t="shared" si="27"/>
        <v>584</v>
      </c>
      <c r="J23" s="31"/>
      <c r="K23" s="30">
        <f t="shared" si="22"/>
        <v>0</v>
      </c>
      <c r="L23" s="32">
        <f t="shared" si="9"/>
        <v>0</v>
      </c>
      <c r="N23">
        <f t="shared" si="23"/>
        <v>23</v>
      </c>
      <c r="O23" t="s">
        <v>2290</v>
      </c>
    </row>
    <row r="24" spans="1:15">
      <c r="A24" s="17">
        <v>14902</v>
      </c>
      <c r="B24" s="17" t="s">
        <v>138</v>
      </c>
      <c r="C24" s="151" t="s">
        <v>3229</v>
      </c>
      <c r="D24" s="16">
        <v>1</v>
      </c>
      <c r="E24" s="57">
        <v>34</v>
      </c>
      <c r="F24" s="20">
        <v>730</v>
      </c>
      <c r="G24" s="21">
        <f t="shared" ref="G24:G26" si="28">F24*0.9</f>
        <v>657</v>
      </c>
      <c r="H24" s="22">
        <f t="shared" ref="H24:H26" si="29">F24*0.85</f>
        <v>620.5</v>
      </c>
      <c r="I24" s="172">
        <f t="shared" ref="I24:I26" si="30">F24*0.8</f>
        <v>584</v>
      </c>
      <c r="J24" s="31"/>
      <c r="K24" s="30">
        <f t="shared" ref="K24:K26" si="31">J24*F24</f>
        <v>0</v>
      </c>
      <c r="L24" s="32">
        <f t="shared" si="9"/>
        <v>0</v>
      </c>
      <c r="N24">
        <f t="shared" ref="N24:N26" si="32">ROW(J24)</f>
        <v>24</v>
      </c>
      <c r="O24" t="s">
        <v>2290</v>
      </c>
    </row>
    <row r="25" spans="1:15">
      <c r="A25" s="26">
        <v>14769</v>
      </c>
      <c r="B25" s="26" t="s">
        <v>138</v>
      </c>
      <c r="C25" s="144" t="s">
        <v>3228</v>
      </c>
      <c r="D25" s="26">
        <v>1</v>
      </c>
      <c r="E25" s="56">
        <v>13</v>
      </c>
      <c r="F25" s="28">
        <v>730</v>
      </c>
      <c r="G25" s="29">
        <f t="shared" si="28"/>
        <v>657</v>
      </c>
      <c r="H25" s="30">
        <f t="shared" si="29"/>
        <v>620.5</v>
      </c>
      <c r="I25" s="173">
        <f t="shared" si="30"/>
        <v>584</v>
      </c>
      <c r="J25" s="31"/>
      <c r="K25" s="30">
        <f t="shared" si="31"/>
        <v>0</v>
      </c>
      <c r="L25" s="32">
        <f t="shared" si="9"/>
        <v>0</v>
      </c>
      <c r="N25">
        <f t="shared" si="32"/>
        <v>25</v>
      </c>
      <c r="O25" t="s">
        <v>2290</v>
      </c>
    </row>
    <row r="26" spans="1:15">
      <c r="A26" s="17">
        <v>14776</v>
      </c>
      <c r="B26" s="17" t="s">
        <v>1095</v>
      </c>
      <c r="C26" s="151" t="s">
        <v>3230</v>
      </c>
      <c r="D26" s="16">
        <v>3</v>
      </c>
      <c r="E26" s="57">
        <v>16</v>
      </c>
      <c r="F26" s="20">
        <v>510</v>
      </c>
      <c r="G26" s="21">
        <f t="shared" si="28"/>
        <v>459</v>
      </c>
      <c r="H26" s="22">
        <f t="shared" si="29"/>
        <v>433.5</v>
      </c>
      <c r="I26" s="172">
        <f t="shared" si="30"/>
        <v>408</v>
      </c>
      <c r="J26" s="31"/>
      <c r="K26" s="30">
        <f t="shared" si="31"/>
        <v>0</v>
      </c>
      <c r="L26" s="32">
        <f t="shared" si="9"/>
        <v>0</v>
      </c>
      <c r="N26">
        <f t="shared" si="32"/>
        <v>26</v>
      </c>
      <c r="O26" t="s">
        <v>2290</v>
      </c>
    </row>
    <row r="27" spans="1:15">
      <c r="A27" s="26">
        <v>14777</v>
      </c>
      <c r="B27" s="26" t="s">
        <v>1095</v>
      </c>
      <c r="C27" s="144" t="s">
        <v>3231</v>
      </c>
      <c r="D27" s="26">
        <v>1</v>
      </c>
      <c r="E27" s="56">
        <v>10</v>
      </c>
      <c r="F27" s="28">
        <v>650</v>
      </c>
      <c r="G27" s="29">
        <f t="shared" si="25"/>
        <v>585</v>
      </c>
      <c r="H27" s="30">
        <f t="shared" si="26"/>
        <v>552.5</v>
      </c>
      <c r="I27" s="173">
        <f t="shared" si="27"/>
        <v>520</v>
      </c>
      <c r="J27" s="31"/>
      <c r="K27" s="30">
        <f t="shared" si="22"/>
        <v>0</v>
      </c>
      <c r="L27" s="32">
        <f t="shared" si="9"/>
        <v>0</v>
      </c>
      <c r="N27">
        <f t="shared" si="23"/>
        <v>27</v>
      </c>
      <c r="O27" t="s">
        <v>2290</v>
      </c>
    </row>
    <row r="28" spans="1:15">
      <c r="A28" s="17"/>
      <c r="B28" s="17"/>
      <c r="C28" s="34" t="s">
        <v>837</v>
      </c>
      <c r="D28" s="17"/>
      <c r="E28" s="72"/>
      <c r="F28" s="20"/>
      <c r="G28" s="21"/>
      <c r="H28" s="22"/>
      <c r="I28" s="172"/>
      <c r="J28" s="31"/>
      <c r="K28" s="30">
        <f t="shared" si="3"/>
        <v>0</v>
      </c>
      <c r="L28" s="32">
        <f t="shared" si="9"/>
        <v>0</v>
      </c>
      <c r="N28">
        <f t="shared" si="4"/>
        <v>28</v>
      </c>
      <c r="O28" t="s">
        <v>2290</v>
      </c>
    </row>
    <row r="29" spans="1:15">
      <c r="A29" s="26">
        <v>14193</v>
      </c>
      <c r="B29" s="26" t="s">
        <v>955</v>
      </c>
      <c r="C29" s="144" t="s">
        <v>1077</v>
      </c>
      <c r="D29" s="26">
        <v>1</v>
      </c>
      <c r="E29" s="56"/>
      <c r="F29" s="28"/>
      <c r="G29" s="29">
        <f t="shared" ref="G29:G98" si="33">F29*0.9</f>
        <v>0</v>
      </c>
      <c r="H29" s="30">
        <f t="shared" ref="H29:H98" si="34">F29*0.85</f>
        <v>0</v>
      </c>
      <c r="I29" s="173">
        <f t="shared" ref="I29:I98" si="35">F29*0.8</f>
        <v>0</v>
      </c>
      <c r="J29" s="31"/>
      <c r="K29" s="30">
        <f t="shared" si="3"/>
        <v>0</v>
      </c>
      <c r="L29" s="32">
        <f t="shared" si="9"/>
        <v>0</v>
      </c>
      <c r="N29">
        <f t="shared" si="4"/>
        <v>29</v>
      </c>
      <c r="O29" t="s">
        <v>2290</v>
      </c>
    </row>
    <row r="30" spans="1:15">
      <c r="A30" s="17">
        <v>14194</v>
      </c>
      <c r="B30" s="17" t="s">
        <v>1002</v>
      </c>
      <c r="C30" s="151" t="s">
        <v>1079</v>
      </c>
      <c r="D30" s="17">
        <v>1</v>
      </c>
      <c r="E30" s="57">
        <v>6</v>
      </c>
      <c r="F30" s="20">
        <v>1400</v>
      </c>
      <c r="G30" s="21">
        <f t="shared" si="33"/>
        <v>1260</v>
      </c>
      <c r="H30" s="22">
        <f t="shared" si="34"/>
        <v>1190</v>
      </c>
      <c r="I30" s="172">
        <f t="shared" si="35"/>
        <v>1120</v>
      </c>
      <c r="J30" s="31"/>
      <c r="K30" s="30">
        <f t="shared" si="3"/>
        <v>0</v>
      </c>
      <c r="L30" s="32">
        <f t="shared" si="9"/>
        <v>0</v>
      </c>
      <c r="N30">
        <f t="shared" si="4"/>
        <v>30</v>
      </c>
      <c r="O30" t="s">
        <v>2290</v>
      </c>
    </row>
    <row r="31" spans="1:15">
      <c r="A31" s="26">
        <v>14196</v>
      </c>
      <c r="B31" s="26" t="s">
        <v>1021</v>
      </c>
      <c r="C31" s="144" t="s">
        <v>1080</v>
      </c>
      <c r="D31" s="26">
        <v>1</v>
      </c>
      <c r="E31" s="56">
        <v>1</v>
      </c>
      <c r="F31" s="28">
        <v>1030</v>
      </c>
      <c r="G31" s="29">
        <f t="shared" si="33"/>
        <v>927</v>
      </c>
      <c r="H31" s="30">
        <f t="shared" si="34"/>
        <v>875.5</v>
      </c>
      <c r="I31" s="173">
        <f t="shared" si="35"/>
        <v>824</v>
      </c>
      <c r="J31" s="31"/>
      <c r="K31" s="30">
        <f t="shared" si="3"/>
        <v>0</v>
      </c>
      <c r="L31" s="32">
        <f t="shared" si="9"/>
        <v>0</v>
      </c>
      <c r="N31">
        <f t="shared" si="4"/>
        <v>31</v>
      </c>
      <c r="O31" t="s">
        <v>2290</v>
      </c>
    </row>
    <row r="32" spans="1:15">
      <c r="A32" s="17">
        <v>14195</v>
      </c>
      <c r="B32" s="17" t="s">
        <v>136</v>
      </c>
      <c r="C32" s="151" t="s">
        <v>1081</v>
      </c>
      <c r="D32" s="17">
        <v>1</v>
      </c>
      <c r="E32" s="57"/>
      <c r="F32" s="20"/>
      <c r="G32" s="21">
        <f t="shared" si="33"/>
        <v>0</v>
      </c>
      <c r="H32" s="22">
        <f t="shared" si="34"/>
        <v>0</v>
      </c>
      <c r="I32" s="172">
        <f t="shared" si="35"/>
        <v>0</v>
      </c>
      <c r="J32" s="31"/>
      <c r="K32" s="30">
        <f t="shared" si="3"/>
        <v>0</v>
      </c>
      <c r="L32" s="32">
        <f t="shared" si="9"/>
        <v>0</v>
      </c>
      <c r="N32">
        <f t="shared" si="4"/>
        <v>32</v>
      </c>
      <c r="O32" t="s">
        <v>2290</v>
      </c>
    </row>
    <row r="33" spans="1:15">
      <c r="A33" s="26">
        <v>14191</v>
      </c>
      <c r="B33" s="26" t="s">
        <v>956</v>
      </c>
      <c r="C33" s="144" t="s">
        <v>1082</v>
      </c>
      <c r="D33" s="26">
        <v>3</v>
      </c>
      <c r="E33" s="56">
        <v>26</v>
      </c>
      <c r="F33" s="28">
        <v>2370</v>
      </c>
      <c r="G33" s="29">
        <f t="shared" si="33"/>
        <v>2133</v>
      </c>
      <c r="H33" s="30">
        <f t="shared" si="34"/>
        <v>2014.5</v>
      </c>
      <c r="I33" s="173">
        <f t="shared" si="35"/>
        <v>1896</v>
      </c>
      <c r="J33" s="31"/>
      <c r="K33" s="30">
        <f t="shared" si="3"/>
        <v>0</v>
      </c>
      <c r="L33" s="32">
        <f t="shared" si="9"/>
        <v>0</v>
      </c>
      <c r="N33">
        <f t="shared" si="4"/>
        <v>33</v>
      </c>
      <c r="O33" t="s">
        <v>2290</v>
      </c>
    </row>
    <row r="34" spans="1:15">
      <c r="A34" s="17">
        <v>14761</v>
      </c>
      <c r="B34" s="17" t="s">
        <v>2714</v>
      </c>
      <c r="C34" s="151" t="s">
        <v>1082</v>
      </c>
      <c r="D34" s="17">
        <v>1</v>
      </c>
      <c r="E34" s="57"/>
      <c r="F34" s="20"/>
      <c r="G34" s="21">
        <f t="shared" ref="G34" si="36">F34*0.9</f>
        <v>0</v>
      </c>
      <c r="H34" s="22">
        <f t="shared" ref="H34" si="37">F34*0.85</f>
        <v>0</v>
      </c>
      <c r="I34" s="172">
        <f t="shared" ref="I34" si="38">F34*0.8</f>
        <v>0</v>
      </c>
      <c r="J34" s="31"/>
      <c r="K34" s="30">
        <f t="shared" ref="K34" si="39">J34*F34</f>
        <v>0</v>
      </c>
      <c r="L34" s="32">
        <f t="shared" si="9"/>
        <v>0</v>
      </c>
      <c r="N34">
        <f t="shared" ref="N34" si="40">ROW(J34)</f>
        <v>34</v>
      </c>
      <c r="O34" t="s">
        <v>2290</v>
      </c>
    </row>
    <row r="35" spans="1:15">
      <c r="A35" s="26">
        <v>14192</v>
      </c>
      <c r="B35" s="26" t="s">
        <v>1078</v>
      </c>
      <c r="C35" s="144" t="s">
        <v>1083</v>
      </c>
      <c r="D35" s="26">
        <v>1</v>
      </c>
      <c r="E35" s="56">
        <v>4</v>
      </c>
      <c r="F35" s="28">
        <v>900</v>
      </c>
      <c r="G35" s="29">
        <f t="shared" si="33"/>
        <v>810</v>
      </c>
      <c r="H35" s="30">
        <f t="shared" si="34"/>
        <v>765</v>
      </c>
      <c r="I35" s="173">
        <f t="shared" si="35"/>
        <v>720</v>
      </c>
      <c r="J35" s="31"/>
      <c r="K35" s="30">
        <f t="shared" si="3"/>
        <v>0</v>
      </c>
      <c r="L35" s="32">
        <f t="shared" si="9"/>
        <v>0</v>
      </c>
      <c r="N35">
        <f t="shared" si="4"/>
        <v>35</v>
      </c>
      <c r="O35" t="s">
        <v>2290</v>
      </c>
    </row>
    <row r="36" spans="1:15">
      <c r="A36" s="26"/>
      <c r="B36" s="26"/>
      <c r="C36" s="35" t="s">
        <v>838</v>
      </c>
      <c r="D36" s="26"/>
      <c r="E36" s="56"/>
      <c r="F36" s="28"/>
      <c r="G36" s="29"/>
      <c r="H36" s="30"/>
      <c r="I36" s="173"/>
      <c r="J36" s="31"/>
      <c r="K36" s="30">
        <f t="shared" si="3"/>
        <v>0</v>
      </c>
      <c r="L36" s="32">
        <f t="shared" si="9"/>
        <v>0</v>
      </c>
      <c r="N36">
        <f t="shared" si="4"/>
        <v>36</v>
      </c>
      <c r="O36" t="s">
        <v>2290</v>
      </c>
    </row>
    <row r="37" spans="1:15">
      <c r="A37" s="17">
        <v>14927</v>
      </c>
      <c r="B37" s="17"/>
      <c r="C37" s="151" t="s">
        <v>3271</v>
      </c>
      <c r="D37" s="16">
        <v>1</v>
      </c>
      <c r="E37" s="57">
        <v>10</v>
      </c>
      <c r="F37" s="20">
        <v>550</v>
      </c>
      <c r="G37" s="21">
        <f t="shared" ref="G37" si="41">F37*0.9</f>
        <v>495</v>
      </c>
      <c r="H37" s="22">
        <f t="shared" ref="H37" si="42">F37*0.85</f>
        <v>467.5</v>
      </c>
      <c r="I37" s="172">
        <f t="shared" ref="I37" si="43">F37*0.8</f>
        <v>440</v>
      </c>
      <c r="J37" s="31"/>
      <c r="K37" s="30">
        <f t="shared" si="3"/>
        <v>0</v>
      </c>
      <c r="L37" s="32">
        <f t="shared" si="9"/>
        <v>0</v>
      </c>
      <c r="N37">
        <f t="shared" si="4"/>
        <v>37</v>
      </c>
      <c r="O37" t="s">
        <v>2290</v>
      </c>
    </row>
    <row r="38" spans="1:15">
      <c r="A38" s="26">
        <v>14928</v>
      </c>
      <c r="B38" s="26"/>
      <c r="C38" s="144" t="s">
        <v>3272</v>
      </c>
      <c r="D38" s="26">
        <v>1</v>
      </c>
      <c r="E38" s="56">
        <v>1</v>
      </c>
      <c r="F38" s="28">
        <v>550</v>
      </c>
      <c r="G38" s="29">
        <f t="shared" ref="G38:G39" si="44">F38*0.9</f>
        <v>495</v>
      </c>
      <c r="H38" s="30">
        <f t="shared" ref="H38:H39" si="45">F38*0.85</f>
        <v>467.5</v>
      </c>
      <c r="I38" s="173">
        <f t="shared" ref="I38:I39" si="46">F38*0.8</f>
        <v>440</v>
      </c>
      <c r="J38" s="31"/>
      <c r="K38" s="30">
        <f t="shared" ref="K38:K39" si="47">J38*F38</f>
        <v>0</v>
      </c>
      <c r="L38" s="32">
        <f t="shared" si="9"/>
        <v>0</v>
      </c>
      <c r="N38">
        <f t="shared" ref="N38:N39" si="48">ROW(J38)</f>
        <v>38</v>
      </c>
      <c r="O38" t="s">
        <v>2290</v>
      </c>
    </row>
    <row r="39" spans="1:15">
      <c r="A39" s="17">
        <v>14929</v>
      </c>
      <c r="B39" s="17"/>
      <c r="C39" s="151" t="s">
        <v>3273</v>
      </c>
      <c r="D39" s="16">
        <v>1</v>
      </c>
      <c r="E39" s="57">
        <v>11</v>
      </c>
      <c r="F39" s="20">
        <v>550</v>
      </c>
      <c r="G39" s="21">
        <f t="shared" si="44"/>
        <v>495</v>
      </c>
      <c r="H39" s="22">
        <f t="shared" si="45"/>
        <v>467.5</v>
      </c>
      <c r="I39" s="172">
        <f t="shared" si="46"/>
        <v>440</v>
      </c>
      <c r="J39" s="31"/>
      <c r="K39" s="30">
        <f t="shared" si="47"/>
        <v>0</v>
      </c>
      <c r="L39" s="32">
        <f t="shared" si="9"/>
        <v>0</v>
      </c>
      <c r="N39">
        <f t="shared" si="48"/>
        <v>39</v>
      </c>
      <c r="O39" t="s">
        <v>2290</v>
      </c>
    </row>
    <row r="40" spans="1:15">
      <c r="A40" s="26">
        <v>14784</v>
      </c>
      <c r="B40" s="26"/>
      <c r="C40" s="144" t="s">
        <v>3274</v>
      </c>
      <c r="D40" s="26">
        <v>1</v>
      </c>
      <c r="E40" s="56">
        <v>15</v>
      </c>
      <c r="F40" s="28">
        <v>550</v>
      </c>
      <c r="G40" s="29">
        <f t="shared" ref="G40" si="49">F40*0.9</f>
        <v>495</v>
      </c>
      <c r="H40" s="30">
        <f t="shared" ref="H40" si="50">F40*0.85</f>
        <v>467.5</v>
      </c>
      <c r="I40" s="173">
        <f t="shared" ref="I40" si="51">F40*0.8</f>
        <v>440</v>
      </c>
      <c r="J40" s="31"/>
      <c r="K40" s="30">
        <f t="shared" ref="K40" si="52">J40*F40</f>
        <v>0</v>
      </c>
      <c r="L40" s="32">
        <f t="shared" si="9"/>
        <v>0</v>
      </c>
      <c r="N40">
        <f t="shared" ref="N40" si="53">ROW(J40)</f>
        <v>40</v>
      </c>
      <c r="O40" t="s">
        <v>2290</v>
      </c>
    </row>
    <row r="41" spans="1:15">
      <c r="A41" s="17">
        <v>14814</v>
      </c>
      <c r="B41" s="17" t="s">
        <v>138</v>
      </c>
      <c r="C41" s="151" t="s">
        <v>3215</v>
      </c>
      <c r="D41" s="16">
        <v>1</v>
      </c>
      <c r="E41" s="57">
        <v>89</v>
      </c>
      <c r="F41" s="20">
        <v>560</v>
      </c>
      <c r="G41" s="21">
        <f t="shared" ref="G41" si="54">F41*0.9</f>
        <v>504</v>
      </c>
      <c r="H41" s="22">
        <f t="shared" ref="H41" si="55">F41*0.85</f>
        <v>476</v>
      </c>
      <c r="I41" s="172">
        <f t="shared" ref="I41" si="56">F41*0.8</f>
        <v>448</v>
      </c>
      <c r="J41" s="31"/>
      <c r="K41" s="30">
        <f t="shared" ref="K41" si="57">J41*F41</f>
        <v>0</v>
      </c>
      <c r="L41" s="32">
        <f t="shared" si="9"/>
        <v>0</v>
      </c>
      <c r="N41">
        <f t="shared" ref="N41" si="58">ROW(J41)</f>
        <v>41</v>
      </c>
      <c r="O41" t="s">
        <v>2290</v>
      </c>
    </row>
    <row r="42" spans="1:15">
      <c r="A42" s="26">
        <v>14806</v>
      </c>
      <c r="B42" s="26" t="s">
        <v>138</v>
      </c>
      <c r="C42" s="144" t="s">
        <v>3221</v>
      </c>
      <c r="D42" s="26">
        <v>1</v>
      </c>
      <c r="E42" s="56"/>
      <c r="F42" s="28"/>
      <c r="G42" s="29">
        <f t="shared" ref="G42:G43" si="59">F42*0.9</f>
        <v>0</v>
      </c>
      <c r="H42" s="30">
        <f t="shared" ref="H42:H43" si="60">F42*0.85</f>
        <v>0</v>
      </c>
      <c r="I42" s="173">
        <f t="shared" ref="I42:I43" si="61">F42*0.8</f>
        <v>0</v>
      </c>
      <c r="J42" s="31"/>
      <c r="K42" s="30">
        <f t="shared" ref="K42:K43" si="62">J42*F42</f>
        <v>0</v>
      </c>
      <c r="L42" s="32">
        <f t="shared" si="9"/>
        <v>0</v>
      </c>
      <c r="N42">
        <f t="shared" ref="N42:N43" si="63">ROW(J42)</f>
        <v>42</v>
      </c>
      <c r="O42" t="s">
        <v>2290</v>
      </c>
    </row>
    <row r="43" spans="1:15">
      <c r="A43" s="17">
        <v>14900</v>
      </c>
      <c r="B43" s="17" t="s">
        <v>138</v>
      </c>
      <c r="C43" s="151" t="s">
        <v>3222</v>
      </c>
      <c r="D43" s="16">
        <v>1</v>
      </c>
      <c r="E43" s="57">
        <v>5</v>
      </c>
      <c r="F43" s="20">
        <v>1090</v>
      </c>
      <c r="G43" s="21">
        <f t="shared" si="59"/>
        <v>981</v>
      </c>
      <c r="H43" s="22">
        <f t="shared" si="60"/>
        <v>926.5</v>
      </c>
      <c r="I43" s="172">
        <f t="shared" si="61"/>
        <v>872</v>
      </c>
      <c r="J43" s="31"/>
      <c r="K43" s="30">
        <f t="shared" si="62"/>
        <v>0</v>
      </c>
      <c r="L43" s="32">
        <f t="shared" si="9"/>
        <v>0</v>
      </c>
      <c r="N43">
        <f t="shared" si="63"/>
        <v>43</v>
      </c>
      <c r="O43" t="s">
        <v>2290</v>
      </c>
    </row>
    <row r="44" spans="1:15">
      <c r="A44" s="26">
        <v>14901</v>
      </c>
      <c r="B44" s="26" t="s">
        <v>138</v>
      </c>
      <c r="C44" s="144" t="s">
        <v>3223</v>
      </c>
      <c r="D44" s="26">
        <v>1</v>
      </c>
      <c r="E44" s="56">
        <v>28</v>
      </c>
      <c r="F44" s="28">
        <v>1090</v>
      </c>
      <c r="G44" s="29">
        <f t="shared" ref="G44" si="64">F44*0.9</f>
        <v>981</v>
      </c>
      <c r="H44" s="30">
        <f t="shared" ref="H44" si="65">F44*0.85</f>
        <v>926.5</v>
      </c>
      <c r="I44" s="173">
        <f t="shared" ref="I44" si="66">F44*0.8</f>
        <v>872</v>
      </c>
      <c r="J44" s="31"/>
      <c r="K44" s="30">
        <f t="shared" ref="K44" si="67">J44*F44</f>
        <v>0</v>
      </c>
      <c r="L44" s="32">
        <f t="shared" si="9"/>
        <v>0</v>
      </c>
      <c r="N44">
        <f t="shared" ref="N44" si="68">ROW(J44)</f>
        <v>44</v>
      </c>
      <c r="O44" t="s">
        <v>2290</v>
      </c>
    </row>
    <row r="45" spans="1:15">
      <c r="A45" s="17">
        <v>14521</v>
      </c>
      <c r="B45" s="17"/>
      <c r="C45" s="151" t="s">
        <v>2454</v>
      </c>
      <c r="D45" s="16">
        <v>1</v>
      </c>
      <c r="E45" s="57">
        <v>368</v>
      </c>
      <c r="F45" s="20">
        <v>180</v>
      </c>
      <c r="G45" s="21">
        <f t="shared" ref="G45:G49" si="69">F45*0.9</f>
        <v>162</v>
      </c>
      <c r="H45" s="22">
        <f t="shared" ref="H45:H49" si="70">F45*0.85</f>
        <v>153</v>
      </c>
      <c r="I45" s="172">
        <f t="shared" ref="I45:I49" si="71">F45*0.8</f>
        <v>144</v>
      </c>
      <c r="J45" s="31"/>
      <c r="K45" s="30">
        <f t="shared" ref="K45:K49" si="72">J45*F45</f>
        <v>0</v>
      </c>
      <c r="L45" s="32">
        <f t="shared" si="9"/>
        <v>0</v>
      </c>
      <c r="N45">
        <f t="shared" ref="N45:N49" si="73">ROW(J45)</f>
        <v>45</v>
      </c>
      <c r="O45" t="s">
        <v>2290</v>
      </c>
    </row>
    <row r="46" spans="1:15">
      <c r="A46" s="26">
        <v>14778</v>
      </c>
      <c r="B46" s="26"/>
      <c r="C46" s="144" t="s">
        <v>3234</v>
      </c>
      <c r="D46" s="26">
        <v>1</v>
      </c>
      <c r="E46" s="56"/>
      <c r="F46" s="28"/>
      <c r="G46" s="29">
        <f t="shared" ref="G46:G48" si="74">F46*0.9</f>
        <v>0</v>
      </c>
      <c r="H46" s="30">
        <f t="shared" ref="H46:H48" si="75">F46*0.85</f>
        <v>0</v>
      </c>
      <c r="I46" s="173">
        <f t="shared" ref="I46:I47" si="76">F46*0.8</f>
        <v>0</v>
      </c>
      <c r="J46" s="31"/>
      <c r="K46" s="30">
        <f t="shared" ref="K46:K48" si="77">J46*F46</f>
        <v>0</v>
      </c>
      <c r="L46" s="32">
        <f t="shared" si="9"/>
        <v>0</v>
      </c>
      <c r="N46">
        <f t="shared" ref="N46:N48" si="78">ROW(J46)</f>
        <v>46</v>
      </c>
      <c r="O46" t="s">
        <v>2290</v>
      </c>
    </row>
    <row r="47" spans="1:15">
      <c r="A47" s="17">
        <v>15252</v>
      </c>
      <c r="B47" s="17"/>
      <c r="C47" s="151" t="s">
        <v>3772</v>
      </c>
      <c r="D47" s="16">
        <v>1</v>
      </c>
      <c r="E47" s="57">
        <v>134</v>
      </c>
      <c r="F47" s="20">
        <v>180</v>
      </c>
      <c r="G47" s="21">
        <f t="shared" si="74"/>
        <v>162</v>
      </c>
      <c r="H47" s="22">
        <f t="shared" si="75"/>
        <v>153</v>
      </c>
      <c r="I47" s="172">
        <f t="shared" si="76"/>
        <v>144</v>
      </c>
      <c r="J47" s="31"/>
      <c r="K47" s="30">
        <f t="shared" si="77"/>
        <v>0</v>
      </c>
      <c r="L47" s="32">
        <f t="shared" si="9"/>
        <v>0</v>
      </c>
      <c r="N47">
        <f t="shared" si="78"/>
        <v>47</v>
      </c>
      <c r="O47" t="s">
        <v>2290</v>
      </c>
    </row>
    <row r="48" spans="1:15">
      <c r="A48" s="26">
        <v>15253</v>
      </c>
      <c r="B48" s="26"/>
      <c r="C48" s="144" t="s">
        <v>3773</v>
      </c>
      <c r="D48" s="26">
        <v>1</v>
      </c>
      <c r="E48" s="56">
        <v>78</v>
      </c>
      <c r="F48" s="28">
        <v>180</v>
      </c>
      <c r="G48" s="29">
        <f t="shared" si="74"/>
        <v>162</v>
      </c>
      <c r="H48" s="30">
        <f t="shared" si="75"/>
        <v>153</v>
      </c>
      <c r="I48" s="173">
        <f>F48*0.8</f>
        <v>144</v>
      </c>
      <c r="J48" s="31"/>
      <c r="K48" s="30">
        <f t="shared" si="77"/>
        <v>0</v>
      </c>
      <c r="L48" s="32">
        <f t="shared" si="9"/>
        <v>0</v>
      </c>
      <c r="N48">
        <f t="shared" si="78"/>
        <v>48</v>
      </c>
      <c r="O48" t="s">
        <v>2290</v>
      </c>
    </row>
    <row r="49" spans="1:15">
      <c r="A49" s="17">
        <v>14529</v>
      </c>
      <c r="B49" s="17" t="s">
        <v>806</v>
      </c>
      <c r="C49" s="151" t="s">
        <v>2458</v>
      </c>
      <c r="D49" s="16">
        <v>1</v>
      </c>
      <c r="E49" s="57">
        <v>13</v>
      </c>
      <c r="F49" s="20">
        <v>760</v>
      </c>
      <c r="G49" s="21">
        <f t="shared" si="69"/>
        <v>684</v>
      </c>
      <c r="H49" s="22">
        <f t="shared" si="70"/>
        <v>646</v>
      </c>
      <c r="I49" s="172">
        <f t="shared" si="71"/>
        <v>608</v>
      </c>
      <c r="J49" s="31"/>
      <c r="K49" s="30">
        <f t="shared" si="72"/>
        <v>0</v>
      </c>
      <c r="L49" s="32">
        <f t="shared" si="9"/>
        <v>0</v>
      </c>
      <c r="N49">
        <f t="shared" si="73"/>
        <v>49</v>
      </c>
      <c r="O49" t="s">
        <v>2290</v>
      </c>
    </row>
    <row r="50" spans="1:15">
      <c r="A50" s="26">
        <v>14801</v>
      </c>
      <c r="B50" s="26" t="s">
        <v>806</v>
      </c>
      <c r="C50" s="144" t="s">
        <v>3213</v>
      </c>
      <c r="D50" s="26">
        <v>1</v>
      </c>
      <c r="E50" s="56">
        <v>36</v>
      </c>
      <c r="F50" s="28">
        <v>820</v>
      </c>
      <c r="G50" s="29">
        <f t="shared" si="33"/>
        <v>738</v>
      </c>
      <c r="H50" s="30">
        <f t="shared" si="34"/>
        <v>697</v>
      </c>
      <c r="I50" s="173">
        <f t="shared" si="35"/>
        <v>656</v>
      </c>
      <c r="J50" s="31"/>
      <c r="K50" s="30">
        <f t="shared" si="3"/>
        <v>0</v>
      </c>
      <c r="L50" s="32">
        <f t="shared" si="9"/>
        <v>0</v>
      </c>
      <c r="N50">
        <f t="shared" si="4"/>
        <v>50</v>
      </c>
      <c r="O50" t="s">
        <v>2290</v>
      </c>
    </row>
    <row r="51" spans="1:15">
      <c r="A51" s="17">
        <v>14204</v>
      </c>
      <c r="B51" s="17" t="s">
        <v>806</v>
      </c>
      <c r="C51" s="151" t="s">
        <v>2451</v>
      </c>
      <c r="D51" s="16">
        <v>1</v>
      </c>
      <c r="E51" s="57">
        <v>56</v>
      </c>
      <c r="F51" s="20">
        <v>850</v>
      </c>
      <c r="G51" s="21">
        <f t="shared" ref="G51" si="79">F51*0.9</f>
        <v>765</v>
      </c>
      <c r="H51" s="22">
        <f t="shared" ref="H51" si="80">F51*0.85</f>
        <v>722.5</v>
      </c>
      <c r="I51" s="172">
        <f t="shared" ref="I51" si="81">F51*0.8</f>
        <v>680</v>
      </c>
      <c r="J51" s="31"/>
      <c r="K51" s="30">
        <f t="shared" ref="K51" si="82">J51*F51</f>
        <v>0</v>
      </c>
      <c r="L51" s="32">
        <f t="shared" si="9"/>
        <v>0</v>
      </c>
      <c r="N51">
        <f t="shared" ref="N51" si="83">ROW(J51)</f>
        <v>51</v>
      </c>
      <c r="O51" t="s">
        <v>2290</v>
      </c>
    </row>
    <row r="52" spans="1:15">
      <c r="A52" s="26">
        <v>14205</v>
      </c>
      <c r="B52" s="26" t="s">
        <v>806</v>
      </c>
      <c r="C52" s="144" t="s">
        <v>2452</v>
      </c>
      <c r="D52" s="26">
        <v>1</v>
      </c>
      <c r="E52" s="56">
        <v>15</v>
      </c>
      <c r="F52" s="28">
        <v>580</v>
      </c>
      <c r="G52" s="29">
        <f t="shared" si="33"/>
        <v>522</v>
      </c>
      <c r="H52" s="30">
        <f t="shared" si="34"/>
        <v>493</v>
      </c>
      <c r="I52" s="173">
        <f t="shared" si="35"/>
        <v>464</v>
      </c>
      <c r="J52" s="31"/>
      <c r="K52" s="30">
        <f t="shared" si="3"/>
        <v>0</v>
      </c>
      <c r="L52" s="32">
        <f t="shared" si="9"/>
        <v>0</v>
      </c>
      <c r="N52">
        <f t="shared" si="4"/>
        <v>52</v>
      </c>
      <c r="O52" t="s">
        <v>2290</v>
      </c>
    </row>
    <row r="53" spans="1:15">
      <c r="A53" s="17">
        <v>14560</v>
      </c>
      <c r="B53" s="17" t="s">
        <v>806</v>
      </c>
      <c r="C53" s="151" t="s">
        <v>2490</v>
      </c>
      <c r="D53" s="16">
        <v>1</v>
      </c>
      <c r="E53" s="57">
        <v>9</v>
      </c>
      <c r="F53" s="20">
        <v>510</v>
      </c>
      <c r="G53" s="21">
        <f t="shared" ref="G53" si="84">F53*0.9</f>
        <v>459</v>
      </c>
      <c r="H53" s="22">
        <f t="shared" ref="H53" si="85">F53*0.85</f>
        <v>433.5</v>
      </c>
      <c r="I53" s="172">
        <f t="shared" ref="I53" si="86">F53*0.8</f>
        <v>408</v>
      </c>
      <c r="J53" s="31"/>
      <c r="K53" s="30">
        <f t="shared" ref="K53" si="87">J53*F53</f>
        <v>0</v>
      </c>
      <c r="L53" s="32">
        <f t="shared" si="9"/>
        <v>0</v>
      </c>
      <c r="N53">
        <f t="shared" ref="N53" si="88">ROW(J53)</f>
        <v>53</v>
      </c>
      <c r="O53" t="s">
        <v>2290</v>
      </c>
    </row>
    <row r="54" spans="1:15">
      <c r="A54" s="26">
        <v>14207</v>
      </c>
      <c r="B54" s="26" t="s">
        <v>1084</v>
      </c>
      <c r="C54" s="144" t="s">
        <v>2453</v>
      </c>
      <c r="D54" s="26">
        <v>1</v>
      </c>
      <c r="E54" s="56">
        <v>13</v>
      </c>
      <c r="F54" s="28">
        <v>540</v>
      </c>
      <c r="G54" s="29">
        <f t="shared" si="33"/>
        <v>486</v>
      </c>
      <c r="H54" s="30">
        <f t="shared" si="34"/>
        <v>459</v>
      </c>
      <c r="I54" s="173">
        <f t="shared" si="35"/>
        <v>432</v>
      </c>
      <c r="J54" s="31"/>
      <c r="K54" s="30">
        <f t="shared" si="3"/>
        <v>0</v>
      </c>
      <c r="L54" s="32">
        <f t="shared" si="9"/>
        <v>0</v>
      </c>
      <c r="N54">
        <f t="shared" si="4"/>
        <v>54</v>
      </c>
      <c r="O54" t="s">
        <v>2290</v>
      </c>
    </row>
    <row r="55" spans="1:15">
      <c r="A55" s="17">
        <v>14200</v>
      </c>
      <c r="B55" s="17" t="s">
        <v>1002</v>
      </c>
      <c r="C55" s="151" t="s">
        <v>2459</v>
      </c>
      <c r="D55" s="16">
        <v>1</v>
      </c>
      <c r="E55" s="57">
        <v>1</v>
      </c>
      <c r="F55" s="20">
        <v>1340</v>
      </c>
      <c r="G55" s="21">
        <f t="shared" si="33"/>
        <v>1206</v>
      </c>
      <c r="H55" s="22">
        <f t="shared" si="34"/>
        <v>1139</v>
      </c>
      <c r="I55" s="172">
        <f t="shared" si="35"/>
        <v>1072</v>
      </c>
      <c r="J55" s="31"/>
      <c r="K55" s="30">
        <f t="shared" si="3"/>
        <v>0</v>
      </c>
      <c r="L55" s="32">
        <f t="shared" si="9"/>
        <v>0</v>
      </c>
      <c r="N55">
        <f t="shared" si="4"/>
        <v>55</v>
      </c>
      <c r="O55" t="s">
        <v>2290</v>
      </c>
    </row>
    <row r="56" spans="1:15">
      <c r="A56" s="26">
        <v>14520</v>
      </c>
      <c r="B56" s="26" t="s">
        <v>1002</v>
      </c>
      <c r="C56" s="144" t="s">
        <v>2460</v>
      </c>
      <c r="D56" s="26">
        <v>1</v>
      </c>
      <c r="E56" s="56"/>
      <c r="F56" s="28"/>
      <c r="G56" s="29">
        <f t="shared" ref="G56" si="89">F56*0.9</f>
        <v>0</v>
      </c>
      <c r="H56" s="30">
        <f t="shared" ref="H56" si="90">F56*0.85</f>
        <v>0</v>
      </c>
      <c r="I56" s="173">
        <f t="shared" ref="I56" si="91">F56*0.8</f>
        <v>0</v>
      </c>
      <c r="J56" s="31"/>
      <c r="K56" s="30">
        <f t="shared" ref="K56" si="92">J56*F56</f>
        <v>0</v>
      </c>
      <c r="L56" s="32">
        <f t="shared" si="9"/>
        <v>0</v>
      </c>
      <c r="N56">
        <f t="shared" ref="N56" si="93">ROW(J56)</f>
        <v>56</v>
      </c>
      <c r="O56" t="s">
        <v>2290</v>
      </c>
    </row>
    <row r="57" spans="1:15">
      <c r="A57" s="17">
        <v>14797</v>
      </c>
      <c r="B57" s="17" t="s">
        <v>1002</v>
      </c>
      <c r="C57" s="151" t="s">
        <v>3220</v>
      </c>
      <c r="D57" s="16">
        <v>1</v>
      </c>
      <c r="E57" s="57">
        <v>12</v>
      </c>
      <c r="F57" s="20">
        <v>1230</v>
      </c>
      <c r="G57" s="21">
        <f t="shared" ref="G57" si="94">F57*0.9</f>
        <v>1107</v>
      </c>
      <c r="H57" s="22">
        <f t="shared" ref="H57" si="95">F57*0.85</f>
        <v>1045.5</v>
      </c>
      <c r="I57" s="172">
        <f t="shared" ref="I57" si="96">F57*0.8</f>
        <v>984</v>
      </c>
      <c r="J57" s="31"/>
      <c r="K57" s="30">
        <f t="shared" ref="K57" si="97">J57*F57</f>
        <v>0</v>
      </c>
      <c r="L57" s="32">
        <f t="shared" si="9"/>
        <v>0</v>
      </c>
      <c r="N57">
        <f t="shared" ref="N57" si="98">ROW(J57)</f>
        <v>57</v>
      </c>
      <c r="O57" t="s">
        <v>2290</v>
      </c>
    </row>
    <row r="58" spans="1:15">
      <c r="A58" s="26">
        <v>14559</v>
      </c>
      <c r="B58" s="26" t="s">
        <v>1002</v>
      </c>
      <c r="C58" s="144" t="s">
        <v>2489</v>
      </c>
      <c r="D58" s="26">
        <v>1</v>
      </c>
      <c r="E58" s="56">
        <v>30</v>
      </c>
      <c r="F58" s="28">
        <v>720</v>
      </c>
      <c r="G58" s="29">
        <f t="shared" si="33"/>
        <v>648</v>
      </c>
      <c r="H58" s="30">
        <f t="shared" si="34"/>
        <v>612</v>
      </c>
      <c r="I58" s="173">
        <f t="shared" si="35"/>
        <v>576</v>
      </c>
      <c r="J58" s="31"/>
      <c r="K58" s="30">
        <f t="shared" si="3"/>
        <v>0</v>
      </c>
      <c r="L58" s="32">
        <f t="shared" si="9"/>
        <v>0</v>
      </c>
      <c r="N58">
        <f t="shared" si="4"/>
        <v>58</v>
      </c>
      <c r="O58" t="s">
        <v>2290</v>
      </c>
    </row>
    <row r="59" spans="1:15">
      <c r="A59" s="17">
        <v>14201</v>
      </c>
      <c r="B59" s="17" t="s">
        <v>1002</v>
      </c>
      <c r="C59" s="151" t="s">
        <v>2457</v>
      </c>
      <c r="D59" s="16">
        <v>1</v>
      </c>
      <c r="E59" s="57">
        <v>4</v>
      </c>
      <c r="F59" s="20">
        <v>720</v>
      </c>
      <c r="G59" s="21">
        <f t="shared" si="33"/>
        <v>648</v>
      </c>
      <c r="H59" s="22">
        <f t="shared" si="34"/>
        <v>612</v>
      </c>
      <c r="I59" s="172">
        <f t="shared" si="35"/>
        <v>576</v>
      </c>
      <c r="J59" s="31"/>
      <c r="K59" s="30">
        <f t="shared" si="3"/>
        <v>0</v>
      </c>
      <c r="L59" s="32">
        <f t="shared" si="9"/>
        <v>0</v>
      </c>
      <c r="N59">
        <f t="shared" si="4"/>
        <v>59</v>
      </c>
      <c r="O59" t="s">
        <v>2290</v>
      </c>
    </row>
    <row r="60" spans="1:15">
      <c r="A60" s="26">
        <v>14526</v>
      </c>
      <c r="B60" s="26" t="s">
        <v>1002</v>
      </c>
      <c r="C60" s="144" t="s">
        <v>3282</v>
      </c>
      <c r="D60" s="26">
        <v>1</v>
      </c>
      <c r="E60" s="56">
        <v>5</v>
      </c>
      <c r="F60" s="28">
        <v>720</v>
      </c>
      <c r="G60" s="29">
        <f t="shared" si="33"/>
        <v>648</v>
      </c>
      <c r="H60" s="30">
        <f t="shared" si="34"/>
        <v>612</v>
      </c>
      <c r="I60" s="173">
        <f t="shared" si="35"/>
        <v>576</v>
      </c>
      <c r="J60" s="31"/>
      <c r="K60" s="30">
        <f t="shared" si="3"/>
        <v>0</v>
      </c>
      <c r="L60" s="32">
        <f t="shared" si="9"/>
        <v>0</v>
      </c>
      <c r="N60">
        <f t="shared" si="4"/>
        <v>60</v>
      </c>
      <c r="O60" t="s">
        <v>2290</v>
      </c>
    </row>
    <row r="61" spans="1:15">
      <c r="A61" s="17">
        <v>14527</v>
      </c>
      <c r="B61" s="17" t="s">
        <v>1002</v>
      </c>
      <c r="C61" s="151" t="s">
        <v>3283</v>
      </c>
      <c r="D61" s="16">
        <v>1</v>
      </c>
      <c r="E61" s="57">
        <v>16</v>
      </c>
      <c r="F61" s="20">
        <v>720</v>
      </c>
      <c r="G61" s="21">
        <f t="shared" ref="G61:G62" si="99">F61*0.9</f>
        <v>648</v>
      </c>
      <c r="H61" s="22">
        <f t="shared" ref="H61:H62" si="100">F61*0.85</f>
        <v>612</v>
      </c>
      <c r="I61" s="172">
        <f t="shared" ref="I61:I62" si="101">F61*0.8</f>
        <v>576</v>
      </c>
      <c r="J61" s="31"/>
      <c r="K61" s="30">
        <f t="shared" ref="K61:K62" si="102">J61*F61</f>
        <v>0</v>
      </c>
      <c r="L61" s="32">
        <f t="shared" si="9"/>
        <v>0</v>
      </c>
      <c r="N61">
        <f t="shared" ref="N61:N62" si="103">ROW(J61)</f>
        <v>61</v>
      </c>
      <c r="O61" t="s">
        <v>2290</v>
      </c>
    </row>
    <row r="62" spans="1:15">
      <c r="A62" s="26">
        <v>14528</v>
      </c>
      <c r="B62" s="26" t="s">
        <v>1002</v>
      </c>
      <c r="C62" s="144" t="s">
        <v>3284</v>
      </c>
      <c r="D62" s="26">
        <v>1</v>
      </c>
      <c r="E62" s="56">
        <v>7</v>
      </c>
      <c r="F62" s="28">
        <v>640</v>
      </c>
      <c r="G62" s="29">
        <f t="shared" si="99"/>
        <v>576</v>
      </c>
      <c r="H62" s="30">
        <f t="shared" si="100"/>
        <v>544</v>
      </c>
      <c r="I62" s="173">
        <f t="shared" si="101"/>
        <v>512</v>
      </c>
      <c r="J62" s="31"/>
      <c r="K62" s="30">
        <f t="shared" si="102"/>
        <v>0</v>
      </c>
      <c r="L62" s="32">
        <f t="shared" si="9"/>
        <v>0</v>
      </c>
      <c r="N62">
        <f t="shared" si="103"/>
        <v>62</v>
      </c>
      <c r="O62" t="s">
        <v>2290</v>
      </c>
    </row>
    <row r="63" spans="1:15">
      <c r="A63" s="17">
        <v>14202</v>
      </c>
      <c r="B63" s="17" t="s">
        <v>1002</v>
      </c>
      <c r="C63" s="151" t="s">
        <v>2469</v>
      </c>
      <c r="D63" s="16">
        <v>1</v>
      </c>
      <c r="E63" s="57"/>
      <c r="F63" s="20"/>
      <c r="G63" s="21">
        <f t="shared" si="33"/>
        <v>0</v>
      </c>
      <c r="H63" s="22">
        <f t="shared" si="34"/>
        <v>0</v>
      </c>
      <c r="I63" s="172">
        <f t="shared" si="35"/>
        <v>0</v>
      </c>
      <c r="J63" s="31"/>
      <c r="K63" s="30">
        <f t="shared" si="3"/>
        <v>0</v>
      </c>
      <c r="L63" s="32">
        <f t="shared" si="9"/>
        <v>0</v>
      </c>
      <c r="N63">
        <f t="shared" si="4"/>
        <v>63</v>
      </c>
      <c r="O63" t="s">
        <v>2290</v>
      </c>
    </row>
    <row r="64" spans="1:15">
      <c r="A64" s="26">
        <v>14528</v>
      </c>
      <c r="B64" s="26" t="s">
        <v>1002</v>
      </c>
      <c r="C64" s="144" t="s">
        <v>3513</v>
      </c>
      <c r="D64" s="26">
        <v>1</v>
      </c>
      <c r="E64" s="56">
        <v>7</v>
      </c>
      <c r="F64" s="28">
        <v>640</v>
      </c>
      <c r="G64" s="29">
        <f t="shared" si="33"/>
        <v>576</v>
      </c>
      <c r="H64" s="30">
        <f t="shared" si="34"/>
        <v>544</v>
      </c>
      <c r="I64" s="173">
        <f t="shared" si="35"/>
        <v>512</v>
      </c>
      <c r="J64" s="31"/>
      <c r="K64" s="30">
        <f t="shared" si="3"/>
        <v>0</v>
      </c>
      <c r="L64" s="32">
        <f t="shared" ref="L64" si="104">IF($K$102&gt;1,J64*I64,IF($K$102&gt;58500,J64*H64,IF($K$102&gt;27500,J64*G64,IF($K$102&gt;=0,J64*F64,0))))</f>
        <v>0</v>
      </c>
      <c r="N64">
        <f t="shared" si="4"/>
        <v>64</v>
      </c>
      <c r="O64" t="s">
        <v>2290</v>
      </c>
    </row>
    <row r="65" spans="1:15">
      <c r="A65" s="26">
        <v>14800</v>
      </c>
      <c r="B65" s="26" t="s">
        <v>806</v>
      </c>
      <c r="C65" s="144" t="s">
        <v>3212</v>
      </c>
      <c r="D65" s="26">
        <v>1</v>
      </c>
      <c r="E65" s="56">
        <v>13</v>
      </c>
      <c r="F65" s="28">
        <v>1000</v>
      </c>
      <c r="G65" s="29">
        <f t="shared" ref="G65:G66" si="105">F65*0.9</f>
        <v>900</v>
      </c>
      <c r="H65" s="30">
        <f t="shared" ref="H65:H66" si="106">F65*0.85</f>
        <v>850</v>
      </c>
      <c r="I65" s="173">
        <f t="shared" ref="I65:I66" si="107">F65*0.8</f>
        <v>800</v>
      </c>
      <c r="J65" s="31"/>
      <c r="K65" s="30">
        <f t="shared" ref="K65:K66" si="108">J65*F65</f>
        <v>0</v>
      </c>
      <c r="L65" s="32">
        <f t="shared" si="9"/>
        <v>0</v>
      </c>
      <c r="N65">
        <f t="shared" ref="N65:N66" si="109">ROW(J65)</f>
        <v>65</v>
      </c>
      <c r="O65" t="s">
        <v>2290</v>
      </c>
    </row>
    <row r="66" spans="1:15">
      <c r="A66" s="17">
        <v>14206</v>
      </c>
      <c r="B66" s="17" t="s">
        <v>1085</v>
      </c>
      <c r="C66" s="151" t="s">
        <v>2486</v>
      </c>
      <c r="D66" s="16">
        <v>1</v>
      </c>
      <c r="E66" s="57">
        <v>63</v>
      </c>
      <c r="F66" s="20">
        <v>190</v>
      </c>
      <c r="G66" s="21">
        <f t="shared" si="105"/>
        <v>171</v>
      </c>
      <c r="H66" s="22">
        <f t="shared" si="106"/>
        <v>161.5</v>
      </c>
      <c r="I66" s="172">
        <f t="shared" si="107"/>
        <v>152</v>
      </c>
      <c r="J66" s="31"/>
      <c r="K66" s="30">
        <f t="shared" si="108"/>
        <v>0</v>
      </c>
      <c r="L66" s="32">
        <f t="shared" si="9"/>
        <v>0</v>
      </c>
      <c r="N66">
        <f t="shared" si="109"/>
        <v>66</v>
      </c>
      <c r="O66" t="s">
        <v>2290</v>
      </c>
    </row>
    <row r="67" spans="1:15">
      <c r="A67" s="26">
        <v>14897</v>
      </c>
      <c r="B67" s="26" t="s">
        <v>1085</v>
      </c>
      <c r="C67" s="144" t="s">
        <v>3232</v>
      </c>
      <c r="D67" s="26">
        <v>1</v>
      </c>
      <c r="E67" s="56">
        <v>67</v>
      </c>
      <c r="F67" s="28">
        <v>190</v>
      </c>
      <c r="G67" s="29">
        <f t="shared" si="33"/>
        <v>171</v>
      </c>
      <c r="H67" s="30">
        <f t="shared" si="34"/>
        <v>161.5</v>
      </c>
      <c r="I67" s="173">
        <f t="shared" si="35"/>
        <v>152</v>
      </c>
      <c r="J67" s="31"/>
      <c r="K67" s="30">
        <f t="shared" si="3"/>
        <v>0</v>
      </c>
      <c r="L67" s="32">
        <f t="shared" si="9"/>
        <v>0</v>
      </c>
      <c r="N67">
        <f t="shared" si="4"/>
        <v>67</v>
      </c>
      <c r="O67" t="s">
        <v>2290</v>
      </c>
    </row>
    <row r="68" spans="1:15">
      <c r="A68" s="17">
        <v>14898</v>
      </c>
      <c r="B68" s="17" t="s">
        <v>1085</v>
      </c>
      <c r="C68" s="151" t="s">
        <v>3233</v>
      </c>
      <c r="D68" s="16">
        <v>1</v>
      </c>
      <c r="E68" s="57">
        <v>73</v>
      </c>
      <c r="F68" s="20">
        <v>190</v>
      </c>
      <c r="G68" s="21">
        <f t="shared" ref="G68" si="110">F68*0.9</f>
        <v>171</v>
      </c>
      <c r="H68" s="22">
        <f t="shared" ref="H68" si="111">F68*0.85</f>
        <v>161.5</v>
      </c>
      <c r="I68" s="172">
        <f t="shared" ref="I68" si="112">F68*0.8</f>
        <v>152</v>
      </c>
      <c r="J68" s="31"/>
      <c r="K68" s="30">
        <f t="shared" ref="K68" si="113">J68*F68</f>
        <v>0</v>
      </c>
      <c r="L68" s="32">
        <f t="shared" si="9"/>
        <v>0</v>
      </c>
      <c r="N68">
        <f t="shared" ref="N68" si="114">ROW(J68)</f>
        <v>68</v>
      </c>
      <c r="O68" t="s">
        <v>2290</v>
      </c>
    </row>
    <row r="69" spans="1:15">
      <c r="A69" s="26">
        <v>14530</v>
      </c>
      <c r="B69" s="26" t="s">
        <v>943</v>
      </c>
      <c r="C69" s="144" t="s">
        <v>2487</v>
      </c>
      <c r="D69" s="26">
        <v>1</v>
      </c>
      <c r="E69" s="56">
        <v>29</v>
      </c>
      <c r="F69" s="28">
        <v>340</v>
      </c>
      <c r="G69" s="29">
        <f t="shared" ref="G69:G78" si="115">F69*0.9</f>
        <v>306</v>
      </c>
      <c r="H69" s="30">
        <f t="shared" ref="H69:H78" si="116">F69*0.85</f>
        <v>289</v>
      </c>
      <c r="I69" s="173">
        <f t="shared" ref="I69:I78" si="117">F69*0.8</f>
        <v>272</v>
      </c>
      <c r="J69" s="31"/>
      <c r="K69" s="30">
        <f t="shared" ref="K69:K78" si="118">J69*F69</f>
        <v>0</v>
      </c>
      <c r="L69" s="32">
        <f t="shared" si="9"/>
        <v>0</v>
      </c>
      <c r="N69">
        <f t="shared" ref="N69:N78" si="119">ROW(J69)</f>
        <v>69</v>
      </c>
      <c r="O69" t="s">
        <v>2290</v>
      </c>
    </row>
    <row r="70" spans="1:15">
      <c r="A70" s="17">
        <v>14557</v>
      </c>
      <c r="B70" s="17" t="s">
        <v>943</v>
      </c>
      <c r="C70" s="151" t="s">
        <v>2725</v>
      </c>
      <c r="D70" s="16">
        <v>1</v>
      </c>
      <c r="E70" s="57">
        <v>24</v>
      </c>
      <c r="F70" s="20">
        <v>340</v>
      </c>
      <c r="G70" s="21">
        <f t="shared" ref="G70:G71" si="120">F70*0.9</f>
        <v>306</v>
      </c>
      <c r="H70" s="22">
        <f t="shared" ref="H70:H71" si="121">F70*0.85</f>
        <v>289</v>
      </c>
      <c r="I70" s="172">
        <f t="shared" ref="I70:I71" si="122">F70*0.8</f>
        <v>272</v>
      </c>
      <c r="J70" s="31"/>
      <c r="K70" s="30">
        <f t="shared" ref="K70:K71" si="123">J70*F70</f>
        <v>0</v>
      </c>
      <c r="L70" s="32">
        <f t="shared" si="9"/>
        <v>0</v>
      </c>
      <c r="N70">
        <f t="shared" ref="N70:N71" si="124">ROW(J70)</f>
        <v>70</v>
      </c>
      <c r="O70" t="s">
        <v>2290</v>
      </c>
    </row>
    <row r="71" spans="1:15">
      <c r="A71" s="26">
        <v>14558</v>
      </c>
      <c r="B71" s="26" t="s">
        <v>943</v>
      </c>
      <c r="C71" s="144" t="s">
        <v>2488</v>
      </c>
      <c r="D71" s="26">
        <v>1</v>
      </c>
      <c r="E71" s="56">
        <v>27</v>
      </c>
      <c r="F71" s="28">
        <v>340</v>
      </c>
      <c r="G71" s="29">
        <f t="shared" si="120"/>
        <v>306</v>
      </c>
      <c r="H71" s="30">
        <f t="shared" si="121"/>
        <v>289</v>
      </c>
      <c r="I71" s="173">
        <f t="shared" si="122"/>
        <v>272</v>
      </c>
      <c r="J71" s="31"/>
      <c r="K71" s="30">
        <f t="shared" si="123"/>
        <v>0</v>
      </c>
      <c r="L71" s="32">
        <f t="shared" ref="L71:L101" si="125">IF($K$102&gt;1,J71*I71,IF($K$102&gt;58500,J71*H71,IF($K$102&gt;27500,J71*G71,IF($K$102&gt;=0,J71*F71,0))))</f>
        <v>0</v>
      </c>
      <c r="N71">
        <f t="shared" si="124"/>
        <v>71</v>
      </c>
      <c r="O71" t="s">
        <v>2290</v>
      </c>
    </row>
    <row r="72" spans="1:15">
      <c r="A72" s="17">
        <v>14810</v>
      </c>
      <c r="B72" s="17" t="s">
        <v>2214</v>
      </c>
      <c r="C72" s="151" t="s">
        <v>3216</v>
      </c>
      <c r="D72" s="16">
        <v>1</v>
      </c>
      <c r="E72" s="57">
        <v>72</v>
      </c>
      <c r="F72" s="20">
        <v>60</v>
      </c>
      <c r="G72" s="21">
        <f t="shared" ref="G72" si="126">F72*0.9</f>
        <v>54</v>
      </c>
      <c r="H72" s="22">
        <f t="shared" ref="H72" si="127">F72*0.85</f>
        <v>51</v>
      </c>
      <c r="I72" s="172">
        <f t="shared" ref="I72" si="128">F72*0.8</f>
        <v>48</v>
      </c>
      <c r="J72" s="31"/>
      <c r="K72" s="30">
        <f t="shared" ref="K72" si="129">J72*F72</f>
        <v>0</v>
      </c>
      <c r="L72" s="32">
        <f t="shared" si="125"/>
        <v>0</v>
      </c>
      <c r="N72">
        <f t="shared" ref="N72" si="130">ROW(J72)</f>
        <v>72</v>
      </c>
      <c r="O72" t="s">
        <v>2290</v>
      </c>
    </row>
    <row r="73" spans="1:15">
      <c r="A73" s="26">
        <v>14914</v>
      </c>
      <c r="B73" s="26" t="s">
        <v>2214</v>
      </c>
      <c r="C73" s="144" t="s">
        <v>3217</v>
      </c>
      <c r="D73" s="26">
        <v>1</v>
      </c>
      <c r="E73" s="56">
        <v>68</v>
      </c>
      <c r="F73" s="28">
        <v>60</v>
      </c>
      <c r="G73" s="29">
        <f t="shared" ref="G73:G74" si="131">F73*0.9</f>
        <v>54</v>
      </c>
      <c r="H73" s="30">
        <f t="shared" ref="H73:H74" si="132">F73*0.85</f>
        <v>51</v>
      </c>
      <c r="I73" s="173">
        <f t="shared" ref="I73:I74" si="133">F73*0.8</f>
        <v>48</v>
      </c>
      <c r="J73" s="31"/>
      <c r="K73" s="30">
        <f t="shared" ref="K73:K74" si="134">J73*F73</f>
        <v>0</v>
      </c>
      <c r="L73" s="32">
        <f t="shared" si="125"/>
        <v>0</v>
      </c>
      <c r="N73">
        <f t="shared" ref="N73:N74" si="135">ROW(J73)</f>
        <v>73</v>
      </c>
      <c r="O73" t="s">
        <v>2290</v>
      </c>
    </row>
    <row r="74" spans="1:15">
      <c r="A74" s="17">
        <v>14915</v>
      </c>
      <c r="B74" s="17" t="s">
        <v>2214</v>
      </c>
      <c r="C74" s="151" t="s">
        <v>3218</v>
      </c>
      <c r="D74" s="16">
        <v>1</v>
      </c>
      <c r="E74" s="57">
        <v>68</v>
      </c>
      <c r="F74" s="20">
        <v>60</v>
      </c>
      <c r="G74" s="21">
        <f t="shared" si="131"/>
        <v>54</v>
      </c>
      <c r="H74" s="22">
        <f t="shared" si="132"/>
        <v>51</v>
      </c>
      <c r="I74" s="172">
        <f t="shared" si="133"/>
        <v>48</v>
      </c>
      <c r="J74" s="31"/>
      <c r="K74" s="30">
        <f t="shared" si="134"/>
        <v>0</v>
      </c>
      <c r="L74" s="32">
        <f t="shared" si="125"/>
        <v>0</v>
      </c>
      <c r="N74">
        <f t="shared" si="135"/>
        <v>74</v>
      </c>
      <c r="O74" t="s">
        <v>2290</v>
      </c>
    </row>
    <row r="75" spans="1:15">
      <c r="A75" s="26">
        <v>14913</v>
      </c>
      <c r="B75" s="26" t="s">
        <v>2214</v>
      </c>
      <c r="C75" s="144" t="s">
        <v>3219</v>
      </c>
      <c r="D75" s="26">
        <v>1</v>
      </c>
      <c r="E75" s="56">
        <v>75</v>
      </c>
      <c r="F75" s="28">
        <v>60</v>
      </c>
      <c r="G75" s="29">
        <f t="shared" ref="G75:G77" si="136">F75*0.9</f>
        <v>54</v>
      </c>
      <c r="H75" s="30">
        <f t="shared" ref="H75:H77" si="137">F75*0.85</f>
        <v>51</v>
      </c>
      <c r="I75" s="173">
        <f t="shared" ref="I75:I77" si="138">F75*0.8</f>
        <v>48</v>
      </c>
      <c r="J75" s="31"/>
      <c r="K75" s="30">
        <f t="shared" ref="K75:K77" si="139">J75*F75</f>
        <v>0</v>
      </c>
      <c r="L75" s="32">
        <f t="shared" si="125"/>
        <v>0</v>
      </c>
      <c r="N75">
        <f t="shared" ref="N75:N77" si="140">ROW(J75)</f>
        <v>75</v>
      </c>
      <c r="O75" t="s">
        <v>2290</v>
      </c>
    </row>
    <row r="76" spans="1:15">
      <c r="A76" s="17">
        <v>14930</v>
      </c>
      <c r="B76" s="17" t="s">
        <v>943</v>
      </c>
      <c r="C76" s="151" t="s">
        <v>3281</v>
      </c>
      <c r="D76" s="16">
        <v>1</v>
      </c>
      <c r="E76" s="57">
        <v>68</v>
      </c>
      <c r="F76" s="20">
        <v>160</v>
      </c>
      <c r="G76" s="21">
        <f t="shared" si="136"/>
        <v>144</v>
      </c>
      <c r="H76" s="22">
        <f t="shared" si="137"/>
        <v>136</v>
      </c>
      <c r="I76" s="172">
        <f t="shared" si="138"/>
        <v>128</v>
      </c>
      <c r="J76" s="31"/>
      <c r="K76" s="30">
        <f t="shared" si="139"/>
        <v>0</v>
      </c>
      <c r="L76" s="32">
        <f t="shared" si="125"/>
        <v>0</v>
      </c>
      <c r="N76">
        <f t="shared" si="140"/>
        <v>76</v>
      </c>
      <c r="O76" t="s">
        <v>2290</v>
      </c>
    </row>
    <row r="77" spans="1:15">
      <c r="A77" s="26">
        <v>14782</v>
      </c>
      <c r="B77" s="26" t="s">
        <v>943</v>
      </c>
      <c r="C77" s="144" t="s">
        <v>3280</v>
      </c>
      <c r="D77" s="26">
        <v>1</v>
      </c>
      <c r="E77" s="56">
        <v>85</v>
      </c>
      <c r="F77" s="28">
        <v>160</v>
      </c>
      <c r="G77" s="29">
        <f t="shared" si="136"/>
        <v>144</v>
      </c>
      <c r="H77" s="30">
        <f t="shared" si="137"/>
        <v>136</v>
      </c>
      <c r="I77" s="173">
        <f t="shared" si="138"/>
        <v>128</v>
      </c>
      <c r="J77" s="31"/>
      <c r="K77" s="30">
        <f t="shared" si="139"/>
        <v>0</v>
      </c>
      <c r="L77" s="32">
        <f t="shared" si="125"/>
        <v>0</v>
      </c>
      <c r="N77">
        <f t="shared" si="140"/>
        <v>77</v>
      </c>
      <c r="O77" t="s">
        <v>2290</v>
      </c>
    </row>
    <row r="78" spans="1:15">
      <c r="A78" s="17">
        <v>14524</v>
      </c>
      <c r="B78" s="17" t="s">
        <v>136</v>
      </c>
      <c r="C78" s="151" t="s">
        <v>2455</v>
      </c>
      <c r="D78" s="16">
        <v>1</v>
      </c>
      <c r="E78" s="57"/>
      <c r="F78" s="20"/>
      <c r="G78" s="21">
        <f t="shared" si="115"/>
        <v>0</v>
      </c>
      <c r="H78" s="22">
        <f t="shared" si="116"/>
        <v>0</v>
      </c>
      <c r="I78" s="172">
        <f t="shared" si="117"/>
        <v>0</v>
      </c>
      <c r="J78" s="31"/>
      <c r="K78" s="30">
        <f t="shared" si="118"/>
        <v>0</v>
      </c>
      <c r="L78" s="32">
        <f t="shared" si="125"/>
        <v>0</v>
      </c>
      <c r="N78">
        <f t="shared" si="119"/>
        <v>78</v>
      </c>
      <c r="O78" t="s">
        <v>2290</v>
      </c>
    </row>
    <row r="79" spans="1:15">
      <c r="A79" s="26">
        <v>14199</v>
      </c>
      <c r="B79" s="26" t="s">
        <v>1002</v>
      </c>
      <c r="C79" s="144" t="s">
        <v>2470</v>
      </c>
      <c r="D79" s="26">
        <v>1</v>
      </c>
      <c r="E79" s="56">
        <v>94</v>
      </c>
      <c r="F79" s="28">
        <v>650</v>
      </c>
      <c r="G79" s="29">
        <f t="shared" si="33"/>
        <v>585</v>
      </c>
      <c r="H79" s="30">
        <f t="shared" si="34"/>
        <v>552.5</v>
      </c>
      <c r="I79" s="173">
        <f t="shared" si="35"/>
        <v>520</v>
      </c>
      <c r="J79" s="31"/>
      <c r="K79" s="30">
        <f t="shared" si="3"/>
        <v>0</v>
      </c>
      <c r="L79" s="32">
        <f t="shared" si="125"/>
        <v>0</v>
      </c>
      <c r="N79">
        <f t="shared" si="4"/>
        <v>79</v>
      </c>
      <c r="O79" t="s">
        <v>2290</v>
      </c>
    </row>
    <row r="80" spans="1:15">
      <c r="A80" s="17">
        <v>14911</v>
      </c>
      <c r="B80" s="17" t="s">
        <v>1002</v>
      </c>
      <c r="C80" s="151" t="s">
        <v>3276</v>
      </c>
      <c r="D80" s="16">
        <v>1</v>
      </c>
      <c r="E80" s="57">
        <v>4</v>
      </c>
      <c r="F80" s="20">
        <v>650</v>
      </c>
      <c r="G80" s="21">
        <f t="shared" ref="G80:G81" si="141">F80*0.9</f>
        <v>585</v>
      </c>
      <c r="H80" s="22">
        <f t="shared" ref="H80:H81" si="142">F80*0.85</f>
        <v>552.5</v>
      </c>
      <c r="I80" s="172">
        <f t="shared" ref="I80:I81" si="143">F80*0.8</f>
        <v>520</v>
      </c>
      <c r="J80" s="31"/>
      <c r="K80" s="30">
        <f t="shared" ref="K80:K81" si="144">J80*F80</f>
        <v>0</v>
      </c>
      <c r="L80" s="32">
        <f t="shared" si="125"/>
        <v>0</v>
      </c>
      <c r="N80">
        <f t="shared" ref="N80:N81" si="145">ROW(J80)</f>
        <v>80</v>
      </c>
      <c r="O80" t="s">
        <v>2290</v>
      </c>
    </row>
    <row r="81" spans="1:15">
      <c r="A81" s="26">
        <v>14910</v>
      </c>
      <c r="B81" s="26" t="s">
        <v>1002</v>
      </c>
      <c r="C81" s="144" t="s">
        <v>3277</v>
      </c>
      <c r="D81" s="26">
        <v>1</v>
      </c>
      <c r="E81" s="56">
        <v>11</v>
      </c>
      <c r="F81" s="28">
        <v>650</v>
      </c>
      <c r="G81" s="29">
        <f t="shared" si="141"/>
        <v>585</v>
      </c>
      <c r="H81" s="30">
        <f t="shared" si="142"/>
        <v>552.5</v>
      </c>
      <c r="I81" s="173">
        <f t="shared" si="143"/>
        <v>520</v>
      </c>
      <c r="J81" s="31"/>
      <c r="K81" s="30">
        <f t="shared" si="144"/>
        <v>0</v>
      </c>
      <c r="L81" s="32">
        <f t="shared" si="125"/>
        <v>0</v>
      </c>
      <c r="N81">
        <f t="shared" si="145"/>
        <v>81</v>
      </c>
      <c r="O81" t="s">
        <v>2290</v>
      </c>
    </row>
    <row r="82" spans="1:15">
      <c r="A82" s="17">
        <v>14912</v>
      </c>
      <c r="B82" s="17" t="s">
        <v>1002</v>
      </c>
      <c r="C82" s="151" t="s">
        <v>3278</v>
      </c>
      <c r="D82" s="16">
        <v>1</v>
      </c>
      <c r="E82" s="57"/>
      <c r="F82" s="20"/>
      <c r="G82" s="21">
        <f t="shared" ref="G82" si="146">F82*0.9</f>
        <v>0</v>
      </c>
      <c r="H82" s="22">
        <f t="shared" ref="H82" si="147">F82*0.85</f>
        <v>0</v>
      </c>
      <c r="I82" s="172">
        <f t="shared" ref="I82" si="148">F82*0.8</f>
        <v>0</v>
      </c>
      <c r="J82" s="31"/>
      <c r="K82" s="30">
        <f t="shared" ref="K82" si="149">J82*F82</f>
        <v>0</v>
      </c>
      <c r="L82" s="32">
        <f t="shared" si="125"/>
        <v>0</v>
      </c>
      <c r="N82">
        <f t="shared" ref="N82" si="150">ROW(J82)</f>
        <v>82</v>
      </c>
      <c r="O82" t="s">
        <v>2290</v>
      </c>
    </row>
    <row r="83" spans="1:15">
      <c r="A83" s="26">
        <v>14909</v>
      </c>
      <c r="B83" s="26" t="s">
        <v>1002</v>
      </c>
      <c r="C83" s="144" t="s">
        <v>3279</v>
      </c>
      <c r="D83" s="26">
        <v>1</v>
      </c>
      <c r="E83" s="56">
        <v>50</v>
      </c>
      <c r="F83" s="28">
        <v>650</v>
      </c>
      <c r="G83" s="29">
        <f t="shared" ref="G83" si="151">F83*0.9</f>
        <v>585</v>
      </c>
      <c r="H83" s="30">
        <f t="shared" ref="H83" si="152">F83*0.85</f>
        <v>552.5</v>
      </c>
      <c r="I83" s="173">
        <f>F83*0.8</f>
        <v>520</v>
      </c>
      <c r="J83" s="31"/>
      <c r="K83" s="30">
        <f t="shared" ref="K83" si="153">J83*F83</f>
        <v>0</v>
      </c>
      <c r="L83" s="32">
        <f t="shared" si="125"/>
        <v>0</v>
      </c>
      <c r="N83">
        <f t="shared" ref="N83" si="154">ROW(J83)</f>
        <v>83</v>
      </c>
      <c r="O83" t="s">
        <v>2290</v>
      </c>
    </row>
    <row r="84" spans="1:15">
      <c r="A84" s="26"/>
      <c r="B84" s="26"/>
      <c r="C84" s="35" t="s">
        <v>736</v>
      </c>
      <c r="D84" s="26"/>
      <c r="E84" s="56"/>
      <c r="F84" s="28"/>
      <c r="G84" s="29">
        <f t="shared" si="33"/>
        <v>0</v>
      </c>
      <c r="H84" s="30">
        <f t="shared" si="34"/>
        <v>0</v>
      </c>
      <c r="I84" s="173">
        <f t="shared" si="35"/>
        <v>0</v>
      </c>
      <c r="J84" s="31"/>
      <c r="K84" s="30">
        <f t="shared" si="3"/>
        <v>0</v>
      </c>
      <c r="L84" s="32">
        <f t="shared" si="125"/>
        <v>0</v>
      </c>
      <c r="N84">
        <f t="shared" si="4"/>
        <v>84</v>
      </c>
      <c r="O84" t="s">
        <v>2290</v>
      </c>
    </row>
    <row r="85" spans="1:15">
      <c r="A85" s="17">
        <v>14209</v>
      </c>
      <c r="B85" s="17" t="s">
        <v>942</v>
      </c>
      <c r="C85" s="151" t="s">
        <v>1086</v>
      </c>
      <c r="D85" s="17">
        <v>1</v>
      </c>
      <c r="E85" s="57">
        <v>17</v>
      </c>
      <c r="F85" s="20">
        <v>450</v>
      </c>
      <c r="G85" s="21">
        <f t="shared" si="33"/>
        <v>405</v>
      </c>
      <c r="H85" s="22">
        <f t="shared" si="34"/>
        <v>382.5</v>
      </c>
      <c r="I85" s="172">
        <f t="shared" si="35"/>
        <v>360</v>
      </c>
      <c r="J85" s="31"/>
      <c r="K85" s="30">
        <f t="shared" si="3"/>
        <v>0</v>
      </c>
      <c r="L85" s="32">
        <f t="shared" si="125"/>
        <v>0</v>
      </c>
      <c r="N85">
        <f t="shared" si="4"/>
        <v>85</v>
      </c>
      <c r="O85" t="s">
        <v>2290</v>
      </c>
    </row>
    <row r="86" spans="1:15">
      <c r="A86" s="26">
        <v>14210</v>
      </c>
      <c r="B86" s="26" t="s">
        <v>942</v>
      </c>
      <c r="C86" s="144" t="s">
        <v>1087</v>
      </c>
      <c r="D86" s="26">
        <v>1</v>
      </c>
      <c r="E86" s="56"/>
      <c r="F86" s="28"/>
      <c r="G86" s="29">
        <f t="shared" si="33"/>
        <v>0</v>
      </c>
      <c r="H86" s="30">
        <f t="shared" si="34"/>
        <v>0</v>
      </c>
      <c r="I86" s="173">
        <f t="shared" si="35"/>
        <v>0</v>
      </c>
      <c r="J86" s="31"/>
      <c r="K86" s="30">
        <f t="shared" ref="K86:K91" si="155">J86*F86</f>
        <v>0</v>
      </c>
      <c r="L86" s="32">
        <f t="shared" si="125"/>
        <v>0</v>
      </c>
      <c r="N86">
        <f t="shared" si="4"/>
        <v>86</v>
      </c>
      <c r="O86" t="s">
        <v>2290</v>
      </c>
    </row>
    <row r="87" spans="1:15">
      <c r="A87" s="17"/>
      <c r="B87" s="17"/>
      <c r="C87" s="34" t="s">
        <v>3265</v>
      </c>
      <c r="D87" s="17"/>
      <c r="E87" s="72"/>
      <c r="F87" s="20"/>
      <c r="G87" s="21"/>
      <c r="H87" s="22"/>
      <c r="I87" s="172"/>
      <c r="J87" s="31"/>
      <c r="K87" s="30">
        <f t="shared" si="155"/>
        <v>0</v>
      </c>
      <c r="L87" s="32">
        <f t="shared" si="125"/>
        <v>0</v>
      </c>
      <c r="N87">
        <f t="shared" ref="N87:N91" si="156">ROW(J87)</f>
        <v>87</v>
      </c>
      <c r="O87" t="s">
        <v>2290</v>
      </c>
    </row>
    <row r="88" spans="1:15">
      <c r="A88" s="17">
        <v>14767</v>
      </c>
      <c r="B88" s="17" t="s">
        <v>138</v>
      </c>
      <c r="C88" s="151" t="s">
        <v>3266</v>
      </c>
      <c r="D88" s="17">
        <v>1</v>
      </c>
      <c r="E88" s="57">
        <v>38</v>
      </c>
      <c r="F88" s="20">
        <v>1070</v>
      </c>
      <c r="G88" s="21">
        <f t="shared" ref="G88:G91" si="157">F88*0.9</f>
        <v>963</v>
      </c>
      <c r="H88" s="22">
        <f t="shared" ref="H88:H91" si="158">F88*0.85</f>
        <v>909.5</v>
      </c>
      <c r="I88" s="172">
        <f t="shared" ref="I88:I91" si="159">F88*0.8</f>
        <v>856</v>
      </c>
      <c r="J88" s="31"/>
      <c r="K88" s="30">
        <f t="shared" si="155"/>
        <v>0</v>
      </c>
      <c r="L88" s="32">
        <f t="shared" si="125"/>
        <v>0</v>
      </c>
      <c r="N88">
        <f t="shared" si="156"/>
        <v>88</v>
      </c>
      <c r="O88" t="s">
        <v>2290</v>
      </c>
    </row>
    <row r="89" spans="1:15">
      <c r="A89" s="26">
        <v>14919</v>
      </c>
      <c r="B89" s="26" t="s">
        <v>138</v>
      </c>
      <c r="C89" s="144" t="s">
        <v>3267</v>
      </c>
      <c r="D89" s="26">
        <v>1</v>
      </c>
      <c r="E89" s="56">
        <v>28</v>
      </c>
      <c r="F89" s="28">
        <v>1070</v>
      </c>
      <c r="G89" s="29">
        <f t="shared" si="157"/>
        <v>963</v>
      </c>
      <c r="H89" s="30">
        <f t="shared" si="158"/>
        <v>909.5</v>
      </c>
      <c r="I89" s="173">
        <f t="shared" si="159"/>
        <v>856</v>
      </c>
      <c r="J89" s="31"/>
      <c r="K89" s="30">
        <f t="shared" si="155"/>
        <v>0</v>
      </c>
      <c r="L89" s="32">
        <f t="shared" si="125"/>
        <v>0</v>
      </c>
      <c r="N89">
        <f t="shared" si="156"/>
        <v>89</v>
      </c>
      <c r="O89" t="s">
        <v>2290</v>
      </c>
    </row>
    <row r="90" spans="1:15">
      <c r="A90" s="17">
        <v>14917</v>
      </c>
      <c r="B90" s="17" t="s">
        <v>138</v>
      </c>
      <c r="C90" s="151" t="s">
        <v>3268</v>
      </c>
      <c r="D90" s="17">
        <v>1</v>
      </c>
      <c r="E90" s="57">
        <v>37</v>
      </c>
      <c r="F90" s="20">
        <v>1070</v>
      </c>
      <c r="G90" s="21">
        <f t="shared" si="157"/>
        <v>963</v>
      </c>
      <c r="H90" s="22">
        <f t="shared" si="158"/>
        <v>909.5</v>
      </c>
      <c r="I90" s="172">
        <f t="shared" si="159"/>
        <v>856</v>
      </c>
      <c r="J90" s="31"/>
      <c r="K90" s="30">
        <f t="shared" si="155"/>
        <v>0</v>
      </c>
      <c r="L90" s="32">
        <f t="shared" si="125"/>
        <v>0</v>
      </c>
      <c r="N90">
        <f t="shared" si="156"/>
        <v>90</v>
      </c>
      <c r="O90" t="s">
        <v>2290</v>
      </c>
    </row>
    <row r="91" spans="1:15">
      <c r="A91" s="26">
        <v>14916</v>
      </c>
      <c r="B91" s="26" t="s">
        <v>138</v>
      </c>
      <c r="C91" s="144" t="s">
        <v>3269</v>
      </c>
      <c r="D91" s="26">
        <v>1</v>
      </c>
      <c r="E91" s="56">
        <v>8</v>
      </c>
      <c r="F91" s="28">
        <v>1070</v>
      </c>
      <c r="G91" s="29">
        <f t="shared" si="157"/>
        <v>963</v>
      </c>
      <c r="H91" s="30">
        <f t="shared" si="158"/>
        <v>909.5</v>
      </c>
      <c r="I91" s="173">
        <f t="shared" si="159"/>
        <v>856</v>
      </c>
      <c r="J91" s="31"/>
      <c r="K91" s="30">
        <f t="shared" si="155"/>
        <v>0</v>
      </c>
      <c r="L91" s="32">
        <f t="shared" si="125"/>
        <v>0</v>
      </c>
      <c r="N91">
        <f t="shared" si="156"/>
        <v>91</v>
      </c>
      <c r="O91" t="s">
        <v>2290</v>
      </c>
    </row>
    <row r="92" spans="1:15">
      <c r="A92" s="26">
        <v>14945</v>
      </c>
      <c r="B92" s="26" t="s">
        <v>138</v>
      </c>
      <c r="C92" s="144" t="s">
        <v>3298</v>
      </c>
      <c r="D92" s="26">
        <v>1</v>
      </c>
      <c r="E92" s="56">
        <v>7</v>
      </c>
      <c r="F92" s="28"/>
      <c r="G92" s="29">
        <f t="shared" ref="G92" si="160">F92*0.9</f>
        <v>0</v>
      </c>
      <c r="H92" s="30">
        <f t="shared" ref="H92" si="161">F92*0.85</f>
        <v>0</v>
      </c>
      <c r="I92" s="173">
        <f t="shared" ref="I92" si="162">F92*0.8</f>
        <v>0</v>
      </c>
      <c r="J92" s="31"/>
      <c r="K92" s="30">
        <f t="shared" ref="K92" si="163">J92*F92</f>
        <v>0</v>
      </c>
      <c r="L92" s="32">
        <f t="shared" ref="L92" si="164">IF($K$102&gt;1,J92*I92,IF($K$102&gt;58500,J92*H92,IF($K$102&gt;27500,J92*G92,IF($K$102&gt;=0,J92*F92,0))))</f>
        <v>0</v>
      </c>
      <c r="N92">
        <f t="shared" ref="N92" si="165">ROW(J92)</f>
        <v>92</v>
      </c>
      <c r="O92" t="s">
        <v>2290</v>
      </c>
    </row>
    <row r="93" spans="1:15">
      <c r="A93" s="17">
        <v>14918</v>
      </c>
      <c r="B93" s="17" t="s">
        <v>138</v>
      </c>
      <c r="C93" s="151" t="s">
        <v>3270</v>
      </c>
      <c r="D93" s="17">
        <v>1</v>
      </c>
      <c r="E93" s="57">
        <v>41</v>
      </c>
      <c r="F93" s="20">
        <v>1070</v>
      </c>
      <c r="G93" s="21">
        <f t="shared" ref="G93" si="166">F93*0.9</f>
        <v>963</v>
      </c>
      <c r="H93" s="22">
        <f t="shared" ref="H93" si="167">F93*0.85</f>
        <v>909.5</v>
      </c>
      <c r="I93" s="172">
        <f t="shared" ref="I93" si="168">F93*0.8</f>
        <v>856</v>
      </c>
      <c r="J93" s="31"/>
      <c r="K93" s="30">
        <f t="shared" ref="K93" si="169">J93*F93</f>
        <v>0</v>
      </c>
      <c r="L93" s="32">
        <f t="shared" si="125"/>
        <v>0</v>
      </c>
      <c r="N93">
        <f t="shared" ref="N93" si="170">ROW(J93)</f>
        <v>93</v>
      </c>
      <c r="O93" t="s">
        <v>2290</v>
      </c>
    </row>
    <row r="94" spans="1:15">
      <c r="A94" s="17"/>
      <c r="B94" s="17"/>
      <c r="C94" s="24" t="s">
        <v>2447</v>
      </c>
      <c r="D94" s="17"/>
      <c r="E94" s="57"/>
      <c r="F94" s="20"/>
      <c r="G94" s="21">
        <f t="shared" si="33"/>
        <v>0</v>
      </c>
      <c r="H94" s="22">
        <f t="shared" si="34"/>
        <v>0</v>
      </c>
      <c r="I94" s="172">
        <f t="shared" si="35"/>
        <v>0</v>
      </c>
      <c r="J94" s="31"/>
      <c r="K94" s="30"/>
      <c r="L94" s="32">
        <f t="shared" si="125"/>
        <v>0</v>
      </c>
      <c r="N94">
        <f t="shared" si="4"/>
        <v>94</v>
      </c>
      <c r="O94" t="s">
        <v>2290</v>
      </c>
    </row>
    <row r="95" spans="1:15">
      <c r="A95" s="17">
        <v>14531</v>
      </c>
      <c r="B95" s="17" t="s">
        <v>2448</v>
      </c>
      <c r="C95" s="151" t="s">
        <v>2449</v>
      </c>
      <c r="D95" s="17">
        <v>1</v>
      </c>
      <c r="E95" s="57">
        <v>31</v>
      </c>
      <c r="F95" s="20">
        <v>340</v>
      </c>
      <c r="G95" s="21">
        <f t="shared" si="33"/>
        <v>306</v>
      </c>
      <c r="H95" s="22">
        <f t="shared" si="34"/>
        <v>289</v>
      </c>
      <c r="I95" s="172">
        <f t="shared" si="35"/>
        <v>272</v>
      </c>
      <c r="J95" s="31"/>
      <c r="K95" s="30">
        <f t="shared" ref="K95:K100" si="171">J95*F95</f>
        <v>0</v>
      </c>
      <c r="L95" s="32">
        <f t="shared" si="125"/>
        <v>0</v>
      </c>
      <c r="N95">
        <f t="shared" si="4"/>
        <v>95</v>
      </c>
      <c r="O95" t="s">
        <v>2290</v>
      </c>
    </row>
    <row r="96" spans="1:15">
      <c r="A96" s="26">
        <v>14532</v>
      </c>
      <c r="B96" s="26" t="s">
        <v>2450</v>
      </c>
      <c r="C96" s="144" t="s">
        <v>3210</v>
      </c>
      <c r="D96" s="26">
        <v>1</v>
      </c>
      <c r="E96" s="56"/>
      <c r="F96" s="28"/>
      <c r="G96" s="29">
        <f t="shared" ref="G96" si="172">F96*0.9</f>
        <v>0</v>
      </c>
      <c r="H96" s="30">
        <f t="shared" ref="H96" si="173">F96*0.85</f>
        <v>0</v>
      </c>
      <c r="I96" s="173">
        <f t="shared" ref="I96" si="174">F96*0.8</f>
        <v>0</v>
      </c>
      <c r="J96" s="31"/>
      <c r="K96" s="30">
        <f t="shared" ref="K96" si="175">J96*F96</f>
        <v>0</v>
      </c>
      <c r="L96" s="32">
        <f t="shared" si="125"/>
        <v>0</v>
      </c>
      <c r="N96">
        <f t="shared" ref="N96" si="176">ROW(J96)</f>
        <v>96</v>
      </c>
      <c r="O96" t="s">
        <v>2290</v>
      </c>
    </row>
    <row r="97" spans="1:15">
      <c r="A97" s="17">
        <v>14781</v>
      </c>
      <c r="B97" s="17" t="s">
        <v>1002</v>
      </c>
      <c r="C97" s="151" t="s">
        <v>3209</v>
      </c>
      <c r="D97" s="17">
        <v>1</v>
      </c>
      <c r="E97" s="57">
        <v>14</v>
      </c>
      <c r="F97" s="20">
        <v>1210</v>
      </c>
      <c r="G97" s="21">
        <f t="shared" ref="G97" si="177">F97*0.9</f>
        <v>1089</v>
      </c>
      <c r="H97" s="22">
        <f t="shared" ref="H97" si="178">F97*0.85</f>
        <v>1028.5</v>
      </c>
      <c r="I97" s="172">
        <f t="shared" ref="I97" si="179">F97*0.8</f>
        <v>968</v>
      </c>
      <c r="J97" s="31"/>
      <c r="K97" s="30">
        <f t="shared" ref="K97" si="180">J97*F97</f>
        <v>0</v>
      </c>
      <c r="L97" s="32">
        <f t="shared" si="125"/>
        <v>0</v>
      </c>
      <c r="N97">
        <f t="shared" ref="N97" si="181">ROW(J97)</f>
        <v>97</v>
      </c>
      <c r="O97" t="s">
        <v>2290</v>
      </c>
    </row>
    <row r="98" spans="1:15">
      <c r="A98" s="17"/>
      <c r="B98" s="17"/>
      <c r="C98" s="24" t="s">
        <v>910</v>
      </c>
      <c r="D98" s="17"/>
      <c r="E98" s="57"/>
      <c r="F98" s="20"/>
      <c r="G98" s="21">
        <f t="shared" si="33"/>
        <v>0</v>
      </c>
      <c r="H98" s="22">
        <f t="shared" si="34"/>
        <v>0</v>
      </c>
      <c r="I98" s="172">
        <f t="shared" si="35"/>
        <v>0</v>
      </c>
      <c r="J98" s="31"/>
      <c r="K98" s="30">
        <f t="shared" si="171"/>
        <v>0</v>
      </c>
      <c r="L98" s="32">
        <f t="shared" si="125"/>
        <v>0</v>
      </c>
      <c r="N98">
        <f t="shared" si="4"/>
        <v>98</v>
      </c>
      <c r="O98" t="s">
        <v>2290</v>
      </c>
    </row>
    <row r="99" spans="1:15">
      <c r="A99" s="26">
        <v>13942</v>
      </c>
      <c r="B99" s="26" t="s">
        <v>943</v>
      </c>
      <c r="C99" s="144" t="s">
        <v>1089</v>
      </c>
      <c r="D99" s="26">
        <v>12</v>
      </c>
      <c r="E99" s="56">
        <v>264</v>
      </c>
      <c r="F99" s="28">
        <v>300</v>
      </c>
      <c r="G99" s="29">
        <f t="shared" ref="G99" si="182">F99*0.9</f>
        <v>270</v>
      </c>
      <c r="H99" s="30">
        <f t="shared" ref="H99" si="183">F99*0.85</f>
        <v>255</v>
      </c>
      <c r="I99" s="173">
        <f t="shared" ref="I99" si="184">F99*0.8</f>
        <v>240</v>
      </c>
      <c r="J99" s="31"/>
      <c r="K99" s="30">
        <f t="shared" ref="K99" si="185">J99*F99</f>
        <v>0</v>
      </c>
      <c r="L99" s="32">
        <f t="shared" si="125"/>
        <v>0</v>
      </c>
      <c r="N99">
        <f t="shared" si="4"/>
        <v>99</v>
      </c>
      <c r="O99" t="s">
        <v>2290</v>
      </c>
    </row>
    <row r="100" spans="1:15">
      <c r="A100" s="17">
        <v>13943</v>
      </c>
      <c r="B100" s="17" t="s">
        <v>1084</v>
      </c>
      <c r="C100" s="151" t="s">
        <v>1088</v>
      </c>
      <c r="D100" s="17">
        <v>12</v>
      </c>
      <c r="E100" s="57"/>
      <c r="F100" s="20"/>
      <c r="G100" s="21">
        <f t="shared" ref="G100" si="186">F100*0.9</f>
        <v>0</v>
      </c>
      <c r="H100" s="22">
        <f t="shared" ref="H100" si="187">F100*0.85</f>
        <v>0</v>
      </c>
      <c r="I100" s="172">
        <f t="shared" ref="I100" si="188">F100*0.8</f>
        <v>0</v>
      </c>
      <c r="J100" s="31"/>
      <c r="K100" s="30">
        <f t="shared" si="171"/>
        <v>0</v>
      </c>
      <c r="L100" s="32">
        <f t="shared" si="125"/>
        <v>0</v>
      </c>
      <c r="N100">
        <f t="shared" si="4"/>
        <v>100</v>
      </c>
      <c r="O100" t="s">
        <v>2290</v>
      </c>
    </row>
    <row r="101" spans="1:15">
      <c r="A101" s="26"/>
      <c r="B101" s="26"/>
      <c r="C101" s="35"/>
      <c r="D101" s="26"/>
      <c r="E101" s="56"/>
      <c r="F101" s="28"/>
      <c r="G101" s="29">
        <f t="shared" ref="G101" si="189">F101*0.9</f>
        <v>0</v>
      </c>
      <c r="H101" s="30">
        <f t="shared" ref="H101" si="190">F101*0.85</f>
        <v>0</v>
      </c>
      <c r="I101" s="173">
        <f t="shared" ref="I101" si="191">F101*0.8</f>
        <v>0</v>
      </c>
      <c r="J101" s="31"/>
      <c r="K101" s="30">
        <f t="shared" ref="K101" si="192">J101*F101</f>
        <v>0</v>
      </c>
      <c r="L101" s="32">
        <f t="shared" si="125"/>
        <v>0</v>
      </c>
      <c r="N101">
        <f>ROW(J101)</f>
        <v>101</v>
      </c>
    </row>
    <row r="102" spans="1:15" ht="15.75">
      <c r="A102" s="6"/>
      <c r="B102" s="4"/>
      <c r="C102" s="8"/>
      <c r="D102" s="4"/>
      <c r="E102" s="58"/>
      <c r="F102" s="79"/>
      <c r="G102" s="80"/>
      <c r="H102" s="81"/>
      <c r="I102" s="174"/>
      <c r="J102" s="81"/>
      <c r="K102" s="2">
        <f>Hemani!K350</f>
        <v>0</v>
      </c>
      <c r="L102" s="82"/>
    </row>
    <row r="103" spans="1:15">
      <c r="K103" s="12">
        <f>SUM(K3:K101)</f>
        <v>0</v>
      </c>
    </row>
  </sheetData>
  <sheetProtection password="E1DC" sheet="1" objects="1" scenarios="1"/>
  <protectedRanges>
    <protectedRange sqref="M3:M101" name="Диапазон2"/>
    <protectedRange sqref="J3:J101" name="Диапазон1"/>
  </protectedRanges>
  <mergeCells count="1">
    <mergeCell ref="G2:I2"/>
  </mergeCells>
  <hyperlinks>
    <hyperlink ref="C3" r:id="rId1"/>
    <hyperlink ref="C79" r:id="rId2" display="Марроканское бельди с эфирным маслом апельсина 200 гр."/>
    <hyperlink ref="C85" r:id="rId3"/>
    <hyperlink ref="C99" r:id="rId4"/>
    <hyperlink ref="C100" r:id="rId5"/>
    <hyperlink ref="C5" r:id="rId6"/>
    <hyperlink ref="C6" r:id="rId7"/>
    <hyperlink ref="C7" r:id="rId8"/>
    <hyperlink ref="C15" r:id="rId9"/>
    <hyperlink ref="C17" r:id="rId10"/>
    <hyperlink ref="C8" r:id="rId11"/>
    <hyperlink ref="C9" r:id="rId12"/>
    <hyperlink ref="C11" r:id="rId13"/>
    <hyperlink ref="C12" r:id="rId14"/>
    <hyperlink ref="C13" r:id="rId15" display="Бальзам для губ "/>
    <hyperlink ref="C29" r:id="rId16"/>
    <hyperlink ref="C30" r:id="rId17"/>
    <hyperlink ref="C31" r:id="rId18"/>
    <hyperlink ref="C32" r:id="rId19"/>
    <hyperlink ref="C33" r:id="rId20"/>
    <hyperlink ref="C35" r:id="rId21"/>
    <hyperlink ref="C45" r:id="rId22"/>
    <hyperlink ref="C49" r:id="rId23"/>
    <hyperlink ref="C52" r:id="rId24"/>
    <hyperlink ref="C54" r:id="rId25"/>
    <hyperlink ref="C55" r:id="rId26"/>
    <hyperlink ref="C56" r:id="rId27"/>
    <hyperlink ref="C59" r:id="rId28"/>
    <hyperlink ref="C63" r:id="rId29"/>
    <hyperlink ref="C69" r:id="rId30"/>
    <hyperlink ref="C78" r:id="rId31"/>
    <hyperlink ref="C86" r:id="rId32"/>
    <hyperlink ref="C70" r:id="rId33" display="Натуральное Аргановое мыло для SPA прозрачное"/>
    <hyperlink ref="C71" r:id="rId34"/>
    <hyperlink ref="C53" r:id="rId35" display="Гель для душа Аргановый с аромат амбра-мускус"/>
    <hyperlink ref="C51" r:id="rId36"/>
    <hyperlink ref="C72" r:id="rId37"/>
    <hyperlink ref="C73" r:id="rId38"/>
    <hyperlink ref="C74" r:id="rId39"/>
    <hyperlink ref="C75" r:id="rId40"/>
    <hyperlink ref="C57" r:id="rId41"/>
    <hyperlink ref="C66" r:id="rId42"/>
    <hyperlink ref="C46" r:id="rId43" display="Кесса - марокканская перчатка-мочалка отшелушивающая "/>
    <hyperlink ref="C88" r:id="rId44"/>
    <hyperlink ref="C90" r:id="rId45"/>
    <hyperlink ref="C89" r:id="rId46"/>
    <hyperlink ref="C80" r:id="rId47"/>
    <hyperlink ref="C81" r:id="rId48"/>
    <hyperlink ref="C82" r:id="rId49"/>
    <hyperlink ref="C83" r:id="rId50"/>
    <hyperlink ref="C76" r:id="rId51"/>
    <hyperlink ref="C77" r:id="rId52"/>
    <hyperlink ref="C60" r:id="rId53"/>
    <hyperlink ref="C58" r:id="rId54"/>
    <hyperlink ref="C61" r:id="rId55"/>
    <hyperlink ref="C62" r:id="rId56"/>
    <hyperlink ref="C50" r:id="rId57"/>
    <hyperlink ref="C26" r:id="rId58"/>
    <hyperlink ref="C27" r:id="rId59"/>
    <hyperlink ref="C37" r:id="rId60"/>
    <hyperlink ref="C38" r:id="rId61"/>
    <hyperlink ref="C39" r:id="rId62"/>
    <hyperlink ref="C40" r:id="rId63"/>
    <hyperlink ref="C21" r:id="rId64"/>
    <hyperlink ref="C23" r:id="rId65"/>
    <hyperlink ref="C22" r:id="rId66"/>
    <hyperlink ref="C25" r:id="rId67"/>
    <hyperlink ref="C24" r:id="rId68"/>
    <hyperlink ref="C91" r:id="rId69"/>
    <hyperlink ref="C93" r:id="rId70"/>
    <hyperlink ref="C65" r:id="rId71"/>
    <hyperlink ref="C68" r:id="rId72"/>
    <hyperlink ref="C67" r:id="rId73"/>
    <hyperlink ref="C18" r:id="rId74"/>
    <hyperlink ref="C19" r:id="rId75"/>
    <hyperlink ref="C20" r:id="rId76"/>
    <hyperlink ref="C92" r:id="rId77" display="Спрей Цветок Востока"/>
    <hyperlink ref="C47" r:id="rId78" display="Марроканское бельди с ароматом цветка апельсина"/>
    <hyperlink ref="C48" r:id="rId79" display="Марроканское бельди с эфирным маслом эвкалипта"/>
  </hyperlinks>
  <pageMargins left="0.7" right="0.7" top="0.75" bottom="0.75" header="0.3" footer="0.3"/>
  <pageSetup paperSize="9" orientation="portrait" r:id="rId80"/>
  <legacy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C000"/>
  </sheetPr>
  <dimension ref="A1:O29"/>
  <sheetViews>
    <sheetView workbookViewId="0">
      <pane ySplit="1" topLeftCell="A2" activePane="bottomLeft" state="frozen"/>
      <selection activeCell="F113" sqref="F113"/>
      <selection pane="bottomLeft" activeCell="E7" sqref="E7:F25"/>
    </sheetView>
  </sheetViews>
  <sheetFormatPr defaultColWidth="8.85546875" defaultRowHeight="15"/>
  <cols>
    <col min="1" max="1" width="6.28515625" style="7" customWidth="1"/>
    <col min="2" max="2" width="7.7109375" style="5" customWidth="1"/>
    <col min="3" max="3" width="57.140625" style="9" customWidth="1"/>
    <col min="4" max="4" width="8.28515625" style="5" customWidth="1"/>
    <col min="5" max="5" width="8.42578125" style="59" bestFit="1" customWidth="1"/>
    <col min="6" max="6" width="8.85546875" style="13" bestFit="1" customWidth="1"/>
    <col min="7" max="7" width="10" style="12" bestFit="1" customWidth="1"/>
    <col min="8" max="9" width="10.28515625" style="12" bestFit="1" customWidth="1"/>
    <col min="10" max="10" width="9.7109375" customWidth="1"/>
    <col min="11" max="11" width="10.28515625" hidden="1" customWidth="1"/>
    <col min="12" max="12" width="11.7109375" customWidth="1"/>
    <col min="13" max="13" width="8.85546875" hidden="1" customWidth="1"/>
    <col min="14" max="14" width="3" hidden="1" customWidth="1"/>
    <col min="15" max="15" width="11.42578125" hidden="1" customWidth="1"/>
    <col min="16" max="16" width="6.5703125" customWidth="1"/>
  </cols>
  <sheetData>
    <row r="1" spans="1:15" s="3" customFormat="1" ht="51" customHeight="1">
      <c r="A1" s="61" t="s">
        <v>128</v>
      </c>
      <c r="B1" s="62" t="s">
        <v>131</v>
      </c>
      <c r="C1" s="63" t="s">
        <v>150</v>
      </c>
      <c r="D1" s="64" t="s">
        <v>129</v>
      </c>
      <c r="E1" s="65" t="s">
        <v>148</v>
      </c>
      <c r="F1" s="66" t="s">
        <v>130</v>
      </c>
      <c r="G1" s="67" t="s">
        <v>145</v>
      </c>
      <c r="H1" s="68" t="s">
        <v>146</v>
      </c>
      <c r="I1" s="68" t="s">
        <v>147</v>
      </c>
      <c r="J1" s="69" t="s">
        <v>811</v>
      </c>
      <c r="K1" s="70" t="s">
        <v>144</v>
      </c>
      <c r="L1" s="71" t="str">
        <f>"Сумма:"&amp;" "&amp;SUM(L3:L227)</f>
        <v>Сумма: 0</v>
      </c>
    </row>
    <row r="2" spans="1:15">
      <c r="A2" s="17"/>
      <c r="B2" s="17"/>
      <c r="C2" s="60" t="s">
        <v>733</v>
      </c>
      <c r="D2" s="17"/>
      <c r="E2" s="55"/>
      <c r="F2" s="20"/>
      <c r="G2" s="238" t="s">
        <v>3500</v>
      </c>
      <c r="H2" s="239"/>
      <c r="I2" s="240"/>
      <c r="J2" s="15"/>
      <c r="K2" s="22"/>
      <c r="L2" s="23"/>
    </row>
    <row r="3" spans="1:15" hidden="1">
      <c r="A3" s="26">
        <v>14511</v>
      </c>
      <c r="B3" s="26" t="s">
        <v>990</v>
      </c>
      <c r="C3" s="144" t="s">
        <v>2537</v>
      </c>
      <c r="D3" s="26"/>
      <c r="E3" s="56"/>
      <c r="F3" s="28"/>
      <c r="G3" s="29">
        <f t="shared" ref="G3:G4" si="0">F3*0.9</f>
        <v>0</v>
      </c>
      <c r="H3" s="30">
        <f t="shared" ref="H3:H4" si="1">F3*0.85</f>
        <v>0</v>
      </c>
      <c r="I3" s="30">
        <f t="shared" ref="I3:I4" si="2">F3*0.8</f>
        <v>0</v>
      </c>
      <c r="J3" s="31"/>
      <c r="K3" s="30">
        <f t="shared" ref="K3:K24" si="3">J3*F3</f>
        <v>0</v>
      </c>
      <c r="L3" s="32">
        <f>IF($K$28&gt;125000,J3*I3,IF($K$28&gt;58500,J3*H3,IF($K$28&gt;27500,J3*G3,IF($K$28&gt;=0,J3*F3,0))))</f>
        <v>0</v>
      </c>
      <c r="N3">
        <f t="shared" ref="N3" si="4">ROW(J3)</f>
        <v>3</v>
      </c>
      <c r="O3" t="s">
        <v>2535</v>
      </c>
    </row>
    <row r="4" spans="1:15" hidden="1">
      <c r="A4" s="17">
        <v>14512</v>
      </c>
      <c r="B4" s="17" t="s">
        <v>958</v>
      </c>
      <c r="C4" s="151" t="s">
        <v>2537</v>
      </c>
      <c r="D4" s="16"/>
      <c r="E4" s="57"/>
      <c r="F4" s="20"/>
      <c r="G4" s="21">
        <f t="shared" si="0"/>
        <v>0</v>
      </c>
      <c r="H4" s="22">
        <f t="shared" si="1"/>
        <v>0</v>
      </c>
      <c r="I4" s="22">
        <f t="shared" si="2"/>
        <v>0</v>
      </c>
      <c r="J4" s="31"/>
      <c r="K4" s="30">
        <f t="shared" si="3"/>
        <v>0</v>
      </c>
      <c r="L4" s="32">
        <f>IF($K$28&gt;125000,J4*I4,IF($K$28&gt;58500,J4*H4,IF($K$28&gt;27500,J4*G4,IF($K$28&gt;=0,J4*F4,0))))</f>
        <v>0</v>
      </c>
      <c r="N4">
        <f t="shared" ref="N4:N27" si="5">ROW(J4)</f>
        <v>4</v>
      </c>
      <c r="O4" t="s">
        <v>2535</v>
      </c>
    </row>
    <row r="5" spans="1:15" hidden="1">
      <c r="A5" s="26">
        <v>14496</v>
      </c>
      <c r="B5" s="26" t="s">
        <v>942</v>
      </c>
      <c r="C5" s="144" t="s">
        <v>2521</v>
      </c>
      <c r="D5" s="26"/>
      <c r="E5" s="56"/>
      <c r="F5" s="28"/>
      <c r="G5" s="29">
        <f t="shared" ref="G5:G24" si="6">F5*0.9</f>
        <v>0</v>
      </c>
      <c r="H5" s="30">
        <f t="shared" ref="H5:H24" si="7">F5*0.85</f>
        <v>0</v>
      </c>
      <c r="I5" s="30">
        <f t="shared" ref="I5:I6" si="8">F5*0.8</f>
        <v>0</v>
      </c>
      <c r="J5" s="31"/>
      <c r="K5" s="30">
        <f t="shared" si="3"/>
        <v>0</v>
      </c>
      <c r="L5" s="32">
        <f t="shared" ref="L5:L24" si="9">IF($K$28&gt;125000,J5*I5,IF($K$28&gt;55000,J5*H5,IF($K$28&gt;27500,J5*G5,IF($K$28&gt;=0,J5*F5,0))))</f>
        <v>0</v>
      </c>
      <c r="N5">
        <f t="shared" si="5"/>
        <v>5</v>
      </c>
      <c r="O5" t="s">
        <v>2535</v>
      </c>
    </row>
    <row r="6" spans="1:15" hidden="1">
      <c r="A6" s="17">
        <v>14515</v>
      </c>
      <c r="B6" s="17" t="s">
        <v>138</v>
      </c>
      <c r="C6" s="151" t="s">
        <v>2519</v>
      </c>
      <c r="D6" s="16"/>
      <c r="E6" s="57"/>
      <c r="F6" s="20"/>
      <c r="G6" s="21">
        <f t="shared" si="6"/>
        <v>0</v>
      </c>
      <c r="H6" s="22">
        <f t="shared" si="7"/>
        <v>0</v>
      </c>
      <c r="I6" s="22">
        <f t="shared" si="8"/>
        <v>0</v>
      </c>
      <c r="J6" s="31"/>
      <c r="K6" s="30">
        <f t="shared" si="3"/>
        <v>0</v>
      </c>
      <c r="L6" s="32">
        <f t="shared" si="9"/>
        <v>0</v>
      </c>
      <c r="N6">
        <f t="shared" si="5"/>
        <v>6</v>
      </c>
      <c r="O6" t="s">
        <v>2535</v>
      </c>
    </row>
    <row r="7" spans="1:15">
      <c r="A7" s="26">
        <v>14510</v>
      </c>
      <c r="B7" s="26" t="s">
        <v>1002</v>
      </c>
      <c r="C7" s="144" t="s">
        <v>2538</v>
      </c>
      <c r="D7" s="26"/>
      <c r="E7" s="56">
        <v>17</v>
      </c>
      <c r="F7" s="28">
        <v>380</v>
      </c>
      <c r="G7" s="29">
        <f t="shared" si="6"/>
        <v>342</v>
      </c>
      <c r="H7" s="30">
        <f t="shared" si="7"/>
        <v>323</v>
      </c>
      <c r="I7" s="173">
        <f>F7*0.7</f>
        <v>266</v>
      </c>
      <c r="J7" s="31"/>
      <c r="K7" s="30"/>
      <c r="L7" s="32">
        <f t="shared" si="9"/>
        <v>0</v>
      </c>
      <c r="N7">
        <f t="shared" si="5"/>
        <v>7</v>
      </c>
      <c r="O7" t="s">
        <v>2535</v>
      </c>
    </row>
    <row r="8" spans="1:15">
      <c r="A8" s="17">
        <v>14513</v>
      </c>
      <c r="B8" s="17" t="s">
        <v>1002</v>
      </c>
      <c r="C8" s="151" t="s">
        <v>2539</v>
      </c>
      <c r="D8" s="16"/>
      <c r="E8" s="57">
        <v>26</v>
      </c>
      <c r="F8" s="20">
        <v>360</v>
      </c>
      <c r="G8" s="21">
        <f t="shared" si="6"/>
        <v>324</v>
      </c>
      <c r="H8" s="22">
        <f t="shared" si="7"/>
        <v>306</v>
      </c>
      <c r="I8" s="173">
        <f t="shared" ref="I8:I25" si="10">F8*0.7</f>
        <v>251.99999999999997</v>
      </c>
      <c r="J8" s="31"/>
      <c r="K8" s="30">
        <f t="shared" si="3"/>
        <v>0</v>
      </c>
      <c r="L8" s="32">
        <f t="shared" si="9"/>
        <v>0</v>
      </c>
      <c r="N8">
        <f t="shared" si="5"/>
        <v>8</v>
      </c>
      <c r="O8" t="s">
        <v>2535</v>
      </c>
    </row>
    <row r="9" spans="1:15">
      <c r="A9" s="26">
        <v>14509</v>
      </c>
      <c r="B9" s="26" t="s">
        <v>1002</v>
      </c>
      <c r="C9" s="144" t="s">
        <v>2520</v>
      </c>
      <c r="D9" s="26"/>
      <c r="E9" s="56">
        <v>24</v>
      </c>
      <c r="F9" s="28">
        <v>420</v>
      </c>
      <c r="G9" s="29">
        <f t="shared" si="6"/>
        <v>378</v>
      </c>
      <c r="H9" s="30">
        <f t="shared" si="7"/>
        <v>357</v>
      </c>
      <c r="I9" s="173">
        <f t="shared" si="10"/>
        <v>294</v>
      </c>
      <c r="J9" s="31"/>
      <c r="K9" s="30"/>
      <c r="L9" s="32">
        <f t="shared" si="9"/>
        <v>0</v>
      </c>
      <c r="N9">
        <f t="shared" si="5"/>
        <v>9</v>
      </c>
      <c r="O9" t="s">
        <v>2535</v>
      </c>
    </row>
    <row r="10" spans="1:15" hidden="1">
      <c r="A10" s="17">
        <v>14514</v>
      </c>
      <c r="B10" s="17" t="s">
        <v>2714</v>
      </c>
      <c r="C10" s="151" t="s">
        <v>2522</v>
      </c>
      <c r="D10" s="16"/>
      <c r="E10" s="57">
        <v>1</v>
      </c>
      <c r="F10" s="20">
        <v>770</v>
      </c>
      <c r="G10" s="21">
        <f t="shared" si="6"/>
        <v>693</v>
      </c>
      <c r="H10" s="22">
        <f t="shared" si="7"/>
        <v>654.5</v>
      </c>
      <c r="I10" s="173">
        <f t="shared" si="10"/>
        <v>539</v>
      </c>
      <c r="J10" s="31"/>
      <c r="K10" s="30">
        <f t="shared" si="3"/>
        <v>0</v>
      </c>
      <c r="L10" s="32">
        <f t="shared" si="9"/>
        <v>0</v>
      </c>
      <c r="N10">
        <f t="shared" si="5"/>
        <v>10</v>
      </c>
      <c r="O10" t="s">
        <v>2535</v>
      </c>
    </row>
    <row r="11" spans="1:15" hidden="1">
      <c r="A11" s="26">
        <v>14498</v>
      </c>
      <c r="B11" s="26" t="s">
        <v>138</v>
      </c>
      <c r="C11" s="144" t="s">
        <v>2523</v>
      </c>
      <c r="D11" s="26"/>
      <c r="E11" s="56"/>
      <c r="F11" s="28"/>
      <c r="G11" s="29">
        <f t="shared" si="6"/>
        <v>0</v>
      </c>
      <c r="H11" s="30">
        <f t="shared" si="7"/>
        <v>0</v>
      </c>
      <c r="I11" s="173">
        <f t="shared" si="10"/>
        <v>0</v>
      </c>
      <c r="J11" s="31"/>
      <c r="K11" s="30">
        <f t="shared" si="3"/>
        <v>0</v>
      </c>
      <c r="L11" s="32">
        <f t="shared" si="9"/>
        <v>0</v>
      </c>
      <c r="N11">
        <f t="shared" si="5"/>
        <v>11</v>
      </c>
      <c r="O11" t="s">
        <v>2535</v>
      </c>
    </row>
    <row r="12" spans="1:15" hidden="1">
      <c r="A12" s="17">
        <v>14499</v>
      </c>
      <c r="B12" s="17" t="s">
        <v>138</v>
      </c>
      <c r="C12" s="151" t="s">
        <v>2534</v>
      </c>
      <c r="D12" s="16"/>
      <c r="E12" s="57"/>
      <c r="F12" s="20"/>
      <c r="G12" s="21">
        <f t="shared" si="6"/>
        <v>0</v>
      </c>
      <c r="H12" s="22">
        <f t="shared" si="7"/>
        <v>0</v>
      </c>
      <c r="I12" s="173">
        <f t="shared" si="10"/>
        <v>0</v>
      </c>
      <c r="J12" s="31"/>
      <c r="K12" s="30">
        <f t="shared" si="3"/>
        <v>0</v>
      </c>
      <c r="L12" s="32">
        <f t="shared" si="9"/>
        <v>0</v>
      </c>
      <c r="N12">
        <f t="shared" si="5"/>
        <v>12</v>
      </c>
      <c r="O12" t="s">
        <v>2535</v>
      </c>
    </row>
    <row r="13" spans="1:15" hidden="1">
      <c r="A13" s="26">
        <v>14497</v>
      </c>
      <c r="B13" s="26" t="s">
        <v>138</v>
      </c>
      <c r="C13" s="144" t="s">
        <v>2542</v>
      </c>
      <c r="D13" s="26"/>
      <c r="E13" s="56"/>
      <c r="F13" s="28"/>
      <c r="G13" s="29">
        <f t="shared" si="6"/>
        <v>0</v>
      </c>
      <c r="H13" s="30">
        <f t="shared" si="7"/>
        <v>0</v>
      </c>
      <c r="I13" s="173">
        <f t="shared" si="10"/>
        <v>0</v>
      </c>
      <c r="J13" s="31"/>
      <c r="K13" s="30">
        <f t="shared" si="3"/>
        <v>0</v>
      </c>
      <c r="L13" s="32">
        <f t="shared" si="9"/>
        <v>0</v>
      </c>
      <c r="N13">
        <f t="shared" si="5"/>
        <v>13</v>
      </c>
      <c r="O13" t="s">
        <v>2535</v>
      </c>
    </row>
    <row r="14" spans="1:15" hidden="1">
      <c r="A14" s="26">
        <v>14501</v>
      </c>
      <c r="B14" s="26" t="s">
        <v>1002</v>
      </c>
      <c r="C14" s="144" t="s">
        <v>2533</v>
      </c>
      <c r="D14" s="26"/>
      <c r="E14" s="56"/>
      <c r="F14" s="28"/>
      <c r="G14" s="29">
        <f t="shared" si="6"/>
        <v>0</v>
      </c>
      <c r="H14" s="30">
        <f t="shared" si="7"/>
        <v>0</v>
      </c>
      <c r="I14" s="173">
        <f t="shared" si="10"/>
        <v>0</v>
      </c>
      <c r="J14" s="31"/>
      <c r="K14" s="30">
        <f t="shared" si="3"/>
        <v>0</v>
      </c>
      <c r="L14" s="32">
        <f t="shared" si="9"/>
        <v>0</v>
      </c>
      <c r="N14">
        <f t="shared" si="5"/>
        <v>14</v>
      </c>
      <c r="O14" t="s">
        <v>2535</v>
      </c>
    </row>
    <row r="15" spans="1:15" hidden="1">
      <c r="A15" s="17">
        <v>14506</v>
      </c>
      <c r="B15" s="17" t="s">
        <v>1002</v>
      </c>
      <c r="C15" s="151" t="s">
        <v>2532</v>
      </c>
      <c r="D15" s="16"/>
      <c r="E15" s="57"/>
      <c r="F15" s="20"/>
      <c r="G15" s="21">
        <f t="shared" si="6"/>
        <v>0</v>
      </c>
      <c r="H15" s="22">
        <f t="shared" si="7"/>
        <v>0</v>
      </c>
      <c r="I15" s="173">
        <f t="shared" si="10"/>
        <v>0</v>
      </c>
      <c r="J15" s="31"/>
      <c r="K15" s="30">
        <f t="shared" si="3"/>
        <v>0</v>
      </c>
      <c r="L15" s="32">
        <f t="shared" si="9"/>
        <v>0</v>
      </c>
      <c r="N15">
        <f t="shared" si="5"/>
        <v>15</v>
      </c>
      <c r="O15" t="s">
        <v>2535</v>
      </c>
    </row>
    <row r="16" spans="1:15" hidden="1">
      <c r="A16" s="26">
        <v>14507</v>
      </c>
      <c r="B16" s="26" t="s">
        <v>1002</v>
      </c>
      <c r="C16" s="144" t="s">
        <v>2531</v>
      </c>
      <c r="D16" s="26"/>
      <c r="E16" s="56"/>
      <c r="F16" s="28"/>
      <c r="G16" s="29">
        <f t="shared" si="6"/>
        <v>0</v>
      </c>
      <c r="H16" s="30">
        <f t="shared" si="7"/>
        <v>0</v>
      </c>
      <c r="I16" s="173">
        <f t="shared" si="10"/>
        <v>0</v>
      </c>
      <c r="J16" s="31"/>
      <c r="K16" s="30">
        <f t="shared" si="3"/>
        <v>0</v>
      </c>
      <c r="L16" s="32">
        <f t="shared" si="9"/>
        <v>0</v>
      </c>
      <c r="N16">
        <f t="shared" si="5"/>
        <v>16</v>
      </c>
      <c r="O16" t="s">
        <v>2535</v>
      </c>
    </row>
    <row r="17" spans="1:15">
      <c r="A17" s="17">
        <v>14503</v>
      </c>
      <c r="B17" s="17" t="s">
        <v>806</v>
      </c>
      <c r="C17" s="151" t="s">
        <v>2536</v>
      </c>
      <c r="D17" s="16"/>
      <c r="E17" s="57">
        <v>3</v>
      </c>
      <c r="F17" s="20">
        <v>430</v>
      </c>
      <c r="G17" s="21">
        <f t="shared" si="6"/>
        <v>387</v>
      </c>
      <c r="H17" s="22">
        <f t="shared" si="7"/>
        <v>365.5</v>
      </c>
      <c r="I17" s="173">
        <f t="shared" si="10"/>
        <v>301</v>
      </c>
      <c r="J17" s="31"/>
      <c r="K17" s="30">
        <f t="shared" si="3"/>
        <v>0</v>
      </c>
      <c r="L17" s="32">
        <f t="shared" si="9"/>
        <v>0</v>
      </c>
      <c r="N17">
        <f t="shared" si="5"/>
        <v>17</v>
      </c>
      <c r="O17" t="s">
        <v>2535</v>
      </c>
    </row>
    <row r="18" spans="1:15">
      <c r="A18" s="26">
        <v>14505</v>
      </c>
      <c r="B18" s="26" t="s">
        <v>806</v>
      </c>
      <c r="C18" s="144" t="s">
        <v>2530</v>
      </c>
      <c r="D18" s="26"/>
      <c r="E18" s="56">
        <v>3</v>
      </c>
      <c r="F18" s="28">
        <v>430</v>
      </c>
      <c r="G18" s="29">
        <f t="shared" si="6"/>
        <v>387</v>
      </c>
      <c r="H18" s="30">
        <f t="shared" si="7"/>
        <v>365.5</v>
      </c>
      <c r="I18" s="173">
        <f t="shared" si="10"/>
        <v>301</v>
      </c>
      <c r="J18" s="31"/>
      <c r="K18" s="30">
        <f t="shared" si="3"/>
        <v>0</v>
      </c>
      <c r="L18" s="32">
        <f t="shared" si="9"/>
        <v>0</v>
      </c>
      <c r="N18">
        <f t="shared" si="5"/>
        <v>18</v>
      </c>
      <c r="O18" t="s">
        <v>2535</v>
      </c>
    </row>
    <row r="19" spans="1:15">
      <c r="A19" s="17">
        <v>14504</v>
      </c>
      <c r="B19" s="17" t="s">
        <v>806</v>
      </c>
      <c r="C19" s="151" t="s">
        <v>2529</v>
      </c>
      <c r="D19" s="16"/>
      <c r="E19" s="57">
        <v>9</v>
      </c>
      <c r="F19" s="20">
        <v>430</v>
      </c>
      <c r="G19" s="21">
        <f t="shared" si="6"/>
        <v>387</v>
      </c>
      <c r="H19" s="22">
        <f t="shared" si="7"/>
        <v>365.5</v>
      </c>
      <c r="I19" s="173">
        <f t="shared" si="10"/>
        <v>301</v>
      </c>
      <c r="J19" s="31"/>
      <c r="K19" s="30">
        <f t="shared" si="3"/>
        <v>0</v>
      </c>
      <c r="L19" s="32">
        <f t="shared" si="9"/>
        <v>0</v>
      </c>
      <c r="N19">
        <f t="shared" si="5"/>
        <v>19</v>
      </c>
      <c r="O19" t="s">
        <v>2535</v>
      </c>
    </row>
    <row r="20" spans="1:15">
      <c r="A20" s="26">
        <v>14517</v>
      </c>
      <c r="B20" s="26" t="s">
        <v>956</v>
      </c>
      <c r="C20" s="144" t="s">
        <v>2528</v>
      </c>
      <c r="D20" s="26"/>
      <c r="E20" s="56"/>
      <c r="F20" s="28"/>
      <c r="G20" s="29">
        <f t="shared" si="6"/>
        <v>0</v>
      </c>
      <c r="H20" s="30">
        <f>F20*0.85</f>
        <v>0</v>
      </c>
      <c r="I20" s="173">
        <f t="shared" si="10"/>
        <v>0</v>
      </c>
      <c r="J20" s="31"/>
      <c r="K20" s="30">
        <f t="shared" si="3"/>
        <v>0</v>
      </c>
      <c r="L20" s="32">
        <f t="shared" si="9"/>
        <v>0</v>
      </c>
      <c r="N20">
        <f t="shared" si="5"/>
        <v>20</v>
      </c>
      <c r="O20" t="s">
        <v>2535</v>
      </c>
    </row>
    <row r="21" spans="1:15">
      <c r="A21" s="17">
        <v>14516</v>
      </c>
      <c r="B21" s="17" t="s">
        <v>1002</v>
      </c>
      <c r="C21" s="151" t="s">
        <v>2527</v>
      </c>
      <c r="D21" s="16"/>
      <c r="E21" s="57">
        <v>3</v>
      </c>
      <c r="F21" s="20">
        <v>840</v>
      </c>
      <c r="G21" s="21">
        <f t="shared" si="6"/>
        <v>756</v>
      </c>
      <c r="H21" s="22">
        <f t="shared" si="7"/>
        <v>714</v>
      </c>
      <c r="I21" s="173">
        <f t="shared" si="10"/>
        <v>588</v>
      </c>
      <c r="J21" s="31"/>
      <c r="K21" s="30">
        <f t="shared" si="3"/>
        <v>0</v>
      </c>
      <c r="L21" s="32">
        <f t="shared" si="9"/>
        <v>0</v>
      </c>
      <c r="N21">
        <f t="shared" si="5"/>
        <v>21</v>
      </c>
      <c r="O21" t="s">
        <v>2535</v>
      </c>
    </row>
    <row r="22" spans="1:15">
      <c r="A22" s="26">
        <v>14508</v>
      </c>
      <c r="B22" s="26" t="s">
        <v>806</v>
      </c>
      <c r="C22" s="144" t="s">
        <v>2526</v>
      </c>
      <c r="D22" s="26"/>
      <c r="E22" s="56"/>
      <c r="F22" s="28"/>
      <c r="G22" s="29">
        <f t="shared" si="6"/>
        <v>0</v>
      </c>
      <c r="H22" s="30">
        <f t="shared" si="7"/>
        <v>0</v>
      </c>
      <c r="I22" s="173">
        <f t="shared" si="10"/>
        <v>0</v>
      </c>
      <c r="J22" s="31"/>
      <c r="K22" s="30">
        <f t="shared" si="3"/>
        <v>0</v>
      </c>
      <c r="L22" s="32">
        <f t="shared" si="9"/>
        <v>0</v>
      </c>
      <c r="N22">
        <f t="shared" si="5"/>
        <v>22</v>
      </c>
      <c r="O22" t="s">
        <v>2535</v>
      </c>
    </row>
    <row r="23" spans="1:15">
      <c r="A23" s="17">
        <v>14500</v>
      </c>
      <c r="B23" s="17" t="s">
        <v>1002</v>
      </c>
      <c r="C23" s="151" t="s">
        <v>2525</v>
      </c>
      <c r="D23" s="16"/>
      <c r="E23" s="57"/>
      <c r="F23" s="20"/>
      <c r="G23" s="21">
        <f t="shared" si="6"/>
        <v>0</v>
      </c>
      <c r="H23" s="22">
        <f t="shared" si="7"/>
        <v>0</v>
      </c>
      <c r="I23" s="173">
        <f t="shared" si="10"/>
        <v>0</v>
      </c>
      <c r="J23" s="31"/>
      <c r="K23" s="30">
        <f t="shared" si="3"/>
        <v>0</v>
      </c>
      <c r="L23" s="32">
        <f t="shared" si="9"/>
        <v>0</v>
      </c>
      <c r="N23">
        <f t="shared" si="5"/>
        <v>23</v>
      </c>
      <c r="O23" t="s">
        <v>2535</v>
      </c>
    </row>
    <row r="24" spans="1:15" hidden="1">
      <c r="A24" s="26">
        <v>14518</v>
      </c>
      <c r="B24" s="26" t="s">
        <v>2727</v>
      </c>
      <c r="C24" s="144" t="s">
        <v>2524</v>
      </c>
      <c r="D24" s="26"/>
      <c r="E24" s="56"/>
      <c r="F24" s="28"/>
      <c r="G24" s="29">
        <f t="shared" si="6"/>
        <v>0</v>
      </c>
      <c r="H24" s="30">
        <f t="shared" si="7"/>
        <v>0</v>
      </c>
      <c r="I24" s="173">
        <f t="shared" si="10"/>
        <v>0</v>
      </c>
      <c r="J24" s="31"/>
      <c r="K24" s="30">
        <f t="shared" si="3"/>
        <v>0</v>
      </c>
      <c r="L24" s="32">
        <f t="shared" si="9"/>
        <v>0</v>
      </c>
      <c r="N24">
        <f t="shared" si="5"/>
        <v>24</v>
      </c>
      <c r="O24" t="s">
        <v>2535</v>
      </c>
    </row>
    <row r="25" spans="1:15">
      <c r="A25" s="191">
        <v>14514</v>
      </c>
      <c r="B25" s="191" t="s">
        <v>2727</v>
      </c>
      <c r="C25" s="192" t="s">
        <v>2522</v>
      </c>
      <c r="D25" s="193"/>
      <c r="E25" s="194">
        <v>1</v>
      </c>
      <c r="F25" s="195">
        <v>770</v>
      </c>
      <c r="G25" s="190">
        <f t="shared" ref="G25" si="11">F25*0.9</f>
        <v>693</v>
      </c>
      <c r="H25" s="196">
        <f t="shared" ref="H25" si="12">F25*0.85</f>
        <v>654.5</v>
      </c>
      <c r="I25" s="199">
        <f t="shared" si="10"/>
        <v>539</v>
      </c>
      <c r="J25" s="197"/>
      <c r="K25" s="198">
        <f t="shared" ref="K25" si="13">J25*F25</f>
        <v>0</v>
      </c>
      <c r="L25" s="37">
        <f t="shared" ref="L25" si="14">IF($K$28&gt;125000,J25*I25,IF($K$28&gt;55000,J25*H25,IF($K$28&gt;27500,J25*G25,IF($K$28&gt;=0,J25*F25,0))))</f>
        <v>0</v>
      </c>
      <c r="N25">
        <f t="shared" ref="N25" si="15">ROW(J25)</f>
        <v>25</v>
      </c>
      <c r="O25" t="s">
        <v>2535</v>
      </c>
    </row>
    <row r="26" spans="1:15" hidden="1">
      <c r="A26" s="191"/>
      <c r="B26" s="191"/>
      <c r="C26" s="192"/>
      <c r="D26" s="193"/>
      <c r="E26" s="194"/>
      <c r="F26" s="195"/>
      <c r="G26" s="190"/>
      <c r="H26" s="196"/>
      <c r="I26" s="196"/>
      <c r="J26" s="197"/>
      <c r="K26" s="198">
        <f t="shared" ref="K26:K27" si="16">J26*F26</f>
        <v>0</v>
      </c>
      <c r="L26" s="37">
        <f>IF($K$28&gt;125000,J26*I26,IF($K$28&gt;55000,J26*H26,IF($K$28&gt;27500,J26*G26,IF($K$28&gt;=0,J26*F26,0))))</f>
        <v>0</v>
      </c>
      <c r="N26">
        <f t="shared" si="5"/>
        <v>26</v>
      </c>
      <c r="O26" t="s">
        <v>2535</v>
      </c>
    </row>
    <row r="27" spans="1:15" hidden="1">
      <c r="A27" s="26"/>
      <c r="B27" s="26"/>
      <c r="C27" s="144"/>
      <c r="D27" s="26"/>
      <c r="E27" s="56"/>
      <c r="F27" s="28"/>
      <c r="G27" s="29"/>
      <c r="H27" s="30"/>
      <c r="I27" s="30"/>
      <c r="J27" s="31"/>
      <c r="K27" s="30">
        <f t="shared" si="16"/>
        <v>0</v>
      </c>
      <c r="L27" s="32">
        <f>IF($K$28&gt;125000,J27*I27,IF($K$28&gt;55000,J27*H27,IF($K$28&gt;27500,J27*G27,IF($K$28&gt;=0,J27*F27,0))))</f>
        <v>0</v>
      </c>
      <c r="N27">
        <f t="shared" si="5"/>
        <v>27</v>
      </c>
      <c r="O27" t="s">
        <v>2535</v>
      </c>
    </row>
    <row r="28" spans="1:15" ht="15.75" hidden="1">
      <c r="A28" s="6"/>
      <c r="B28" s="4"/>
      <c r="C28" s="8"/>
      <c r="D28" s="4"/>
      <c r="E28" s="58"/>
      <c r="F28" s="79"/>
      <c r="G28" s="80"/>
      <c r="H28" s="81"/>
      <c r="I28" s="81"/>
      <c r="J28" s="81"/>
      <c r="K28" s="2">
        <f>Hemani!K350</f>
        <v>0</v>
      </c>
      <c r="L28" s="82"/>
    </row>
    <row r="29" spans="1:15">
      <c r="K29" s="12">
        <f>SUM(K3:K27)</f>
        <v>0</v>
      </c>
    </row>
  </sheetData>
  <sheetProtection password="E1DC" sheet="1" objects="1" scenarios="1"/>
  <protectedRanges>
    <protectedRange sqref="M3:M27" name="Диапазон2"/>
    <protectedRange sqref="J3:J27" name="Диапазон1"/>
  </protectedRanges>
  <mergeCells count="1">
    <mergeCell ref="G2:I2"/>
  </mergeCells>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display="Крем &quot;Увлажняющий&quot; с Аргановым маслом"/>
    <hyperlink ref="C14" r:id="rId12"/>
    <hyperlink ref="C15" r:id="rId13"/>
    <hyperlink ref="C16" r:id="rId14"/>
    <hyperlink ref="C17" r:id="rId15"/>
    <hyperlink ref="C21" r:id="rId16"/>
    <hyperlink ref="C18" r:id="rId17"/>
    <hyperlink ref="C19" r:id="rId18"/>
    <hyperlink ref="C20" r:id="rId19"/>
    <hyperlink ref="C22" r:id="rId20"/>
    <hyperlink ref="C23" r:id="rId21"/>
    <hyperlink ref="C24" r:id="rId22"/>
    <hyperlink ref="C25" r:id="rId23" display="Скраб БИО с Аргановым маслом"/>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5050"/>
  </sheetPr>
  <dimension ref="A1:O219"/>
  <sheetViews>
    <sheetView workbookViewId="0">
      <pane ySplit="1" topLeftCell="A197" activePane="bottomLeft" state="frozen"/>
      <selection activeCell="F113" sqref="F113"/>
      <selection pane="bottomLeft" activeCell="E4" sqref="E4:F217"/>
    </sheetView>
  </sheetViews>
  <sheetFormatPr defaultColWidth="8.85546875" defaultRowHeight="15"/>
  <cols>
    <col min="1" max="1" width="7.7109375" style="7" customWidth="1"/>
    <col min="2" max="2" width="7.7109375" style="5" customWidth="1"/>
    <col min="3" max="3" width="67.140625" style="117" customWidth="1"/>
    <col min="4" max="4" width="9.28515625" style="51" customWidth="1"/>
    <col min="5" max="5" width="8.42578125" style="11" bestFit="1" customWidth="1"/>
    <col min="6" max="6" width="8.85546875" style="13" bestFit="1" customWidth="1"/>
    <col min="7" max="7" width="10" style="12" bestFit="1" customWidth="1"/>
    <col min="8" max="9" width="10.28515625" style="12" bestFit="1" customWidth="1"/>
    <col min="10" max="10" width="9.7109375" customWidth="1"/>
    <col min="11" max="11" width="10.28515625" hidden="1" customWidth="1"/>
    <col min="12" max="12" width="11.85546875" customWidth="1"/>
    <col min="13" max="13" width="0" hidden="1" customWidth="1"/>
    <col min="14" max="14" width="12.42578125" style="51" hidden="1" customWidth="1"/>
    <col min="15" max="15" width="9.5703125" hidden="1" customWidth="1"/>
    <col min="16" max="16" width="12.42578125" customWidth="1"/>
  </cols>
  <sheetData>
    <row r="1" spans="1:15" s="3" customFormat="1" ht="51" customHeight="1">
      <c r="A1" s="39" t="s">
        <v>128</v>
      </c>
      <c r="B1" s="40" t="s">
        <v>131</v>
      </c>
      <c r="C1" s="118" t="s">
        <v>150</v>
      </c>
      <c r="D1" s="47" t="s">
        <v>129</v>
      </c>
      <c r="E1" s="44" t="s">
        <v>148</v>
      </c>
      <c r="F1" s="45" t="s">
        <v>130</v>
      </c>
      <c r="G1" s="42" t="s">
        <v>145</v>
      </c>
      <c r="H1" s="43" t="s">
        <v>146</v>
      </c>
      <c r="I1" s="43" t="s">
        <v>147</v>
      </c>
      <c r="J1" s="46" t="s">
        <v>149</v>
      </c>
      <c r="K1" s="14" t="s">
        <v>144</v>
      </c>
      <c r="L1" s="38" t="str">
        <f>"Сумма:"&amp;" "&amp;SUM(L4:L617)</f>
        <v>Сумма: 0</v>
      </c>
      <c r="N1" s="93"/>
    </row>
    <row r="2" spans="1:15">
      <c r="A2" s="16"/>
      <c r="B2" s="17"/>
      <c r="C2" s="98"/>
      <c r="D2" s="48"/>
      <c r="E2" s="19"/>
      <c r="F2" s="20"/>
      <c r="G2" s="21"/>
      <c r="H2" s="22"/>
      <c r="I2" s="22"/>
      <c r="J2" s="15"/>
      <c r="K2" s="22"/>
      <c r="L2" s="23"/>
    </row>
    <row r="3" spans="1:15">
      <c r="A3" s="16"/>
      <c r="B3" s="17"/>
      <c r="C3" s="131" t="s">
        <v>3040</v>
      </c>
      <c r="D3" s="48"/>
      <c r="E3" s="55"/>
      <c r="F3" s="20"/>
      <c r="G3" s="21"/>
      <c r="H3" s="22"/>
      <c r="I3" s="22"/>
      <c r="J3" s="31"/>
      <c r="K3" s="30">
        <f t="shared" ref="K3:K30" si="0">J3*F3</f>
        <v>0</v>
      </c>
      <c r="L3" s="32"/>
      <c r="N3" s="51">
        <f t="shared" ref="N3:N30" si="1">ROW(J3)</f>
        <v>3</v>
      </c>
      <c r="O3" t="s">
        <v>2167</v>
      </c>
    </row>
    <row r="4" spans="1:15">
      <c r="A4" s="16">
        <v>14706</v>
      </c>
      <c r="B4" s="17" t="s">
        <v>1121</v>
      </c>
      <c r="C4" s="123" t="s">
        <v>3041</v>
      </c>
      <c r="D4" s="48">
        <v>12</v>
      </c>
      <c r="E4" s="57">
        <v>142</v>
      </c>
      <c r="F4" s="20">
        <v>200</v>
      </c>
      <c r="G4" s="21">
        <f t="shared" ref="G4:G30" si="2">F4*0.9</f>
        <v>180</v>
      </c>
      <c r="H4" s="22">
        <f t="shared" ref="H4:H30" si="3">F4*0.85</f>
        <v>170</v>
      </c>
      <c r="I4" s="22">
        <f t="shared" ref="I4:I30" si="4">F4*0.8</f>
        <v>160</v>
      </c>
      <c r="J4" s="31"/>
      <c r="K4" s="30">
        <f t="shared" si="0"/>
        <v>0</v>
      </c>
      <c r="L4" s="32">
        <f>IF($K$218&gt;125000,J4*I4,IF($K$218&gt;55000,J4*H4,IF($K$218&gt;27500,J4*G4,IF($K$218&gt;=0,J4*F4,0))))</f>
        <v>0</v>
      </c>
      <c r="N4" s="51">
        <f t="shared" si="1"/>
        <v>4</v>
      </c>
      <c r="O4" t="s">
        <v>2167</v>
      </c>
    </row>
    <row r="5" spans="1:15">
      <c r="A5" s="25">
        <v>14707</v>
      </c>
      <c r="B5" s="26" t="s">
        <v>1121</v>
      </c>
      <c r="C5" s="122" t="s">
        <v>3042</v>
      </c>
      <c r="D5" s="49">
        <v>12</v>
      </c>
      <c r="E5" s="56">
        <v>17</v>
      </c>
      <c r="F5" s="28">
        <v>200</v>
      </c>
      <c r="G5" s="29">
        <f t="shared" si="2"/>
        <v>180</v>
      </c>
      <c r="H5" s="30">
        <f t="shared" si="3"/>
        <v>170</v>
      </c>
      <c r="I5" s="30">
        <f t="shared" si="4"/>
        <v>160</v>
      </c>
      <c r="J5" s="31"/>
      <c r="K5" s="30">
        <f t="shared" si="0"/>
        <v>0</v>
      </c>
      <c r="L5" s="32">
        <f t="shared" ref="L5:L15" si="5">IF($K$218&gt;125000,J5*I5,IF($K$218&gt;55000,J5*H5,IF($K$218&gt;27500,J5*G5,IF($K$218&gt;=0,J5*F5,0))))</f>
        <v>0</v>
      </c>
      <c r="N5" s="51">
        <f t="shared" si="1"/>
        <v>5</v>
      </c>
      <c r="O5" t="s">
        <v>2167</v>
      </c>
    </row>
    <row r="6" spans="1:15">
      <c r="A6" s="16">
        <v>14708</v>
      </c>
      <c r="B6" s="17" t="s">
        <v>1121</v>
      </c>
      <c r="C6" s="123" t="s">
        <v>3044</v>
      </c>
      <c r="D6" s="48">
        <v>12</v>
      </c>
      <c r="E6" s="55">
        <v>132</v>
      </c>
      <c r="F6" s="20">
        <v>200</v>
      </c>
      <c r="G6" s="21">
        <f t="shared" si="2"/>
        <v>180</v>
      </c>
      <c r="H6" s="22">
        <f t="shared" si="3"/>
        <v>170</v>
      </c>
      <c r="I6" s="22">
        <f t="shared" si="4"/>
        <v>160</v>
      </c>
      <c r="J6" s="31"/>
      <c r="K6" s="30">
        <f t="shared" si="0"/>
        <v>0</v>
      </c>
      <c r="L6" s="32">
        <f t="shared" si="5"/>
        <v>0</v>
      </c>
      <c r="N6" s="51">
        <f t="shared" si="1"/>
        <v>6</v>
      </c>
      <c r="O6" t="s">
        <v>2167</v>
      </c>
    </row>
    <row r="7" spans="1:15">
      <c r="A7" s="25">
        <v>14709</v>
      </c>
      <c r="B7" s="26" t="s">
        <v>1121</v>
      </c>
      <c r="C7" s="122" t="s">
        <v>3045</v>
      </c>
      <c r="D7" s="49">
        <v>12</v>
      </c>
      <c r="E7" s="56">
        <v>107</v>
      </c>
      <c r="F7" s="28">
        <v>200</v>
      </c>
      <c r="G7" s="29">
        <f t="shared" si="2"/>
        <v>180</v>
      </c>
      <c r="H7" s="30">
        <f t="shared" si="3"/>
        <v>170</v>
      </c>
      <c r="I7" s="30">
        <f t="shared" si="4"/>
        <v>160</v>
      </c>
      <c r="J7" s="31"/>
      <c r="K7" s="30">
        <f t="shared" si="0"/>
        <v>0</v>
      </c>
      <c r="L7" s="32">
        <f t="shared" si="5"/>
        <v>0</v>
      </c>
      <c r="N7" s="51">
        <f t="shared" si="1"/>
        <v>7</v>
      </c>
      <c r="O7" t="s">
        <v>2167</v>
      </c>
    </row>
    <row r="8" spans="1:15">
      <c r="A8" s="16">
        <v>14710</v>
      </c>
      <c r="B8" s="17" t="s">
        <v>1121</v>
      </c>
      <c r="C8" s="123" t="s">
        <v>3046</v>
      </c>
      <c r="D8" s="48">
        <v>12</v>
      </c>
      <c r="E8" s="55">
        <v>123</v>
      </c>
      <c r="F8" s="20">
        <v>200</v>
      </c>
      <c r="G8" s="21">
        <f t="shared" si="2"/>
        <v>180</v>
      </c>
      <c r="H8" s="22">
        <f t="shared" si="3"/>
        <v>170</v>
      </c>
      <c r="I8" s="22">
        <f t="shared" si="4"/>
        <v>160</v>
      </c>
      <c r="J8" s="31"/>
      <c r="K8" s="30">
        <f t="shared" si="0"/>
        <v>0</v>
      </c>
      <c r="L8" s="32">
        <f t="shared" si="5"/>
        <v>0</v>
      </c>
      <c r="N8" s="51">
        <f t="shared" si="1"/>
        <v>8</v>
      </c>
      <c r="O8" t="s">
        <v>2167</v>
      </c>
    </row>
    <row r="9" spans="1:15">
      <c r="A9" s="25">
        <v>14711</v>
      </c>
      <c r="B9" s="26" t="s">
        <v>1121</v>
      </c>
      <c r="C9" s="122" t="s">
        <v>3047</v>
      </c>
      <c r="D9" s="49">
        <v>12</v>
      </c>
      <c r="E9" s="56">
        <v>48</v>
      </c>
      <c r="F9" s="28">
        <v>240</v>
      </c>
      <c r="G9" s="29">
        <f t="shared" si="2"/>
        <v>216</v>
      </c>
      <c r="H9" s="30">
        <f t="shared" si="3"/>
        <v>204</v>
      </c>
      <c r="I9" s="30">
        <f t="shared" si="4"/>
        <v>192</v>
      </c>
      <c r="J9" s="31"/>
      <c r="K9" s="30">
        <f t="shared" si="0"/>
        <v>0</v>
      </c>
      <c r="L9" s="32">
        <f t="shared" si="5"/>
        <v>0</v>
      </c>
      <c r="N9" s="51">
        <f t="shared" si="1"/>
        <v>9</v>
      </c>
      <c r="O9" t="s">
        <v>2167</v>
      </c>
    </row>
    <row r="10" spans="1:15">
      <c r="A10" s="16">
        <v>14712</v>
      </c>
      <c r="B10" s="17" t="s">
        <v>1121</v>
      </c>
      <c r="C10" s="123" t="s">
        <v>3048</v>
      </c>
      <c r="D10" s="48">
        <v>12</v>
      </c>
      <c r="E10" s="55">
        <v>107</v>
      </c>
      <c r="F10" s="20">
        <v>200</v>
      </c>
      <c r="G10" s="21">
        <f t="shared" si="2"/>
        <v>180</v>
      </c>
      <c r="H10" s="22">
        <f t="shared" si="3"/>
        <v>170</v>
      </c>
      <c r="I10" s="22">
        <f t="shared" si="4"/>
        <v>160</v>
      </c>
      <c r="J10" s="31"/>
      <c r="K10" s="30">
        <f t="shared" si="0"/>
        <v>0</v>
      </c>
      <c r="L10" s="32">
        <f t="shared" si="5"/>
        <v>0</v>
      </c>
      <c r="N10" s="51">
        <f t="shared" si="1"/>
        <v>10</v>
      </c>
      <c r="O10" t="s">
        <v>2167</v>
      </c>
    </row>
    <row r="11" spans="1:15">
      <c r="A11" s="25">
        <v>14713</v>
      </c>
      <c r="B11" s="26" t="s">
        <v>1121</v>
      </c>
      <c r="C11" s="122" t="s">
        <v>3049</v>
      </c>
      <c r="D11" s="49">
        <v>12</v>
      </c>
      <c r="E11" s="56">
        <v>62</v>
      </c>
      <c r="F11" s="28">
        <v>200</v>
      </c>
      <c r="G11" s="29">
        <f t="shared" si="2"/>
        <v>180</v>
      </c>
      <c r="H11" s="30">
        <f t="shared" si="3"/>
        <v>170</v>
      </c>
      <c r="I11" s="30">
        <f t="shared" si="4"/>
        <v>160</v>
      </c>
      <c r="J11" s="31"/>
      <c r="K11" s="30">
        <f t="shared" si="0"/>
        <v>0</v>
      </c>
      <c r="L11" s="32">
        <f t="shared" si="5"/>
        <v>0</v>
      </c>
      <c r="N11" s="51">
        <f t="shared" si="1"/>
        <v>11</v>
      </c>
      <c r="O11" t="s">
        <v>2167</v>
      </c>
    </row>
    <row r="12" spans="1:15">
      <c r="A12" s="16">
        <v>14714</v>
      </c>
      <c r="B12" s="17" t="s">
        <v>1121</v>
      </c>
      <c r="C12" s="125" t="s">
        <v>3043</v>
      </c>
      <c r="D12" s="48">
        <v>12</v>
      </c>
      <c r="E12" s="57">
        <v>44</v>
      </c>
      <c r="F12" s="20">
        <v>200</v>
      </c>
      <c r="G12" s="21">
        <f t="shared" si="2"/>
        <v>180</v>
      </c>
      <c r="H12" s="22">
        <f t="shared" si="3"/>
        <v>170</v>
      </c>
      <c r="I12" s="22">
        <f t="shared" si="4"/>
        <v>160</v>
      </c>
      <c r="J12" s="31"/>
      <c r="K12" s="30">
        <f t="shared" si="0"/>
        <v>0</v>
      </c>
      <c r="L12" s="32">
        <f t="shared" si="5"/>
        <v>0</v>
      </c>
      <c r="N12" s="51">
        <f t="shared" si="1"/>
        <v>12</v>
      </c>
      <c r="O12" t="s">
        <v>2167</v>
      </c>
    </row>
    <row r="13" spans="1:15">
      <c r="A13" s="25">
        <v>14715</v>
      </c>
      <c r="B13" s="26" t="s">
        <v>1121</v>
      </c>
      <c r="C13" s="122" t="s">
        <v>3050</v>
      </c>
      <c r="D13" s="49">
        <v>12</v>
      </c>
      <c r="E13" s="56">
        <v>67</v>
      </c>
      <c r="F13" s="28">
        <v>200</v>
      </c>
      <c r="G13" s="29">
        <f t="shared" si="2"/>
        <v>180</v>
      </c>
      <c r="H13" s="30">
        <f t="shared" si="3"/>
        <v>170</v>
      </c>
      <c r="I13" s="30">
        <f t="shared" si="4"/>
        <v>160</v>
      </c>
      <c r="J13" s="31"/>
      <c r="K13" s="30">
        <f t="shared" si="0"/>
        <v>0</v>
      </c>
      <c r="L13" s="32">
        <f t="shared" si="5"/>
        <v>0</v>
      </c>
      <c r="N13" s="51">
        <f t="shared" si="1"/>
        <v>13</v>
      </c>
      <c r="O13" t="s">
        <v>2167</v>
      </c>
    </row>
    <row r="14" spans="1:15">
      <c r="A14" s="16">
        <v>14716</v>
      </c>
      <c r="B14" s="17" t="s">
        <v>1121</v>
      </c>
      <c r="C14" s="123" t="s">
        <v>3051</v>
      </c>
      <c r="D14" s="48">
        <v>12</v>
      </c>
      <c r="E14" s="55">
        <v>91</v>
      </c>
      <c r="F14" s="20">
        <v>240</v>
      </c>
      <c r="G14" s="21">
        <f t="shared" si="2"/>
        <v>216</v>
      </c>
      <c r="H14" s="22">
        <f t="shared" si="3"/>
        <v>204</v>
      </c>
      <c r="I14" s="22">
        <f t="shared" si="4"/>
        <v>192</v>
      </c>
      <c r="J14" s="31"/>
      <c r="K14" s="30">
        <f t="shared" si="0"/>
        <v>0</v>
      </c>
      <c r="L14" s="32">
        <f t="shared" si="5"/>
        <v>0</v>
      </c>
      <c r="N14" s="51">
        <f t="shared" si="1"/>
        <v>14</v>
      </c>
      <c r="O14" t="s">
        <v>2167</v>
      </c>
    </row>
    <row r="15" spans="1:15">
      <c r="A15" s="25">
        <v>14717</v>
      </c>
      <c r="B15" s="26" t="s">
        <v>1121</v>
      </c>
      <c r="C15" s="122" t="s">
        <v>3052</v>
      </c>
      <c r="D15" s="49">
        <v>12</v>
      </c>
      <c r="E15" s="56"/>
      <c r="F15" s="28"/>
      <c r="G15" s="29">
        <f t="shared" si="2"/>
        <v>0</v>
      </c>
      <c r="H15" s="30">
        <f t="shared" si="3"/>
        <v>0</v>
      </c>
      <c r="I15" s="30">
        <f t="shared" si="4"/>
        <v>0</v>
      </c>
      <c r="J15" s="31"/>
      <c r="K15" s="30">
        <f t="shared" si="0"/>
        <v>0</v>
      </c>
      <c r="L15" s="32">
        <f t="shared" si="5"/>
        <v>0</v>
      </c>
      <c r="N15" s="51">
        <f t="shared" si="1"/>
        <v>15</v>
      </c>
      <c r="O15" t="s">
        <v>2167</v>
      </c>
    </row>
    <row r="16" spans="1:15">
      <c r="A16" s="16"/>
      <c r="B16" s="17"/>
      <c r="C16" s="131" t="s">
        <v>3064</v>
      </c>
      <c r="D16" s="48"/>
      <c r="E16" s="55"/>
      <c r="F16" s="20"/>
      <c r="G16" s="21"/>
      <c r="H16" s="22"/>
      <c r="I16" s="22"/>
      <c r="J16" s="31"/>
      <c r="K16" s="30"/>
      <c r="L16" s="32"/>
    </row>
    <row r="17" spans="1:15">
      <c r="A17" s="25">
        <v>14721</v>
      </c>
      <c r="B17" s="26" t="s">
        <v>956</v>
      </c>
      <c r="C17" s="122" t="s">
        <v>3285</v>
      </c>
      <c r="D17" s="49">
        <v>12</v>
      </c>
      <c r="E17" s="56">
        <v>78</v>
      </c>
      <c r="F17" s="28">
        <v>200</v>
      </c>
      <c r="G17" s="29">
        <f t="shared" si="2"/>
        <v>180</v>
      </c>
      <c r="H17" s="30">
        <f t="shared" si="3"/>
        <v>170</v>
      </c>
      <c r="I17" s="30">
        <f t="shared" si="4"/>
        <v>160</v>
      </c>
      <c r="J17" s="31"/>
      <c r="K17" s="30">
        <f t="shared" si="0"/>
        <v>0</v>
      </c>
      <c r="L17" s="32">
        <f>IF($K$218&gt;125000,J17*I17,IF($K$218&gt;55000,J17*H17,IF($K$218&gt;27500,J17*G17,IF($K$218&gt;=0,J17*F17,0))))</f>
        <v>0</v>
      </c>
      <c r="N17" s="51">
        <f t="shared" si="1"/>
        <v>17</v>
      </c>
      <c r="O17" t="s">
        <v>2167</v>
      </c>
    </row>
    <row r="18" spans="1:15">
      <c r="A18" s="16">
        <v>14722</v>
      </c>
      <c r="B18" s="17" t="s">
        <v>956</v>
      </c>
      <c r="C18" s="123" t="s">
        <v>3053</v>
      </c>
      <c r="D18" s="48">
        <v>12</v>
      </c>
      <c r="E18" s="55">
        <v>12</v>
      </c>
      <c r="F18" s="20">
        <v>200</v>
      </c>
      <c r="G18" s="21">
        <f t="shared" si="2"/>
        <v>180</v>
      </c>
      <c r="H18" s="22">
        <f t="shared" si="3"/>
        <v>170</v>
      </c>
      <c r="I18" s="22">
        <f t="shared" si="4"/>
        <v>160</v>
      </c>
      <c r="J18" s="31"/>
      <c r="K18" s="30">
        <f t="shared" si="0"/>
        <v>0</v>
      </c>
      <c r="L18" s="32">
        <f>IF($K$218&gt;125000,J18*I18,IF($K$218&gt;55000,J18*H18,IF($K$218&gt;27500,J18*G18,IF($K$218&gt;=0,J18*F18,0))))</f>
        <v>0</v>
      </c>
      <c r="N18" s="51">
        <f t="shared" si="1"/>
        <v>18</v>
      </c>
      <c r="O18" t="s">
        <v>2167</v>
      </c>
    </row>
    <row r="19" spans="1:15">
      <c r="A19" s="25">
        <v>14723</v>
      </c>
      <c r="B19" s="26" t="s">
        <v>956</v>
      </c>
      <c r="C19" s="122" t="s">
        <v>3062</v>
      </c>
      <c r="D19" s="49">
        <v>12</v>
      </c>
      <c r="E19" s="56">
        <v>46</v>
      </c>
      <c r="F19" s="28">
        <v>200</v>
      </c>
      <c r="G19" s="29">
        <f t="shared" si="2"/>
        <v>180</v>
      </c>
      <c r="H19" s="30">
        <f t="shared" si="3"/>
        <v>170</v>
      </c>
      <c r="I19" s="30">
        <f t="shared" si="4"/>
        <v>160</v>
      </c>
      <c r="J19" s="31"/>
      <c r="K19" s="30">
        <f t="shared" si="0"/>
        <v>0</v>
      </c>
      <c r="L19" s="32">
        <f>IF($K$218&gt;125000,J19*I19,IF($K$218&gt;55000,J19*H19,IF($K$218&gt;27500,J19*G19,IF($K$218&gt;=0,J19*F19,0))))</f>
        <v>0</v>
      </c>
      <c r="N19" s="51">
        <f t="shared" si="1"/>
        <v>19</v>
      </c>
      <c r="O19" t="s">
        <v>2167</v>
      </c>
    </row>
    <row r="20" spans="1:15">
      <c r="A20" s="16">
        <v>14724</v>
      </c>
      <c r="B20" s="17" t="s">
        <v>956</v>
      </c>
      <c r="C20" s="123" t="s">
        <v>3054</v>
      </c>
      <c r="D20" s="48">
        <v>12</v>
      </c>
      <c r="E20" s="55">
        <v>41</v>
      </c>
      <c r="F20" s="20">
        <v>200</v>
      </c>
      <c r="G20" s="21">
        <f t="shared" si="2"/>
        <v>180</v>
      </c>
      <c r="H20" s="22">
        <f t="shared" si="3"/>
        <v>170</v>
      </c>
      <c r="I20" s="22">
        <f t="shared" si="4"/>
        <v>160</v>
      </c>
      <c r="J20" s="31"/>
      <c r="K20" s="30">
        <f t="shared" si="0"/>
        <v>0</v>
      </c>
      <c r="L20" s="32">
        <f>IF($K$218&gt;125000,J20*I20,IF($K$218&gt;55000,J20*H20,IF($K$218&gt;27500,J20*G20,IF($K$218&gt;=0,J20*F20,0))))</f>
        <v>0</v>
      </c>
      <c r="N20" s="51">
        <f t="shared" si="1"/>
        <v>20</v>
      </c>
      <c r="O20" t="s">
        <v>2167</v>
      </c>
    </row>
    <row r="21" spans="1:15">
      <c r="A21" s="25">
        <v>14720</v>
      </c>
      <c r="B21" s="26" t="s">
        <v>956</v>
      </c>
      <c r="C21" s="122" t="s">
        <v>3055</v>
      </c>
      <c r="D21" s="49">
        <v>12</v>
      </c>
      <c r="E21" s="56">
        <v>89</v>
      </c>
      <c r="F21" s="28">
        <v>200</v>
      </c>
      <c r="G21" s="29">
        <f t="shared" ref="G21:G25" si="6">F21*0.9</f>
        <v>180</v>
      </c>
      <c r="H21" s="30">
        <f t="shared" ref="H21:H25" si="7">F21*0.85</f>
        <v>170</v>
      </c>
      <c r="I21" s="30">
        <f t="shared" ref="I21:I25" si="8">F21*0.8</f>
        <v>160</v>
      </c>
      <c r="J21" s="31"/>
      <c r="K21" s="30">
        <f t="shared" ref="K21:K25" si="9">J21*F21</f>
        <v>0</v>
      </c>
      <c r="L21" s="32">
        <f t="shared" ref="L21:L25" si="10">IF($K$218&gt;125000,J21*I21,IF($K$218&gt;55000,J21*H21,IF($K$218&gt;27500,J21*G21,IF($K$218&gt;=0,J21*F21,0))))</f>
        <v>0</v>
      </c>
      <c r="N21" s="51">
        <f t="shared" ref="N21:N25" si="11">ROW(J21)</f>
        <v>21</v>
      </c>
      <c r="O21" t="s">
        <v>2167</v>
      </c>
    </row>
    <row r="22" spans="1:15">
      <c r="A22" s="16">
        <v>14725</v>
      </c>
      <c r="B22" s="17" t="s">
        <v>956</v>
      </c>
      <c r="C22" s="123" t="s">
        <v>3056</v>
      </c>
      <c r="D22" s="48">
        <v>12</v>
      </c>
      <c r="E22" s="55">
        <v>52</v>
      </c>
      <c r="F22" s="20">
        <v>200</v>
      </c>
      <c r="G22" s="21">
        <f t="shared" si="6"/>
        <v>180</v>
      </c>
      <c r="H22" s="22">
        <f t="shared" si="7"/>
        <v>170</v>
      </c>
      <c r="I22" s="22">
        <f t="shared" si="8"/>
        <v>160</v>
      </c>
      <c r="J22" s="31"/>
      <c r="K22" s="30">
        <f t="shared" si="9"/>
        <v>0</v>
      </c>
      <c r="L22" s="32">
        <f t="shared" si="10"/>
        <v>0</v>
      </c>
      <c r="N22" s="51">
        <f t="shared" si="11"/>
        <v>22</v>
      </c>
      <c r="O22" t="s">
        <v>2167</v>
      </c>
    </row>
    <row r="23" spans="1:15">
      <c r="A23" s="25">
        <v>14726</v>
      </c>
      <c r="B23" s="26" t="s">
        <v>956</v>
      </c>
      <c r="C23" s="122" t="s">
        <v>3057</v>
      </c>
      <c r="D23" s="49">
        <v>12</v>
      </c>
      <c r="E23" s="56">
        <v>93</v>
      </c>
      <c r="F23" s="28">
        <v>200</v>
      </c>
      <c r="G23" s="29">
        <f t="shared" si="6"/>
        <v>180</v>
      </c>
      <c r="H23" s="30">
        <f t="shared" si="7"/>
        <v>170</v>
      </c>
      <c r="I23" s="30">
        <f t="shared" si="8"/>
        <v>160</v>
      </c>
      <c r="J23" s="31"/>
      <c r="K23" s="30">
        <f t="shared" si="9"/>
        <v>0</v>
      </c>
      <c r="L23" s="32">
        <f t="shared" si="10"/>
        <v>0</v>
      </c>
      <c r="N23" s="51">
        <f t="shared" si="11"/>
        <v>23</v>
      </c>
      <c r="O23" t="s">
        <v>2167</v>
      </c>
    </row>
    <row r="24" spans="1:15">
      <c r="A24" s="16">
        <v>14727</v>
      </c>
      <c r="B24" s="17" t="s">
        <v>956</v>
      </c>
      <c r="C24" s="123" t="s">
        <v>3063</v>
      </c>
      <c r="D24" s="48">
        <v>12</v>
      </c>
      <c r="E24" s="55"/>
      <c r="F24" s="20"/>
      <c r="G24" s="21">
        <f t="shared" si="6"/>
        <v>0</v>
      </c>
      <c r="H24" s="22">
        <f t="shared" si="7"/>
        <v>0</v>
      </c>
      <c r="I24" s="22">
        <f t="shared" si="8"/>
        <v>0</v>
      </c>
      <c r="J24" s="31"/>
      <c r="K24" s="30">
        <f t="shared" si="9"/>
        <v>0</v>
      </c>
      <c r="L24" s="32">
        <f t="shared" si="10"/>
        <v>0</v>
      </c>
      <c r="N24" s="51">
        <f t="shared" si="11"/>
        <v>24</v>
      </c>
      <c r="O24" t="s">
        <v>2167</v>
      </c>
    </row>
    <row r="25" spans="1:15">
      <c r="A25" s="25">
        <v>14728</v>
      </c>
      <c r="B25" s="26" t="s">
        <v>956</v>
      </c>
      <c r="C25" s="122" t="s">
        <v>3058</v>
      </c>
      <c r="D25" s="49">
        <v>12</v>
      </c>
      <c r="E25" s="56">
        <v>34</v>
      </c>
      <c r="F25" s="28">
        <v>200</v>
      </c>
      <c r="G25" s="29">
        <f t="shared" si="6"/>
        <v>180</v>
      </c>
      <c r="H25" s="30">
        <f t="shared" si="7"/>
        <v>170</v>
      </c>
      <c r="I25" s="30">
        <f t="shared" si="8"/>
        <v>160</v>
      </c>
      <c r="J25" s="31"/>
      <c r="K25" s="30">
        <f t="shared" si="9"/>
        <v>0</v>
      </c>
      <c r="L25" s="32">
        <f t="shared" si="10"/>
        <v>0</v>
      </c>
      <c r="N25" s="51">
        <f t="shared" si="11"/>
        <v>25</v>
      </c>
      <c r="O25" t="s">
        <v>2167</v>
      </c>
    </row>
    <row r="26" spans="1:15">
      <c r="A26" s="25">
        <v>14729</v>
      </c>
      <c r="B26" s="17" t="s">
        <v>956</v>
      </c>
      <c r="C26" s="122" t="s">
        <v>3059</v>
      </c>
      <c r="D26" s="49">
        <v>12</v>
      </c>
      <c r="E26" s="56">
        <v>72</v>
      </c>
      <c r="F26" s="28">
        <v>200</v>
      </c>
      <c r="G26" s="29">
        <f t="shared" si="2"/>
        <v>180</v>
      </c>
      <c r="H26" s="30">
        <f t="shared" si="3"/>
        <v>170</v>
      </c>
      <c r="I26" s="30">
        <f t="shared" si="4"/>
        <v>160</v>
      </c>
      <c r="J26" s="31"/>
      <c r="K26" s="30">
        <f t="shared" si="0"/>
        <v>0</v>
      </c>
      <c r="L26" s="32">
        <f>IF($K$218&gt;125000,J26*I26,IF($K$218&gt;55000,J26*H26,IF($K$218&gt;27500,J26*G26,IF($K$218&gt;=0,J26*F26,0))))</f>
        <v>0</v>
      </c>
      <c r="N26" s="51">
        <f t="shared" si="1"/>
        <v>26</v>
      </c>
      <c r="O26" t="s">
        <v>2167</v>
      </c>
    </row>
    <row r="27" spans="1:15">
      <c r="A27" s="16">
        <v>14730</v>
      </c>
      <c r="B27" s="26" t="s">
        <v>956</v>
      </c>
      <c r="C27" s="123" t="s">
        <v>3060</v>
      </c>
      <c r="D27" s="48">
        <v>12</v>
      </c>
      <c r="E27" s="55">
        <v>24</v>
      </c>
      <c r="F27" s="20">
        <v>200</v>
      </c>
      <c r="G27" s="21">
        <f t="shared" si="2"/>
        <v>180</v>
      </c>
      <c r="H27" s="22">
        <f t="shared" si="3"/>
        <v>170</v>
      </c>
      <c r="I27" s="22">
        <f t="shared" si="4"/>
        <v>160</v>
      </c>
      <c r="J27" s="31"/>
      <c r="K27" s="30">
        <f t="shared" si="0"/>
        <v>0</v>
      </c>
      <c r="L27" s="32">
        <f>IF($K$218&gt;125000,J27*I27,IF($K$218&gt;55000,J27*H27,IF($K$218&gt;27500,J27*G27,IF($K$218&gt;=0,J27*F27,0))))</f>
        <v>0</v>
      </c>
      <c r="N27" s="51">
        <f t="shared" si="1"/>
        <v>27</v>
      </c>
      <c r="O27" t="s">
        <v>2167</v>
      </c>
    </row>
    <row r="28" spans="1:15">
      <c r="A28" s="25">
        <v>14731</v>
      </c>
      <c r="B28" s="17" t="s">
        <v>956</v>
      </c>
      <c r="C28" s="122" t="s">
        <v>3061</v>
      </c>
      <c r="D28" s="49">
        <v>12</v>
      </c>
      <c r="E28" s="56">
        <v>17</v>
      </c>
      <c r="F28" s="28">
        <v>200</v>
      </c>
      <c r="G28" s="29">
        <f t="shared" si="2"/>
        <v>180</v>
      </c>
      <c r="H28" s="30">
        <f t="shared" si="3"/>
        <v>170</v>
      </c>
      <c r="I28" s="30">
        <f t="shared" si="4"/>
        <v>160</v>
      </c>
      <c r="J28" s="31"/>
      <c r="K28" s="30">
        <f t="shared" si="0"/>
        <v>0</v>
      </c>
      <c r="L28" s="32">
        <f>IF($K$218&gt;125000,J28*I28,IF($K$218&gt;55000,J28*H28,IF($K$218&gt;27500,J28*G28,IF($K$218&gt;=0,J28*F28,0))))</f>
        <v>0</v>
      </c>
      <c r="N28" s="51">
        <f t="shared" si="1"/>
        <v>28</v>
      </c>
      <c r="O28" t="s">
        <v>2167</v>
      </c>
    </row>
    <row r="29" spans="1:15">
      <c r="A29" s="16">
        <v>14705</v>
      </c>
      <c r="B29" s="17" t="s">
        <v>942</v>
      </c>
      <c r="C29" s="123" t="s">
        <v>3008</v>
      </c>
      <c r="D29" s="48">
        <v>12</v>
      </c>
      <c r="E29" s="55">
        <v>19</v>
      </c>
      <c r="F29" s="20">
        <v>740</v>
      </c>
      <c r="G29" s="21">
        <f t="shared" si="2"/>
        <v>666</v>
      </c>
      <c r="H29" s="22">
        <f t="shared" si="3"/>
        <v>629</v>
      </c>
      <c r="I29" s="22">
        <f t="shared" si="4"/>
        <v>592</v>
      </c>
      <c r="J29" s="31"/>
      <c r="K29" s="30">
        <f t="shared" si="0"/>
        <v>0</v>
      </c>
      <c r="L29" s="32">
        <f>IF($K$218&gt;125000,J29*I29,IF($K$218&gt;55000,J29*H29,IF($K$218&gt;27500,J29*G29,IF($K$218&gt;=0,J29*F29,0))))</f>
        <v>0</v>
      </c>
      <c r="N29" s="51">
        <f t="shared" si="1"/>
        <v>29</v>
      </c>
      <c r="O29" t="s">
        <v>2167</v>
      </c>
    </row>
    <row r="30" spans="1:15">
      <c r="A30" s="25"/>
      <c r="B30" s="26"/>
      <c r="C30" s="122"/>
      <c r="D30" s="49">
        <v>12</v>
      </c>
      <c r="E30" s="56"/>
      <c r="F30" s="28"/>
      <c r="G30" s="29">
        <f t="shared" si="2"/>
        <v>0</v>
      </c>
      <c r="H30" s="30">
        <f t="shared" si="3"/>
        <v>0</v>
      </c>
      <c r="I30" s="30">
        <f t="shared" si="4"/>
        <v>0</v>
      </c>
      <c r="J30" s="31"/>
      <c r="K30" s="30">
        <f t="shared" si="0"/>
        <v>0</v>
      </c>
      <c r="L30" s="32">
        <f>IF($K$218&gt;125000,J30*I30,IF($K$218&gt;55000,J30*H30,IF($K$218&gt;27500,J30*G30,IF($K$218&gt;=0,J30*F30,0))))</f>
        <v>0</v>
      </c>
      <c r="N30" s="51">
        <f t="shared" si="1"/>
        <v>30</v>
      </c>
      <c r="O30" t="s">
        <v>2167</v>
      </c>
    </row>
    <row r="31" spans="1:15">
      <c r="A31" s="16">
        <v>6032</v>
      </c>
      <c r="B31" s="17" t="s">
        <v>136</v>
      </c>
      <c r="C31" s="125" t="s">
        <v>831</v>
      </c>
      <c r="D31" s="48">
        <v>12</v>
      </c>
      <c r="E31" s="57">
        <v>61</v>
      </c>
      <c r="F31" s="20">
        <v>140</v>
      </c>
      <c r="G31" s="21">
        <f t="shared" ref="G31:G102" si="12">F31*0.9</f>
        <v>126</v>
      </c>
      <c r="H31" s="22">
        <f t="shared" ref="H31:H102" si="13">F31*0.85</f>
        <v>119</v>
      </c>
      <c r="I31" s="22">
        <f t="shared" ref="I31:I102" si="14">F31*0.8</f>
        <v>112</v>
      </c>
      <c r="J31" s="31"/>
      <c r="K31" s="30">
        <f t="shared" ref="K31:K104" si="15">J31*F31</f>
        <v>0</v>
      </c>
      <c r="L31" s="32">
        <f t="shared" ref="L31:L37" si="16">IF($K$218&gt;125000,J31*I31,IF($K$218&gt;55000,J31*H31,IF($K$218&gt;27500,J31*G31,IF($K$218&gt;=0,J31*F31,0))))</f>
        <v>0</v>
      </c>
      <c r="N31" s="51">
        <f t="shared" ref="N31:N109" si="17">ROW(J31)</f>
        <v>31</v>
      </c>
      <c r="O31" t="s">
        <v>2167</v>
      </c>
    </row>
    <row r="32" spans="1:15">
      <c r="A32" s="25">
        <v>13495</v>
      </c>
      <c r="B32" s="26"/>
      <c r="C32" s="130" t="s">
        <v>832</v>
      </c>
      <c r="D32" s="49">
        <v>1</v>
      </c>
      <c r="E32" s="56"/>
      <c r="F32" s="28"/>
      <c r="G32" s="29">
        <f t="shared" si="12"/>
        <v>0</v>
      </c>
      <c r="H32" s="30">
        <f t="shared" si="13"/>
        <v>0</v>
      </c>
      <c r="I32" s="30">
        <f t="shared" si="14"/>
        <v>0</v>
      </c>
      <c r="J32" s="31"/>
      <c r="K32" s="30">
        <f t="shared" si="15"/>
        <v>0</v>
      </c>
      <c r="L32" s="32">
        <f t="shared" si="16"/>
        <v>0</v>
      </c>
      <c r="N32" s="51">
        <f t="shared" si="17"/>
        <v>32</v>
      </c>
      <c r="O32" t="s">
        <v>2167</v>
      </c>
    </row>
    <row r="33" spans="1:15">
      <c r="A33" s="25">
        <v>12706</v>
      </c>
      <c r="B33" s="26" t="s">
        <v>1036</v>
      </c>
      <c r="C33" s="130" t="s">
        <v>3039</v>
      </c>
      <c r="D33" s="49">
        <v>1</v>
      </c>
      <c r="E33" s="56">
        <v>3</v>
      </c>
      <c r="F33" s="28">
        <v>1260</v>
      </c>
      <c r="G33" s="29">
        <f t="shared" ref="G33" si="18">F33*0.9</f>
        <v>1134</v>
      </c>
      <c r="H33" s="30">
        <f t="shared" ref="H33" si="19">F33*0.85</f>
        <v>1071</v>
      </c>
      <c r="I33" s="30">
        <f t="shared" ref="I33" si="20">F33*0.8</f>
        <v>1008</v>
      </c>
      <c r="J33" s="31"/>
      <c r="K33" s="30">
        <f t="shared" ref="K33" si="21">J33*F33</f>
        <v>0</v>
      </c>
      <c r="L33" s="32">
        <f t="shared" ref="L33" si="22">IF($K$218&gt;125000,J33*I33,IF($K$218&gt;55000,J33*H33,IF($K$218&gt;27500,J33*G33,IF($K$218&gt;=0,J33*F33,0))))</f>
        <v>0</v>
      </c>
      <c r="N33" s="51">
        <f t="shared" ref="N33" si="23">ROW(J33)</f>
        <v>33</v>
      </c>
      <c r="O33" t="s">
        <v>2167</v>
      </c>
    </row>
    <row r="34" spans="1:15">
      <c r="A34" s="16"/>
      <c r="B34" s="17"/>
      <c r="C34" s="131" t="s">
        <v>194</v>
      </c>
      <c r="D34" s="48"/>
      <c r="E34" s="55"/>
      <c r="F34" s="20"/>
      <c r="G34" s="21"/>
      <c r="H34" s="22"/>
      <c r="I34" s="22"/>
      <c r="J34" s="31"/>
      <c r="K34" s="30">
        <f t="shared" si="15"/>
        <v>0</v>
      </c>
      <c r="L34" s="32">
        <f t="shared" si="16"/>
        <v>0</v>
      </c>
      <c r="N34" s="51">
        <f t="shared" si="17"/>
        <v>34</v>
      </c>
      <c r="O34" t="s">
        <v>2167</v>
      </c>
    </row>
    <row r="35" spans="1:15">
      <c r="A35" s="25">
        <v>14002</v>
      </c>
      <c r="B35" s="26" t="s">
        <v>806</v>
      </c>
      <c r="C35" s="122" t="s">
        <v>833</v>
      </c>
      <c r="D35" s="49">
        <v>6</v>
      </c>
      <c r="E35" s="56"/>
      <c r="F35" s="28"/>
      <c r="G35" s="29">
        <f t="shared" si="12"/>
        <v>0</v>
      </c>
      <c r="H35" s="30">
        <f t="shared" si="13"/>
        <v>0</v>
      </c>
      <c r="I35" s="30">
        <f t="shared" si="14"/>
        <v>0</v>
      </c>
      <c r="J35" s="31"/>
      <c r="K35" s="30">
        <f t="shared" si="15"/>
        <v>0</v>
      </c>
      <c r="L35" s="32">
        <f t="shared" si="16"/>
        <v>0</v>
      </c>
      <c r="N35" s="51">
        <f t="shared" si="17"/>
        <v>35</v>
      </c>
      <c r="O35" t="s">
        <v>2167</v>
      </c>
    </row>
    <row r="36" spans="1:15">
      <c r="A36" s="16">
        <v>14004</v>
      </c>
      <c r="B36" s="17" t="s">
        <v>806</v>
      </c>
      <c r="C36" s="132" t="s">
        <v>834</v>
      </c>
      <c r="D36" s="48">
        <v>6</v>
      </c>
      <c r="E36" s="55"/>
      <c r="F36" s="20"/>
      <c r="G36" s="21">
        <f t="shared" ref="G36" si="24">F36*0.9</f>
        <v>0</v>
      </c>
      <c r="H36" s="22">
        <f t="shared" ref="H36" si="25">F36*0.85</f>
        <v>0</v>
      </c>
      <c r="I36" s="22">
        <f t="shared" ref="I36" si="26">F36*0.8</f>
        <v>0</v>
      </c>
      <c r="J36" s="31"/>
      <c r="K36" s="30">
        <f t="shared" si="15"/>
        <v>0</v>
      </c>
      <c r="L36" s="32">
        <f t="shared" si="16"/>
        <v>0</v>
      </c>
      <c r="N36" s="51">
        <f t="shared" si="17"/>
        <v>36</v>
      </c>
      <c r="O36" t="s">
        <v>2167</v>
      </c>
    </row>
    <row r="37" spans="1:15">
      <c r="A37" s="25">
        <v>14003</v>
      </c>
      <c r="B37" s="26" t="s">
        <v>806</v>
      </c>
      <c r="C37" s="130" t="s">
        <v>835</v>
      </c>
      <c r="D37" s="52">
        <v>6</v>
      </c>
      <c r="E37" s="56">
        <v>57</v>
      </c>
      <c r="F37" s="28">
        <v>180</v>
      </c>
      <c r="G37" s="29">
        <f t="shared" si="12"/>
        <v>162</v>
      </c>
      <c r="H37" s="30">
        <f t="shared" si="13"/>
        <v>153</v>
      </c>
      <c r="I37" s="30">
        <f t="shared" si="14"/>
        <v>144</v>
      </c>
      <c r="J37" s="31"/>
      <c r="K37" s="30">
        <f t="shared" si="15"/>
        <v>0</v>
      </c>
      <c r="L37" s="32">
        <f t="shared" si="16"/>
        <v>0</v>
      </c>
      <c r="N37" s="51">
        <f t="shared" si="17"/>
        <v>37</v>
      </c>
      <c r="O37" t="s">
        <v>2167</v>
      </c>
    </row>
    <row r="38" spans="1:15">
      <c r="A38" s="16"/>
      <c r="B38" s="17"/>
      <c r="C38" s="131" t="s">
        <v>807</v>
      </c>
      <c r="D38" s="48"/>
      <c r="E38" s="55"/>
      <c r="F38" s="20"/>
      <c r="G38" s="21"/>
      <c r="H38" s="22"/>
      <c r="I38" s="22"/>
      <c r="J38" s="31"/>
      <c r="K38" s="30">
        <f t="shared" si="15"/>
        <v>0</v>
      </c>
      <c r="L38" s="32"/>
      <c r="N38" s="51">
        <f t="shared" si="17"/>
        <v>38</v>
      </c>
      <c r="O38" t="s">
        <v>2167</v>
      </c>
    </row>
    <row r="39" spans="1:15">
      <c r="A39" s="25">
        <v>6152</v>
      </c>
      <c r="B39" s="26" t="s">
        <v>199</v>
      </c>
      <c r="C39" s="122" t="s">
        <v>3124</v>
      </c>
      <c r="D39" s="49">
        <v>12</v>
      </c>
      <c r="E39" s="56">
        <v>70</v>
      </c>
      <c r="F39" s="28">
        <v>320</v>
      </c>
      <c r="G39" s="29">
        <f t="shared" ref="G39" si="27">F39*0.9</f>
        <v>288</v>
      </c>
      <c r="H39" s="30">
        <f t="shared" ref="H39" si="28">F39*0.85</f>
        <v>272</v>
      </c>
      <c r="I39" s="30">
        <f t="shared" ref="I39" si="29">F39*0.8</f>
        <v>256</v>
      </c>
      <c r="J39" s="31"/>
      <c r="K39" s="30">
        <f t="shared" ref="K39" si="30">J39*F39</f>
        <v>0</v>
      </c>
      <c r="L39" s="32">
        <f t="shared" ref="L39" si="31">IF($K$218&gt;125000,J39*I39,IF($K$218&gt;55000,J39*H39,IF($K$218&gt;27500,J39*G39,IF($K$218&gt;=0,J39*F39,0))))</f>
        <v>0</v>
      </c>
      <c r="N39" s="51">
        <f t="shared" ref="N39" si="32">ROW(J39)</f>
        <v>39</v>
      </c>
      <c r="O39" t="s">
        <v>2167</v>
      </c>
    </row>
    <row r="40" spans="1:15">
      <c r="A40" s="25">
        <v>6153</v>
      </c>
      <c r="B40" s="26" t="s">
        <v>199</v>
      </c>
      <c r="C40" s="122" t="s">
        <v>812</v>
      </c>
      <c r="D40" s="49">
        <v>12</v>
      </c>
      <c r="E40" s="56">
        <v>210</v>
      </c>
      <c r="F40" s="28">
        <v>316</v>
      </c>
      <c r="G40" s="29">
        <f t="shared" si="12"/>
        <v>284.40000000000003</v>
      </c>
      <c r="H40" s="30">
        <f t="shared" si="13"/>
        <v>268.59999999999997</v>
      </c>
      <c r="I40" s="30">
        <f t="shared" si="14"/>
        <v>252.8</v>
      </c>
      <c r="J40" s="31"/>
      <c r="K40" s="30">
        <f t="shared" si="15"/>
        <v>0</v>
      </c>
      <c r="L40" s="32">
        <f t="shared" ref="L40:L63" si="33">IF($K$218&gt;125000,J40*I40,IF($K$218&gt;55000,J40*H40,IF($K$218&gt;27500,J40*G40,IF($K$218&gt;=0,J40*F40,0))))</f>
        <v>0</v>
      </c>
      <c r="N40" s="51">
        <f t="shared" si="17"/>
        <v>40</v>
      </c>
      <c r="O40" t="s">
        <v>2167</v>
      </c>
    </row>
    <row r="41" spans="1:15">
      <c r="A41" s="16">
        <v>6037</v>
      </c>
      <c r="B41" s="17" t="s">
        <v>199</v>
      </c>
      <c r="C41" s="123" t="s">
        <v>813</v>
      </c>
      <c r="D41" s="48">
        <v>12</v>
      </c>
      <c r="E41" s="57">
        <v>212</v>
      </c>
      <c r="F41" s="20">
        <v>316</v>
      </c>
      <c r="G41" s="21">
        <f t="shared" ref="G41" si="34">F41*0.9</f>
        <v>284.40000000000003</v>
      </c>
      <c r="H41" s="22">
        <f t="shared" ref="H41" si="35">F41*0.85</f>
        <v>268.59999999999997</v>
      </c>
      <c r="I41" s="22">
        <f t="shared" ref="I41" si="36">F41*0.8</f>
        <v>252.8</v>
      </c>
      <c r="J41" s="31"/>
      <c r="K41" s="30">
        <f t="shared" si="15"/>
        <v>0</v>
      </c>
      <c r="L41" s="32">
        <f t="shared" si="33"/>
        <v>0</v>
      </c>
      <c r="N41" s="51">
        <f t="shared" si="17"/>
        <v>41</v>
      </c>
      <c r="O41" t="s">
        <v>2167</v>
      </c>
    </row>
    <row r="42" spans="1:15">
      <c r="A42" s="25">
        <v>6038</v>
      </c>
      <c r="B42" s="26" t="s">
        <v>199</v>
      </c>
      <c r="C42" s="122" t="s">
        <v>814</v>
      </c>
      <c r="D42" s="49">
        <v>12</v>
      </c>
      <c r="E42" s="56">
        <v>347</v>
      </c>
      <c r="F42" s="28">
        <v>320</v>
      </c>
      <c r="G42" s="29">
        <f t="shared" si="12"/>
        <v>288</v>
      </c>
      <c r="H42" s="30">
        <f t="shared" si="13"/>
        <v>272</v>
      </c>
      <c r="I42" s="30">
        <f t="shared" si="14"/>
        <v>256</v>
      </c>
      <c r="J42" s="31"/>
      <c r="K42" s="30">
        <f t="shared" si="15"/>
        <v>0</v>
      </c>
      <c r="L42" s="32">
        <f t="shared" si="33"/>
        <v>0</v>
      </c>
      <c r="N42" s="51">
        <f t="shared" si="17"/>
        <v>42</v>
      </c>
      <c r="O42" t="s">
        <v>2167</v>
      </c>
    </row>
    <row r="43" spans="1:15">
      <c r="A43" s="16">
        <v>6156</v>
      </c>
      <c r="B43" s="17" t="s">
        <v>199</v>
      </c>
      <c r="C43" s="123" t="s">
        <v>815</v>
      </c>
      <c r="D43" s="48">
        <v>12</v>
      </c>
      <c r="E43" s="55">
        <v>77</v>
      </c>
      <c r="F43" s="20">
        <v>320</v>
      </c>
      <c r="G43" s="21">
        <f t="shared" si="12"/>
        <v>288</v>
      </c>
      <c r="H43" s="22">
        <f t="shared" si="13"/>
        <v>272</v>
      </c>
      <c r="I43" s="22">
        <f t="shared" si="14"/>
        <v>256</v>
      </c>
      <c r="J43" s="31"/>
      <c r="K43" s="30">
        <f t="shared" si="15"/>
        <v>0</v>
      </c>
      <c r="L43" s="32">
        <f t="shared" si="33"/>
        <v>0</v>
      </c>
      <c r="N43" s="51">
        <f t="shared" si="17"/>
        <v>43</v>
      </c>
      <c r="O43" t="s">
        <v>2167</v>
      </c>
    </row>
    <row r="44" spans="1:15">
      <c r="A44" s="25">
        <v>6155</v>
      </c>
      <c r="B44" s="26" t="s">
        <v>199</v>
      </c>
      <c r="C44" s="122" t="s">
        <v>2310</v>
      </c>
      <c r="D44" s="49">
        <v>12</v>
      </c>
      <c r="E44" s="56">
        <v>182</v>
      </c>
      <c r="F44" s="28">
        <v>316</v>
      </c>
      <c r="G44" s="29">
        <f t="shared" si="12"/>
        <v>284.40000000000003</v>
      </c>
      <c r="H44" s="30">
        <f t="shared" si="13"/>
        <v>268.59999999999997</v>
      </c>
      <c r="I44" s="30">
        <f t="shared" si="14"/>
        <v>252.8</v>
      </c>
      <c r="J44" s="31"/>
      <c r="K44" s="30">
        <f t="shared" si="15"/>
        <v>0</v>
      </c>
      <c r="L44" s="32">
        <f t="shared" si="33"/>
        <v>0</v>
      </c>
      <c r="N44" s="51">
        <f t="shared" si="17"/>
        <v>44</v>
      </c>
      <c r="O44" t="s">
        <v>2167</v>
      </c>
    </row>
    <row r="45" spans="1:15">
      <c r="A45" s="16">
        <v>6034</v>
      </c>
      <c r="B45" s="17" t="s">
        <v>199</v>
      </c>
      <c r="C45" s="123" t="s">
        <v>816</v>
      </c>
      <c r="D45" s="48">
        <v>12</v>
      </c>
      <c r="E45" s="55">
        <v>26</v>
      </c>
      <c r="F45" s="20">
        <v>320</v>
      </c>
      <c r="G45" s="21">
        <f t="shared" ref="G45" si="37">F45*0.9</f>
        <v>288</v>
      </c>
      <c r="H45" s="22">
        <f t="shared" ref="H45" si="38">F45*0.85</f>
        <v>272</v>
      </c>
      <c r="I45" s="22">
        <f t="shared" ref="I45" si="39">F45*0.8</f>
        <v>256</v>
      </c>
      <c r="J45" s="31"/>
      <c r="K45" s="30">
        <f t="shared" si="15"/>
        <v>0</v>
      </c>
      <c r="L45" s="32">
        <f t="shared" si="33"/>
        <v>0</v>
      </c>
      <c r="N45" s="51">
        <f t="shared" si="17"/>
        <v>45</v>
      </c>
      <c r="O45" t="s">
        <v>2167</v>
      </c>
    </row>
    <row r="46" spans="1:15">
      <c r="A46" s="25">
        <v>6151</v>
      </c>
      <c r="B46" s="26" t="s">
        <v>199</v>
      </c>
      <c r="C46" s="122" t="s">
        <v>817</v>
      </c>
      <c r="D46" s="49">
        <v>12</v>
      </c>
      <c r="E46" s="56">
        <v>233</v>
      </c>
      <c r="F46" s="28">
        <v>320</v>
      </c>
      <c r="G46" s="29">
        <f t="shared" si="12"/>
        <v>288</v>
      </c>
      <c r="H46" s="30">
        <f t="shared" si="13"/>
        <v>272</v>
      </c>
      <c r="I46" s="30">
        <f t="shared" si="14"/>
        <v>256</v>
      </c>
      <c r="J46" s="31"/>
      <c r="K46" s="30">
        <f t="shared" si="15"/>
        <v>0</v>
      </c>
      <c r="L46" s="32">
        <f t="shared" si="33"/>
        <v>0</v>
      </c>
      <c r="N46" s="51">
        <f t="shared" si="17"/>
        <v>46</v>
      </c>
      <c r="O46" t="s">
        <v>2167</v>
      </c>
    </row>
    <row r="47" spans="1:15">
      <c r="A47" s="16">
        <v>6154</v>
      </c>
      <c r="B47" s="17" t="s">
        <v>199</v>
      </c>
      <c r="C47" s="123" t="s">
        <v>818</v>
      </c>
      <c r="D47" s="48">
        <v>12</v>
      </c>
      <c r="E47" s="55">
        <v>413</v>
      </c>
      <c r="F47" s="20">
        <v>316</v>
      </c>
      <c r="G47" s="21">
        <f t="shared" si="12"/>
        <v>284.40000000000003</v>
      </c>
      <c r="H47" s="22">
        <f t="shared" si="13"/>
        <v>268.59999999999997</v>
      </c>
      <c r="I47" s="22">
        <f t="shared" si="14"/>
        <v>252.8</v>
      </c>
      <c r="J47" s="31"/>
      <c r="K47" s="30">
        <f t="shared" si="15"/>
        <v>0</v>
      </c>
      <c r="L47" s="32">
        <f t="shared" si="33"/>
        <v>0</v>
      </c>
      <c r="N47" s="51">
        <f t="shared" si="17"/>
        <v>47</v>
      </c>
      <c r="O47" t="s">
        <v>2167</v>
      </c>
    </row>
    <row r="48" spans="1:15">
      <c r="A48" s="25">
        <v>6035</v>
      </c>
      <c r="B48" s="26" t="s">
        <v>199</v>
      </c>
      <c r="C48" s="122" t="s">
        <v>819</v>
      </c>
      <c r="D48" s="49">
        <v>12</v>
      </c>
      <c r="E48" s="56">
        <v>246</v>
      </c>
      <c r="F48" s="28">
        <v>316</v>
      </c>
      <c r="G48" s="29">
        <f t="shared" si="12"/>
        <v>284.40000000000003</v>
      </c>
      <c r="H48" s="30">
        <f t="shared" si="13"/>
        <v>268.59999999999997</v>
      </c>
      <c r="I48" s="30">
        <f t="shared" si="14"/>
        <v>252.8</v>
      </c>
      <c r="J48" s="31"/>
      <c r="K48" s="30">
        <f t="shared" si="15"/>
        <v>0</v>
      </c>
      <c r="L48" s="32">
        <f t="shared" si="33"/>
        <v>0</v>
      </c>
      <c r="N48" s="51">
        <f t="shared" si="17"/>
        <v>48</v>
      </c>
      <c r="O48" t="s">
        <v>2167</v>
      </c>
    </row>
    <row r="49" spans="1:15">
      <c r="A49" s="16">
        <v>6036</v>
      </c>
      <c r="B49" s="17" t="s">
        <v>199</v>
      </c>
      <c r="C49" s="125" t="s">
        <v>820</v>
      </c>
      <c r="D49" s="48">
        <v>12</v>
      </c>
      <c r="E49" s="57">
        <v>158</v>
      </c>
      <c r="F49" s="20">
        <v>316</v>
      </c>
      <c r="G49" s="21">
        <f t="shared" si="12"/>
        <v>284.40000000000003</v>
      </c>
      <c r="H49" s="22">
        <f t="shared" si="13"/>
        <v>268.59999999999997</v>
      </c>
      <c r="I49" s="22">
        <f t="shared" si="14"/>
        <v>252.8</v>
      </c>
      <c r="J49" s="31"/>
      <c r="K49" s="30">
        <f t="shared" si="15"/>
        <v>0</v>
      </c>
      <c r="L49" s="32">
        <f t="shared" si="33"/>
        <v>0</v>
      </c>
      <c r="N49" s="51">
        <f t="shared" si="17"/>
        <v>49</v>
      </c>
      <c r="O49" t="s">
        <v>2167</v>
      </c>
    </row>
    <row r="50" spans="1:15">
      <c r="A50" s="25">
        <v>6033</v>
      </c>
      <c r="B50" s="26" t="s">
        <v>199</v>
      </c>
      <c r="C50" s="122" t="s">
        <v>821</v>
      </c>
      <c r="D50" s="49">
        <v>12</v>
      </c>
      <c r="E50" s="56">
        <v>126</v>
      </c>
      <c r="F50" s="28">
        <v>320</v>
      </c>
      <c r="G50" s="29">
        <f t="shared" si="12"/>
        <v>288</v>
      </c>
      <c r="H50" s="30">
        <f t="shared" si="13"/>
        <v>272</v>
      </c>
      <c r="I50" s="30">
        <f t="shared" si="14"/>
        <v>256</v>
      </c>
      <c r="J50" s="31"/>
      <c r="K50" s="30">
        <f t="shared" si="15"/>
        <v>0</v>
      </c>
      <c r="L50" s="32">
        <f t="shared" si="33"/>
        <v>0</v>
      </c>
      <c r="N50" s="51">
        <f t="shared" si="17"/>
        <v>50</v>
      </c>
      <c r="O50" t="s">
        <v>2167</v>
      </c>
    </row>
    <row r="51" spans="1:15">
      <c r="A51" s="16">
        <v>6044</v>
      </c>
      <c r="B51" s="17" t="s">
        <v>808</v>
      </c>
      <c r="C51" s="123" t="s">
        <v>1744</v>
      </c>
      <c r="D51" s="48">
        <v>12</v>
      </c>
      <c r="E51" s="55"/>
      <c r="F51" s="20"/>
      <c r="G51" s="21">
        <f t="shared" ref="G51:G53" si="40">F51*0.9</f>
        <v>0</v>
      </c>
      <c r="H51" s="22">
        <f t="shared" ref="H51:H53" si="41">F51*0.85</f>
        <v>0</v>
      </c>
      <c r="I51" s="22">
        <f t="shared" ref="I51:I53" si="42">F51*0.8</f>
        <v>0</v>
      </c>
      <c r="J51" s="31"/>
      <c r="K51" s="30">
        <f t="shared" ref="K51:K53" si="43">J51*F51</f>
        <v>0</v>
      </c>
      <c r="L51" s="32">
        <f t="shared" ref="L51:L53" si="44">IF($K$218&gt;125000,J51*I51,IF($K$218&gt;55000,J51*H51,IF($K$218&gt;27500,J51*G51,IF($K$218&gt;=0,J51*F51,0))))</f>
        <v>0</v>
      </c>
      <c r="N51" s="51">
        <f t="shared" ref="N51:N53" si="45">ROW(J51)</f>
        <v>51</v>
      </c>
      <c r="O51" t="s">
        <v>2167</v>
      </c>
    </row>
    <row r="52" spans="1:15">
      <c r="A52" s="16">
        <v>6042</v>
      </c>
      <c r="B52" s="17" t="s">
        <v>808</v>
      </c>
      <c r="C52" s="123" t="s">
        <v>1745</v>
      </c>
      <c r="D52" s="48">
        <v>12</v>
      </c>
      <c r="E52" s="55"/>
      <c r="F52" s="20"/>
      <c r="G52" s="21">
        <f t="shared" si="40"/>
        <v>0</v>
      </c>
      <c r="H52" s="22">
        <f t="shared" si="41"/>
        <v>0</v>
      </c>
      <c r="I52" s="22">
        <f t="shared" si="42"/>
        <v>0</v>
      </c>
      <c r="J52" s="31"/>
      <c r="K52" s="30">
        <f t="shared" si="43"/>
        <v>0</v>
      </c>
      <c r="L52" s="32">
        <f t="shared" si="44"/>
        <v>0</v>
      </c>
      <c r="N52" s="51">
        <f t="shared" si="45"/>
        <v>52</v>
      </c>
      <c r="O52" t="s">
        <v>2167</v>
      </c>
    </row>
    <row r="53" spans="1:15">
      <c r="A53" s="25">
        <v>6046</v>
      </c>
      <c r="B53" s="26" t="s">
        <v>808</v>
      </c>
      <c r="C53" s="122" t="s">
        <v>1749</v>
      </c>
      <c r="D53" s="49">
        <v>12</v>
      </c>
      <c r="E53" s="56"/>
      <c r="F53" s="28"/>
      <c r="G53" s="29">
        <f t="shared" si="40"/>
        <v>0</v>
      </c>
      <c r="H53" s="30">
        <f t="shared" si="41"/>
        <v>0</v>
      </c>
      <c r="I53" s="30">
        <f t="shared" si="42"/>
        <v>0</v>
      </c>
      <c r="J53" s="31"/>
      <c r="K53" s="30">
        <f t="shared" si="43"/>
        <v>0</v>
      </c>
      <c r="L53" s="32">
        <f t="shared" si="44"/>
        <v>0</v>
      </c>
      <c r="N53" s="51">
        <f t="shared" si="45"/>
        <v>53</v>
      </c>
      <c r="O53" t="s">
        <v>2167</v>
      </c>
    </row>
    <row r="54" spans="1:15">
      <c r="A54" s="16">
        <v>12370</v>
      </c>
      <c r="B54" s="17" t="s">
        <v>808</v>
      </c>
      <c r="C54" s="123" t="s">
        <v>822</v>
      </c>
      <c r="D54" s="48">
        <v>12</v>
      </c>
      <c r="E54" s="55">
        <v>97</v>
      </c>
      <c r="F54" s="20">
        <v>432</v>
      </c>
      <c r="G54" s="21">
        <f t="shared" si="12"/>
        <v>388.8</v>
      </c>
      <c r="H54" s="22">
        <f t="shared" si="13"/>
        <v>367.2</v>
      </c>
      <c r="I54" s="22">
        <f t="shared" si="14"/>
        <v>345.6</v>
      </c>
      <c r="J54" s="31"/>
      <c r="K54" s="30">
        <f t="shared" si="15"/>
        <v>0</v>
      </c>
      <c r="L54" s="32">
        <f t="shared" si="33"/>
        <v>0</v>
      </c>
      <c r="N54" s="51">
        <f t="shared" si="17"/>
        <v>54</v>
      </c>
      <c r="O54" t="s">
        <v>2167</v>
      </c>
    </row>
    <row r="55" spans="1:15">
      <c r="A55" s="25">
        <v>14282</v>
      </c>
      <c r="B55" s="26" t="s">
        <v>808</v>
      </c>
      <c r="C55" s="122" t="s">
        <v>823</v>
      </c>
      <c r="D55" s="49">
        <v>12</v>
      </c>
      <c r="E55" s="56">
        <v>1</v>
      </c>
      <c r="F55" s="28">
        <v>600</v>
      </c>
      <c r="G55" s="29">
        <f t="shared" ref="G55" si="46">F55*0.9</f>
        <v>540</v>
      </c>
      <c r="H55" s="30">
        <f t="shared" ref="H55" si="47">F55*0.85</f>
        <v>510</v>
      </c>
      <c r="I55" s="30">
        <f t="shared" ref="I55" si="48">F55*0.8</f>
        <v>480</v>
      </c>
      <c r="J55" s="31"/>
      <c r="K55" s="30">
        <f t="shared" ref="K55" si="49">J55*F55</f>
        <v>0</v>
      </c>
      <c r="L55" s="32">
        <f t="shared" si="33"/>
        <v>0</v>
      </c>
      <c r="N55" s="51">
        <f t="shared" si="17"/>
        <v>55</v>
      </c>
      <c r="O55" t="s">
        <v>2167</v>
      </c>
    </row>
    <row r="56" spans="1:15">
      <c r="A56" s="16">
        <v>13894</v>
      </c>
      <c r="B56" s="17" t="s">
        <v>808</v>
      </c>
      <c r="C56" s="123" t="s">
        <v>824</v>
      </c>
      <c r="D56" s="48">
        <v>12</v>
      </c>
      <c r="E56" s="55">
        <v>1</v>
      </c>
      <c r="F56" s="20">
        <v>600</v>
      </c>
      <c r="G56" s="21">
        <f t="shared" si="12"/>
        <v>540</v>
      </c>
      <c r="H56" s="22">
        <f t="shared" si="13"/>
        <v>510</v>
      </c>
      <c r="I56" s="22">
        <f t="shared" si="14"/>
        <v>480</v>
      </c>
      <c r="J56" s="31"/>
      <c r="K56" s="30">
        <f t="shared" si="15"/>
        <v>0</v>
      </c>
      <c r="L56" s="32">
        <f t="shared" si="33"/>
        <v>0</v>
      </c>
      <c r="N56" s="51">
        <f t="shared" si="17"/>
        <v>56</v>
      </c>
      <c r="O56" t="s">
        <v>2167</v>
      </c>
    </row>
    <row r="57" spans="1:15">
      <c r="A57" s="25">
        <v>9675</v>
      </c>
      <c r="B57" s="26" t="s">
        <v>808</v>
      </c>
      <c r="C57" s="122" t="s">
        <v>825</v>
      </c>
      <c r="D57" s="49">
        <v>12</v>
      </c>
      <c r="E57" s="56">
        <v>11</v>
      </c>
      <c r="F57" s="28">
        <v>390</v>
      </c>
      <c r="G57" s="29">
        <f t="shared" si="12"/>
        <v>351</v>
      </c>
      <c r="H57" s="30">
        <f t="shared" si="13"/>
        <v>331.5</v>
      </c>
      <c r="I57" s="30">
        <f t="shared" si="14"/>
        <v>312</v>
      </c>
      <c r="J57" s="31"/>
      <c r="K57" s="30">
        <f t="shared" si="15"/>
        <v>0</v>
      </c>
      <c r="L57" s="32">
        <f t="shared" si="33"/>
        <v>0</v>
      </c>
      <c r="N57" s="51">
        <f t="shared" si="17"/>
        <v>57</v>
      </c>
      <c r="O57" t="s">
        <v>2167</v>
      </c>
    </row>
    <row r="58" spans="1:15">
      <c r="A58" s="16">
        <v>6041</v>
      </c>
      <c r="B58" s="17" t="s">
        <v>808</v>
      </c>
      <c r="C58" s="123" t="s">
        <v>826</v>
      </c>
      <c r="D58" s="48">
        <v>12</v>
      </c>
      <c r="E58" s="55">
        <v>142</v>
      </c>
      <c r="F58" s="20">
        <v>390</v>
      </c>
      <c r="G58" s="21">
        <f t="shared" si="12"/>
        <v>351</v>
      </c>
      <c r="H58" s="22">
        <f t="shared" si="13"/>
        <v>331.5</v>
      </c>
      <c r="I58" s="22">
        <f t="shared" si="14"/>
        <v>312</v>
      </c>
      <c r="J58" s="31"/>
      <c r="K58" s="30">
        <f t="shared" si="15"/>
        <v>0</v>
      </c>
      <c r="L58" s="32">
        <f t="shared" si="33"/>
        <v>0</v>
      </c>
      <c r="N58" s="51">
        <f t="shared" si="17"/>
        <v>58</v>
      </c>
      <c r="O58" t="s">
        <v>2167</v>
      </c>
    </row>
    <row r="59" spans="1:15">
      <c r="A59" s="25">
        <v>9674</v>
      </c>
      <c r="B59" s="26" t="s">
        <v>808</v>
      </c>
      <c r="C59" s="122" t="s">
        <v>827</v>
      </c>
      <c r="D59" s="49">
        <v>12</v>
      </c>
      <c r="E59" s="56">
        <v>29</v>
      </c>
      <c r="F59" s="28">
        <v>390</v>
      </c>
      <c r="G59" s="29">
        <f t="shared" si="12"/>
        <v>351</v>
      </c>
      <c r="H59" s="30">
        <f t="shared" si="13"/>
        <v>331.5</v>
      </c>
      <c r="I59" s="30">
        <f t="shared" si="14"/>
        <v>312</v>
      </c>
      <c r="J59" s="31"/>
      <c r="K59" s="30">
        <f t="shared" si="15"/>
        <v>0</v>
      </c>
      <c r="L59" s="32">
        <f t="shared" si="33"/>
        <v>0</v>
      </c>
      <c r="N59" s="51">
        <f t="shared" si="17"/>
        <v>59</v>
      </c>
      <c r="O59" t="s">
        <v>2167</v>
      </c>
    </row>
    <row r="60" spans="1:15">
      <c r="A60" s="16">
        <v>6040</v>
      </c>
      <c r="B60" s="17" t="s">
        <v>808</v>
      </c>
      <c r="C60" s="123" t="s">
        <v>828</v>
      </c>
      <c r="D60" s="48">
        <v>12</v>
      </c>
      <c r="E60" s="55">
        <v>6</v>
      </c>
      <c r="F60" s="20">
        <v>600</v>
      </c>
      <c r="G60" s="21">
        <f t="shared" si="12"/>
        <v>540</v>
      </c>
      <c r="H60" s="22">
        <f t="shared" si="13"/>
        <v>510</v>
      </c>
      <c r="I60" s="22">
        <f t="shared" si="14"/>
        <v>480</v>
      </c>
      <c r="J60" s="31"/>
      <c r="K60" s="30">
        <f t="shared" si="15"/>
        <v>0</v>
      </c>
      <c r="L60" s="32">
        <f t="shared" si="33"/>
        <v>0</v>
      </c>
      <c r="N60" s="51">
        <f t="shared" si="17"/>
        <v>60</v>
      </c>
      <c r="O60" t="s">
        <v>2167</v>
      </c>
    </row>
    <row r="61" spans="1:15">
      <c r="A61" s="25">
        <v>12525</v>
      </c>
      <c r="B61" s="26" t="s">
        <v>808</v>
      </c>
      <c r="C61" s="122" t="s">
        <v>829</v>
      </c>
      <c r="D61" s="49">
        <v>12</v>
      </c>
      <c r="E61" s="56"/>
      <c r="F61" s="28"/>
      <c r="G61" s="29">
        <f t="shared" si="12"/>
        <v>0</v>
      </c>
      <c r="H61" s="30">
        <f t="shared" si="13"/>
        <v>0</v>
      </c>
      <c r="I61" s="30">
        <f t="shared" si="14"/>
        <v>0</v>
      </c>
      <c r="J61" s="31"/>
      <c r="K61" s="30">
        <f t="shared" si="15"/>
        <v>0</v>
      </c>
      <c r="L61" s="32">
        <f t="shared" si="33"/>
        <v>0</v>
      </c>
      <c r="N61" s="51">
        <f t="shared" si="17"/>
        <v>61</v>
      </c>
      <c r="O61" t="s">
        <v>2167</v>
      </c>
    </row>
    <row r="62" spans="1:15">
      <c r="A62" s="16">
        <v>6043</v>
      </c>
      <c r="B62" s="17" t="s">
        <v>808</v>
      </c>
      <c r="C62" s="123" t="s">
        <v>830</v>
      </c>
      <c r="D62" s="48">
        <v>12</v>
      </c>
      <c r="E62" s="55"/>
      <c r="F62" s="20"/>
      <c r="G62" s="21">
        <f t="shared" si="12"/>
        <v>0</v>
      </c>
      <c r="H62" s="22">
        <f t="shared" si="13"/>
        <v>0</v>
      </c>
      <c r="I62" s="22">
        <f t="shared" si="14"/>
        <v>0</v>
      </c>
      <c r="J62" s="31"/>
      <c r="K62" s="30">
        <f t="shared" si="15"/>
        <v>0</v>
      </c>
      <c r="L62" s="32">
        <f t="shared" si="33"/>
        <v>0</v>
      </c>
      <c r="N62" s="51">
        <f t="shared" si="17"/>
        <v>62</v>
      </c>
      <c r="O62" t="s">
        <v>2167</v>
      </c>
    </row>
    <row r="63" spans="1:15">
      <c r="A63" s="25">
        <v>6047</v>
      </c>
      <c r="B63" s="26" t="s">
        <v>808</v>
      </c>
      <c r="C63" s="122" t="s">
        <v>836</v>
      </c>
      <c r="D63" s="49">
        <v>12</v>
      </c>
      <c r="E63" s="56"/>
      <c r="F63" s="28"/>
      <c r="G63" s="29">
        <f t="shared" si="12"/>
        <v>0</v>
      </c>
      <c r="H63" s="30">
        <f t="shared" si="13"/>
        <v>0</v>
      </c>
      <c r="I63" s="30">
        <f t="shared" si="14"/>
        <v>0</v>
      </c>
      <c r="J63" s="31"/>
      <c r="K63" s="30">
        <f t="shared" si="15"/>
        <v>0</v>
      </c>
      <c r="L63" s="32">
        <f t="shared" si="33"/>
        <v>0</v>
      </c>
      <c r="N63" s="51">
        <f t="shared" si="17"/>
        <v>63</v>
      </c>
      <c r="O63" t="s">
        <v>2167</v>
      </c>
    </row>
    <row r="64" spans="1:15">
      <c r="A64" s="16">
        <v>6049</v>
      </c>
      <c r="B64" s="17" t="s">
        <v>808</v>
      </c>
      <c r="C64" s="123" t="s">
        <v>2853</v>
      </c>
      <c r="D64" s="48">
        <v>12</v>
      </c>
      <c r="E64" s="55"/>
      <c r="F64" s="20"/>
      <c r="G64" s="21">
        <f t="shared" ref="G64:G65" si="50">F64*0.9</f>
        <v>0</v>
      </c>
      <c r="H64" s="22">
        <f t="shared" ref="H64:H65" si="51">F64*0.85</f>
        <v>0</v>
      </c>
      <c r="I64" s="22">
        <f t="shared" ref="I64:I65" si="52">F64*0.8</f>
        <v>0</v>
      </c>
      <c r="J64" s="31"/>
      <c r="K64" s="30">
        <f t="shared" ref="K64:K65" si="53">J64*F64</f>
        <v>0</v>
      </c>
      <c r="L64" s="32">
        <f t="shared" ref="L64:L65" si="54">IF($K$218&gt;125000,J64*I64,IF($K$218&gt;55000,J64*H64,IF($K$218&gt;27500,J64*G64,IF($K$218&gt;=0,J64*F64,0))))</f>
        <v>0</v>
      </c>
      <c r="N64" s="51">
        <f t="shared" ref="N64:N65" si="55">ROW(J64)</f>
        <v>64</v>
      </c>
      <c r="O64" t="s">
        <v>2167</v>
      </c>
    </row>
    <row r="65" spans="1:15">
      <c r="A65" s="25">
        <v>6045</v>
      </c>
      <c r="B65" s="26" t="s">
        <v>808</v>
      </c>
      <c r="C65" s="122" t="s">
        <v>2854</v>
      </c>
      <c r="D65" s="49">
        <v>12</v>
      </c>
      <c r="E65" s="56"/>
      <c r="F65" s="28"/>
      <c r="G65" s="29">
        <f t="shared" si="50"/>
        <v>0</v>
      </c>
      <c r="H65" s="30">
        <f t="shared" si="51"/>
        <v>0</v>
      </c>
      <c r="I65" s="30">
        <f t="shared" si="52"/>
        <v>0</v>
      </c>
      <c r="J65" s="31"/>
      <c r="K65" s="30">
        <f t="shared" si="53"/>
        <v>0</v>
      </c>
      <c r="L65" s="32">
        <f t="shared" si="54"/>
        <v>0</v>
      </c>
      <c r="N65" s="51">
        <f t="shared" si="55"/>
        <v>65</v>
      </c>
      <c r="O65" t="s">
        <v>2167</v>
      </c>
    </row>
    <row r="66" spans="1:15">
      <c r="A66" s="16"/>
      <c r="B66" s="17"/>
      <c r="C66" s="133" t="s">
        <v>1191</v>
      </c>
      <c r="D66" s="48"/>
      <c r="E66" s="55"/>
      <c r="F66" s="20"/>
      <c r="G66" s="21"/>
      <c r="H66" s="22"/>
      <c r="I66" s="22"/>
      <c r="J66" s="31"/>
      <c r="K66" s="30"/>
      <c r="L66" s="32"/>
      <c r="N66" s="51">
        <f t="shared" si="17"/>
        <v>66</v>
      </c>
      <c r="O66" t="s">
        <v>2167</v>
      </c>
    </row>
    <row r="67" spans="1:15">
      <c r="A67" s="16">
        <v>11888</v>
      </c>
      <c r="B67" s="17" t="s">
        <v>809</v>
      </c>
      <c r="C67" s="123" t="s">
        <v>1092</v>
      </c>
      <c r="D67" s="48">
        <v>12</v>
      </c>
      <c r="E67" s="55"/>
      <c r="F67" s="20"/>
      <c r="G67" s="21">
        <f>F67*0.9</f>
        <v>0</v>
      </c>
      <c r="H67" s="22">
        <f>F67*0.85</f>
        <v>0</v>
      </c>
      <c r="I67" s="22">
        <f>F67*0.8</f>
        <v>0</v>
      </c>
      <c r="J67" s="31"/>
      <c r="K67" s="30">
        <f>J67*F67</f>
        <v>0</v>
      </c>
      <c r="L67" s="32">
        <f t="shared" ref="L67:L106" si="56">IF($K$218&gt;125000,J67*I67,IF($K$218&gt;55000,J67*H67,IF($K$218&gt;27500,J67*G67,IF($K$218&gt;=0,J67*F67,0))))</f>
        <v>0</v>
      </c>
      <c r="N67" s="51">
        <f t="shared" si="17"/>
        <v>67</v>
      </c>
      <c r="O67" t="s">
        <v>2167</v>
      </c>
    </row>
    <row r="68" spans="1:15">
      <c r="A68" s="25">
        <v>13885</v>
      </c>
      <c r="B68" s="26" t="s">
        <v>1090</v>
      </c>
      <c r="C68" s="122" t="s">
        <v>1091</v>
      </c>
      <c r="D68" s="49">
        <v>12</v>
      </c>
      <c r="E68" s="56">
        <v>9</v>
      </c>
      <c r="F68" s="28">
        <v>999</v>
      </c>
      <c r="G68" s="29">
        <f t="shared" si="12"/>
        <v>899.1</v>
      </c>
      <c r="H68" s="30">
        <f t="shared" si="13"/>
        <v>849.15</v>
      </c>
      <c r="I68" s="30">
        <f t="shared" si="14"/>
        <v>799.2</v>
      </c>
      <c r="J68" s="31"/>
      <c r="K68" s="30">
        <f t="shared" si="15"/>
        <v>0</v>
      </c>
      <c r="L68" s="32">
        <f t="shared" si="56"/>
        <v>0</v>
      </c>
      <c r="N68" s="51">
        <f t="shared" si="17"/>
        <v>68</v>
      </c>
      <c r="O68" t="s">
        <v>2167</v>
      </c>
    </row>
    <row r="69" spans="1:15">
      <c r="A69" s="16">
        <v>12470</v>
      </c>
      <c r="B69" s="17" t="s">
        <v>809</v>
      </c>
      <c r="C69" s="125" t="s">
        <v>1093</v>
      </c>
      <c r="D69" s="48">
        <v>12</v>
      </c>
      <c r="E69" s="57">
        <v>12</v>
      </c>
      <c r="F69" s="20">
        <v>1407</v>
      </c>
      <c r="G69" s="21">
        <f t="shared" si="12"/>
        <v>1266.3</v>
      </c>
      <c r="H69" s="22">
        <f t="shared" si="13"/>
        <v>1195.95</v>
      </c>
      <c r="I69" s="22">
        <f t="shared" si="14"/>
        <v>1125.6000000000001</v>
      </c>
      <c r="J69" s="31"/>
      <c r="K69" s="30">
        <f t="shared" si="15"/>
        <v>0</v>
      </c>
      <c r="L69" s="32">
        <f t="shared" si="56"/>
        <v>0</v>
      </c>
      <c r="N69" s="51">
        <f t="shared" si="17"/>
        <v>69</v>
      </c>
      <c r="O69" t="s">
        <v>2167</v>
      </c>
    </row>
    <row r="70" spans="1:15">
      <c r="A70" s="25">
        <v>13999</v>
      </c>
      <c r="B70" s="26" t="s">
        <v>808</v>
      </c>
      <c r="C70" s="122" t="s">
        <v>1101</v>
      </c>
      <c r="D70" s="49">
        <v>12</v>
      </c>
      <c r="E70" s="56"/>
      <c r="F70" s="28"/>
      <c r="G70" s="29">
        <f t="shared" si="12"/>
        <v>0</v>
      </c>
      <c r="H70" s="30">
        <f t="shared" si="13"/>
        <v>0</v>
      </c>
      <c r="I70" s="30">
        <f t="shared" si="14"/>
        <v>0</v>
      </c>
      <c r="J70" s="31"/>
      <c r="K70" s="30">
        <f t="shared" si="15"/>
        <v>0</v>
      </c>
      <c r="L70" s="32">
        <f t="shared" si="56"/>
        <v>0</v>
      </c>
      <c r="N70" s="51">
        <f t="shared" si="17"/>
        <v>70</v>
      </c>
      <c r="O70" t="s">
        <v>2167</v>
      </c>
    </row>
    <row r="71" spans="1:15">
      <c r="A71" s="16">
        <v>11256</v>
      </c>
      <c r="B71" s="17" t="s">
        <v>956</v>
      </c>
      <c r="C71" s="123" t="s">
        <v>1102</v>
      </c>
      <c r="D71" s="48">
        <v>1</v>
      </c>
      <c r="E71" s="55">
        <v>1</v>
      </c>
      <c r="F71" s="20">
        <v>2214</v>
      </c>
      <c r="G71" s="21">
        <f t="shared" si="12"/>
        <v>1992.6000000000001</v>
      </c>
      <c r="H71" s="22">
        <f t="shared" si="13"/>
        <v>1881.8999999999999</v>
      </c>
      <c r="I71" s="22">
        <f t="shared" si="14"/>
        <v>1771.2</v>
      </c>
      <c r="J71" s="31"/>
      <c r="K71" s="30">
        <f t="shared" si="15"/>
        <v>0</v>
      </c>
      <c r="L71" s="32">
        <f t="shared" si="56"/>
        <v>0</v>
      </c>
      <c r="N71" s="51">
        <f t="shared" si="17"/>
        <v>71</v>
      </c>
      <c r="O71" t="s">
        <v>2167</v>
      </c>
    </row>
    <row r="72" spans="1:15">
      <c r="A72" s="25">
        <v>12469</v>
      </c>
      <c r="B72" s="26" t="s">
        <v>1095</v>
      </c>
      <c r="C72" s="122" t="s">
        <v>1103</v>
      </c>
      <c r="D72" s="49">
        <v>12</v>
      </c>
      <c r="E72" s="56">
        <v>17</v>
      </c>
      <c r="F72" s="28">
        <v>1250</v>
      </c>
      <c r="G72" s="29">
        <f t="shared" si="12"/>
        <v>1125</v>
      </c>
      <c r="H72" s="30">
        <f t="shared" si="13"/>
        <v>1062.5</v>
      </c>
      <c r="I72" s="30">
        <f t="shared" si="14"/>
        <v>1000</v>
      </c>
      <c r="J72" s="31"/>
      <c r="K72" s="30">
        <f t="shared" si="15"/>
        <v>0</v>
      </c>
      <c r="L72" s="32">
        <f t="shared" si="56"/>
        <v>0</v>
      </c>
      <c r="N72" s="51">
        <f t="shared" si="17"/>
        <v>72</v>
      </c>
      <c r="O72" t="s">
        <v>2167</v>
      </c>
    </row>
    <row r="73" spans="1:15">
      <c r="A73" s="25">
        <v>12698</v>
      </c>
      <c r="B73" s="26" t="s">
        <v>1095</v>
      </c>
      <c r="C73" s="122" t="s">
        <v>2855</v>
      </c>
      <c r="D73" s="49">
        <v>12</v>
      </c>
      <c r="E73" s="56">
        <v>11</v>
      </c>
      <c r="F73" s="28">
        <v>1560</v>
      </c>
      <c r="G73" s="29">
        <f t="shared" ref="G73" si="57">F73*0.9</f>
        <v>1404</v>
      </c>
      <c r="H73" s="30">
        <f t="shared" ref="H73" si="58">F73*0.85</f>
        <v>1326</v>
      </c>
      <c r="I73" s="30">
        <f t="shared" ref="I73" si="59">F73*0.8</f>
        <v>1248</v>
      </c>
      <c r="J73" s="31"/>
      <c r="K73" s="30">
        <f t="shared" ref="K73" si="60">J73*F73</f>
        <v>0</v>
      </c>
      <c r="L73" s="32">
        <f t="shared" ref="L73" si="61">IF($K$218&gt;125000,J73*I73,IF($K$218&gt;55000,J73*H73,IF($K$218&gt;27500,J73*G73,IF($K$218&gt;=0,J73*F73,0))))</f>
        <v>0</v>
      </c>
      <c r="N73" s="51">
        <f t="shared" ref="N73" si="62">ROW(J73)</f>
        <v>73</v>
      </c>
      <c r="O73" t="s">
        <v>2167</v>
      </c>
    </row>
    <row r="74" spans="1:15">
      <c r="A74" s="16">
        <v>12708</v>
      </c>
      <c r="B74" s="17" t="s">
        <v>808</v>
      </c>
      <c r="C74" s="123" t="s">
        <v>1104</v>
      </c>
      <c r="D74" s="48">
        <v>12</v>
      </c>
      <c r="E74" s="55">
        <v>1</v>
      </c>
      <c r="F74" s="20">
        <v>800</v>
      </c>
      <c r="G74" s="21">
        <f t="shared" si="12"/>
        <v>720</v>
      </c>
      <c r="H74" s="22">
        <f t="shared" si="13"/>
        <v>680</v>
      </c>
      <c r="I74" s="22">
        <f t="shared" si="14"/>
        <v>640</v>
      </c>
      <c r="J74" s="31"/>
      <c r="K74" s="30">
        <f t="shared" si="15"/>
        <v>0</v>
      </c>
      <c r="L74" s="32">
        <f t="shared" si="56"/>
        <v>0</v>
      </c>
      <c r="N74" s="51">
        <f t="shared" si="17"/>
        <v>74</v>
      </c>
      <c r="O74" t="s">
        <v>2167</v>
      </c>
    </row>
    <row r="75" spans="1:15">
      <c r="A75" s="25">
        <v>13196</v>
      </c>
      <c r="B75" s="26" t="s">
        <v>809</v>
      </c>
      <c r="C75" s="122" t="s">
        <v>1105</v>
      </c>
      <c r="D75" s="49">
        <v>12</v>
      </c>
      <c r="E75" s="56"/>
      <c r="F75" s="28"/>
      <c r="G75" s="29">
        <f t="shared" si="12"/>
        <v>0</v>
      </c>
      <c r="H75" s="30">
        <f t="shared" si="13"/>
        <v>0</v>
      </c>
      <c r="I75" s="30">
        <f t="shared" si="14"/>
        <v>0</v>
      </c>
      <c r="J75" s="31"/>
      <c r="K75" s="30">
        <f t="shared" si="15"/>
        <v>0</v>
      </c>
      <c r="L75" s="32">
        <f t="shared" si="56"/>
        <v>0</v>
      </c>
      <c r="N75" s="51">
        <f t="shared" si="17"/>
        <v>75</v>
      </c>
      <c r="O75" t="s">
        <v>2167</v>
      </c>
    </row>
    <row r="76" spans="1:15">
      <c r="A76" s="16">
        <v>12465</v>
      </c>
      <c r="B76" s="17" t="s">
        <v>808</v>
      </c>
      <c r="C76" s="123" t="s">
        <v>1106</v>
      </c>
      <c r="D76" s="48">
        <v>12</v>
      </c>
      <c r="E76" s="55">
        <v>5</v>
      </c>
      <c r="F76" s="20">
        <v>967</v>
      </c>
      <c r="G76" s="21">
        <f t="shared" si="12"/>
        <v>870.30000000000007</v>
      </c>
      <c r="H76" s="22">
        <f t="shared" si="13"/>
        <v>821.94999999999993</v>
      </c>
      <c r="I76" s="22">
        <f t="shared" si="14"/>
        <v>773.6</v>
      </c>
      <c r="J76" s="31"/>
      <c r="K76" s="30">
        <f t="shared" si="15"/>
        <v>0</v>
      </c>
      <c r="L76" s="32">
        <f t="shared" si="56"/>
        <v>0</v>
      </c>
      <c r="N76" s="51">
        <f t="shared" si="17"/>
        <v>76</v>
      </c>
      <c r="O76" t="s">
        <v>2167</v>
      </c>
    </row>
    <row r="77" spans="1:15">
      <c r="A77" s="25">
        <v>6010</v>
      </c>
      <c r="B77" s="26" t="s">
        <v>809</v>
      </c>
      <c r="C77" s="122" t="s">
        <v>1107</v>
      </c>
      <c r="D77" s="49">
        <v>12</v>
      </c>
      <c r="E77" s="56">
        <v>1</v>
      </c>
      <c r="F77" s="28">
        <v>1019</v>
      </c>
      <c r="G77" s="29">
        <f t="shared" si="12"/>
        <v>917.1</v>
      </c>
      <c r="H77" s="30">
        <f t="shared" si="13"/>
        <v>866.15</v>
      </c>
      <c r="I77" s="30">
        <f t="shared" si="14"/>
        <v>815.2</v>
      </c>
      <c r="J77" s="31"/>
      <c r="K77" s="30">
        <f t="shared" si="15"/>
        <v>0</v>
      </c>
      <c r="L77" s="32">
        <f t="shared" si="56"/>
        <v>0</v>
      </c>
      <c r="N77" s="51">
        <f t="shared" si="17"/>
        <v>77</v>
      </c>
      <c r="O77" t="s">
        <v>2167</v>
      </c>
    </row>
    <row r="78" spans="1:15">
      <c r="A78" s="16">
        <v>13122</v>
      </c>
      <c r="B78" s="17" t="s">
        <v>956</v>
      </c>
      <c r="C78" s="125" t="s">
        <v>1108</v>
      </c>
      <c r="D78" s="48">
        <v>12</v>
      </c>
      <c r="E78" s="57"/>
      <c r="F78" s="20"/>
      <c r="G78" s="21">
        <f t="shared" si="12"/>
        <v>0</v>
      </c>
      <c r="H78" s="22">
        <f t="shared" si="13"/>
        <v>0</v>
      </c>
      <c r="I78" s="22">
        <f t="shared" si="14"/>
        <v>0</v>
      </c>
      <c r="J78" s="31"/>
      <c r="K78" s="30">
        <f t="shared" si="15"/>
        <v>0</v>
      </c>
      <c r="L78" s="32">
        <f t="shared" si="56"/>
        <v>0</v>
      </c>
      <c r="N78" s="51">
        <f t="shared" si="17"/>
        <v>78</v>
      </c>
      <c r="O78" t="s">
        <v>2167</v>
      </c>
    </row>
    <row r="79" spans="1:15">
      <c r="A79" s="25">
        <v>6030</v>
      </c>
      <c r="B79" s="26" t="s">
        <v>1096</v>
      </c>
      <c r="C79" s="122" t="s">
        <v>2857</v>
      </c>
      <c r="D79" s="49">
        <v>12</v>
      </c>
      <c r="E79" s="56"/>
      <c r="F79" s="28"/>
      <c r="G79" s="29">
        <f t="shared" ref="G79" si="63">F79*0.9</f>
        <v>0</v>
      </c>
      <c r="H79" s="30">
        <f t="shared" ref="H79" si="64">F79*0.85</f>
        <v>0</v>
      </c>
      <c r="I79" s="30">
        <f t="shared" ref="I79" si="65">F79*0.8</f>
        <v>0</v>
      </c>
      <c r="J79" s="31"/>
      <c r="K79" s="30">
        <f t="shared" ref="K79" si="66">J79*F79</f>
        <v>0</v>
      </c>
      <c r="L79" s="32">
        <f t="shared" ref="L79" si="67">IF($K$218&gt;125000,J79*I79,IF($K$218&gt;55000,J79*H79,IF($K$218&gt;27500,J79*G79,IF($K$218&gt;=0,J79*F79,0))))</f>
        <v>0</v>
      </c>
      <c r="N79" s="51">
        <f t="shared" ref="N79" si="68">ROW(J79)</f>
        <v>79</v>
      </c>
      <c r="O79" t="s">
        <v>2167</v>
      </c>
    </row>
    <row r="80" spans="1:15">
      <c r="A80" s="25">
        <v>12965</v>
      </c>
      <c r="B80" s="26" t="s">
        <v>1096</v>
      </c>
      <c r="C80" s="122" t="s">
        <v>1110</v>
      </c>
      <c r="D80" s="49">
        <v>12</v>
      </c>
      <c r="E80" s="56">
        <v>41</v>
      </c>
      <c r="F80" s="28">
        <v>1494</v>
      </c>
      <c r="G80" s="29">
        <f t="shared" si="12"/>
        <v>1344.6000000000001</v>
      </c>
      <c r="H80" s="30">
        <f t="shared" si="13"/>
        <v>1269.8999999999999</v>
      </c>
      <c r="I80" s="30">
        <f t="shared" si="14"/>
        <v>1195.2</v>
      </c>
      <c r="J80" s="31"/>
      <c r="K80" s="30">
        <f t="shared" si="15"/>
        <v>0</v>
      </c>
      <c r="L80" s="32">
        <f t="shared" si="56"/>
        <v>0</v>
      </c>
      <c r="N80" s="51">
        <f t="shared" si="17"/>
        <v>80</v>
      </c>
      <c r="O80" t="s">
        <v>2167</v>
      </c>
    </row>
    <row r="81" spans="1:15">
      <c r="A81" s="16">
        <v>12966</v>
      </c>
      <c r="B81" s="17" t="s">
        <v>1097</v>
      </c>
      <c r="C81" s="123" t="s">
        <v>1109</v>
      </c>
      <c r="D81" s="48">
        <v>12</v>
      </c>
      <c r="E81" s="55">
        <v>19</v>
      </c>
      <c r="F81" s="20">
        <v>1428</v>
      </c>
      <c r="G81" s="21">
        <f t="shared" si="12"/>
        <v>1285.2</v>
      </c>
      <c r="H81" s="22">
        <f t="shared" si="13"/>
        <v>1213.8</v>
      </c>
      <c r="I81" s="22">
        <f t="shared" si="14"/>
        <v>1142.4000000000001</v>
      </c>
      <c r="J81" s="31"/>
      <c r="K81" s="30">
        <f t="shared" si="15"/>
        <v>0</v>
      </c>
      <c r="L81" s="32">
        <f t="shared" si="56"/>
        <v>0</v>
      </c>
      <c r="N81" s="51">
        <f t="shared" si="17"/>
        <v>81</v>
      </c>
      <c r="O81" t="s">
        <v>2167</v>
      </c>
    </row>
    <row r="82" spans="1:15">
      <c r="A82" s="25">
        <v>11601</v>
      </c>
      <c r="B82" s="26" t="s">
        <v>809</v>
      </c>
      <c r="C82" s="122" t="s">
        <v>1111</v>
      </c>
      <c r="D82" s="49">
        <v>12</v>
      </c>
      <c r="E82" s="56">
        <v>1</v>
      </c>
      <c r="F82" s="28">
        <v>1700</v>
      </c>
      <c r="G82" s="29">
        <f t="shared" si="12"/>
        <v>1530</v>
      </c>
      <c r="H82" s="30">
        <f t="shared" si="13"/>
        <v>1445</v>
      </c>
      <c r="I82" s="30">
        <f t="shared" si="14"/>
        <v>1360</v>
      </c>
      <c r="J82" s="31"/>
      <c r="K82" s="30">
        <f t="shared" si="15"/>
        <v>0</v>
      </c>
      <c r="L82" s="32">
        <f t="shared" si="56"/>
        <v>0</v>
      </c>
      <c r="N82" s="51">
        <f t="shared" si="17"/>
        <v>82</v>
      </c>
      <c r="O82" t="s">
        <v>2167</v>
      </c>
    </row>
    <row r="83" spans="1:15">
      <c r="A83" s="16">
        <v>6022</v>
      </c>
      <c r="B83" s="17" t="s">
        <v>809</v>
      </c>
      <c r="C83" s="123" t="s">
        <v>1112</v>
      </c>
      <c r="D83" s="48">
        <v>12</v>
      </c>
      <c r="E83" s="55"/>
      <c r="F83" s="20"/>
      <c r="G83" s="21">
        <f t="shared" si="12"/>
        <v>0</v>
      </c>
      <c r="H83" s="22">
        <f t="shared" si="13"/>
        <v>0</v>
      </c>
      <c r="I83" s="22">
        <f t="shared" si="14"/>
        <v>0</v>
      </c>
      <c r="J83" s="31"/>
      <c r="K83" s="30">
        <f t="shared" si="15"/>
        <v>0</v>
      </c>
      <c r="L83" s="32">
        <f t="shared" si="56"/>
        <v>0</v>
      </c>
      <c r="N83" s="51">
        <f t="shared" si="17"/>
        <v>83</v>
      </c>
      <c r="O83" t="s">
        <v>2167</v>
      </c>
    </row>
    <row r="84" spans="1:15">
      <c r="A84" s="25">
        <v>13368</v>
      </c>
      <c r="B84" s="26" t="s">
        <v>808</v>
      </c>
      <c r="C84" s="122" t="s">
        <v>2856</v>
      </c>
      <c r="D84" s="49">
        <v>12</v>
      </c>
      <c r="E84" s="56">
        <v>1</v>
      </c>
      <c r="F84" s="28">
        <v>800</v>
      </c>
      <c r="G84" s="29">
        <f t="shared" ref="G84" si="69">F84*0.9</f>
        <v>720</v>
      </c>
      <c r="H84" s="30">
        <f t="shared" ref="H84" si="70">F84*0.85</f>
        <v>680</v>
      </c>
      <c r="I84" s="30">
        <f t="shared" ref="I84" si="71">F84*0.8</f>
        <v>640</v>
      </c>
      <c r="J84" s="31"/>
      <c r="K84" s="30">
        <f t="shared" ref="K84" si="72">J84*F84</f>
        <v>0</v>
      </c>
      <c r="L84" s="32">
        <f t="shared" ref="L84" si="73">IF($K$218&gt;125000,J84*I84,IF($K$218&gt;55000,J84*H84,IF($K$218&gt;27500,J84*G84,IF($K$218&gt;=0,J84*F84,0))))</f>
        <v>0</v>
      </c>
      <c r="N84" s="51">
        <f t="shared" ref="N84" si="74">ROW(J84)</f>
        <v>84</v>
      </c>
      <c r="O84" t="s">
        <v>2167</v>
      </c>
    </row>
    <row r="85" spans="1:15">
      <c r="A85" s="25">
        <v>13363</v>
      </c>
      <c r="B85" s="26" t="s">
        <v>956</v>
      </c>
      <c r="C85" s="122" t="s">
        <v>1113</v>
      </c>
      <c r="D85" s="49">
        <v>12</v>
      </c>
      <c r="E85" s="56">
        <v>12</v>
      </c>
      <c r="F85" s="28">
        <v>2200</v>
      </c>
      <c r="G85" s="29">
        <f t="shared" si="12"/>
        <v>1980</v>
      </c>
      <c r="H85" s="30">
        <f t="shared" si="13"/>
        <v>1870</v>
      </c>
      <c r="I85" s="30">
        <f t="shared" si="14"/>
        <v>1760</v>
      </c>
      <c r="J85" s="31"/>
      <c r="K85" s="30">
        <f t="shared" si="15"/>
        <v>0</v>
      </c>
      <c r="L85" s="32">
        <f t="shared" si="56"/>
        <v>0</v>
      </c>
      <c r="N85" s="51">
        <f t="shared" si="17"/>
        <v>85</v>
      </c>
      <c r="O85" t="s">
        <v>2167</v>
      </c>
    </row>
    <row r="86" spans="1:15">
      <c r="A86" s="16">
        <v>6015</v>
      </c>
      <c r="B86" s="17" t="s">
        <v>809</v>
      </c>
      <c r="C86" s="123" t="s">
        <v>1114</v>
      </c>
      <c r="D86" s="48">
        <v>12</v>
      </c>
      <c r="E86" s="55">
        <v>84</v>
      </c>
      <c r="F86" s="20">
        <v>920</v>
      </c>
      <c r="G86" s="21">
        <f t="shared" si="12"/>
        <v>828</v>
      </c>
      <c r="H86" s="22">
        <f t="shared" si="13"/>
        <v>782</v>
      </c>
      <c r="I86" s="22">
        <f t="shared" si="14"/>
        <v>736</v>
      </c>
      <c r="J86" s="31"/>
      <c r="K86" s="30">
        <f t="shared" si="15"/>
        <v>0</v>
      </c>
      <c r="L86" s="32">
        <f>IF($K$218&gt;125000,J86*I86,IF($K$218&gt;55000,J86*H86,IF($K$218&gt;27500,J86*G86,IF($K$218&gt;=0,J86*F86,0))))</f>
        <v>0</v>
      </c>
      <c r="N86" s="51">
        <f t="shared" si="17"/>
        <v>86</v>
      </c>
      <c r="O86" t="s">
        <v>2167</v>
      </c>
    </row>
    <row r="87" spans="1:15">
      <c r="A87" s="25">
        <v>12964</v>
      </c>
      <c r="B87" s="26" t="s">
        <v>809</v>
      </c>
      <c r="C87" s="122" t="s">
        <v>1115</v>
      </c>
      <c r="D87" s="49">
        <v>12</v>
      </c>
      <c r="E87" s="56">
        <v>4</v>
      </c>
      <c r="F87" s="28">
        <v>1160</v>
      </c>
      <c r="G87" s="29">
        <f t="shared" si="12"/>
        <v>1044</v>
      </c>
      <c r="H87" s="30">
        <f t="shared" si="13"/>
        <v>986</v>
      </c>
      <c r="I87" s="30">
        <f t="shared" si="14"/>
        <v>928</v>
      </c>
      <c r="J87" s="31"/>
      <c r="K87" s="30">
        <f t="shared" si="15"/>
        <v>0</v>
      </c>
      <c r="L87" s="32">
        <f t="shared" si="56"/>
        <v>0</v>
      </c>
      <c r="N87" s="51">
        <f t="shared" si="17"/>
        <v>87</v>
      </c>
      <c r="O87" t="s">
        <v>2167</v>
      </c>
    </row>
    <row r="88" spans="1:15">
      <c r="A88" s="16">
        <v>6018</v>
      </c>
      <c r="B88" s="17" t="s">
        <v>808</v>
      </c>
      <c r="C88" s="125" t="s">
        <v>1116</v>
      </c>
      <c r="D88" s="48">
        <v>12</v>
      </c>
      <c r="E88" s="57"/>
      <c r="F88" s="20"/>
      <c r="G88" s="21">
        <f t="shared" si="12"/>
        <v>0</v>
      </c>
      <c r="H88" s="22">
        <f t="shared" si="13"/>
        <v>0</v>
      </c>
      <c r="I88" s="22">
        <f t="shared" si="14"/>
        <v>0</v>
      </c>
      <c r="J88" s="31"/>
      <c r="K88" s="30">
        <f t="shared" si="15"/>
        <v>0</v>
      </c>
      <c r="L88" s="32">
        <f t="shared" si="56"/>
        <v>0</v>
      </c>
      <c r="N88" s="51">
        <f t="shared" si="17"/>
        <v>88</v>
      </c>
      <c r="O88" t="s">
        <v>2167</v>
      </c>
    </row>
    <row r="89" spans="1:15">
      <c r="A89" s="25">
        <v>12464</v>
      </c>
      <c r="B89" s="26" t="s">
        <v>809</v>
      </c>
      <c r="C89" s="122" t="s">
        <v>1117</v>
      </c>
      <c r="D89" s="49">
        <v>12</v>
      </c>
      <c r="E89" s="56">
        <v>24</v>
      </c>
      <c r="F89" s="28">
        <v>965</v>
      </c>
      <c r="G89" s="29">
        <f t="shared" si="12"/>
        <v>868.5</v>
      </c>
      <c r="H89" s="30">
        <f t="shared" si="13"/>
        <v>820.25</v>
      </c>
      <c r="I89" s="30">
        <f t="shared" si="14"/>
        <v>772</v>
      </c>
      <c r="J89" s="31"/>
      <c r="K89" s="30">
        <f t="shared" si="15"/>
        <v>0</v>
      </c>
      <c r="L89" s="32">
        <f t="shared" si="56"/>
        <v>0</v>
      </c>
      <c r="N89" s="51">
        <f t="shared" si="17"/>
        <v>89</v>
      </c>
      <c r="O89" t="s">
        <v>2167</v>
      </c>
    </row>
    <row r="90" spans="1:15">
      <c r="A90" s="16">
        <v>6008</v>
      </c>
      <c r="B90" s="17" t="s">
        <v>809</v>
      </c>
      <c r="C90" s="123" t="s">
        <v>1118</v>
      </c>
      <c r="D90" s="48">
        <v>12</v>
      </c>
      <c r="E90" s="55">
        <v>261</v>
      </c>
      <c r="F90" s="20">
        <v>740</v>
      </c>
      <c r="G90" s="21">
        <f t="shared" si="12"/>
        <v>666</v>
      </c>
      <c r="H90" s="22">
        <f t="shared" si="13"/>
        <v>629</v>
      </c>
      <c r="I90" s="22">
        <f t="shared" si="14"/>
        <v>592</v>
      </c>
      <c r="J90" s="31"/>
      <c r="K90" s="30">
        <f t="shared" si="15"/>
        <v>0</v>
      </c>
      <c r="L90" s="32">
        <f t="shared" si="56"/>
        <v>0</v>
      </c>
      <c r="N90" s="51">
        <f t="shared" si="17"/>
        <v>90</v>
      </c>
      <c r="O90" t="s">
        <v>2167</v>
      </c>
    </row>
    <row r="91" spans="1:15">
      <c r="A91" s="16">
        <v>12666</v>
      </c>
      <c r="B91" s="17" t="s">
        <v>808</v>
      </c>
      <c r="C91" s="123" t="s">
        <v>2858</v>
      </c>
      <c r="D91" s="48">
        <v>12</v>
      </c>
      <c r="E91" s="55">
        <v>4</v>
      </c>
      <c r="F91" s="20">
        <v>960</v>
      </c>
      <c r="G91" s="21">
        <f t="shared" ref="G91" si="75">F91*0.9</f>
        <v>864</v>
      </c>
      <c r="H91" s="22">
        <f t="shared" ref="H91" si="76">F91*0.85</f>
        <v>816</v>
      </c>
      <c r="I91" s="22">
        <f t="shared" ref="I91" si="77">F91*0.8</f>
        <v>768</v>
      </c>
      <c r="J91" s="31"/>
      <c r="K91" s="30">
        <f t="shared" ref="K91" si="78">J91*F91</f>
        <v>0</v>
      </c>
      <c r="L91" s="32">
        <f t="shared" ref="L91" si="79">IF($K$218&gt;125000,J91*I91,IF($K$218&gt;55000,J91*H91,IF($K$218&gt;27500,J91*G91,IF($K$218&gt;=0,J91*F91,0))))</f>
        <v>0</v>
      </c>
      <c r="N91" s="51">
        <f t="shared" ref="N91" si="80">ROW(J91)</f>
        <v>91</v>
      </c>
      <c r="O91" t="s">
        <v>2167</v>
      </c>
    </row>
    <row r="92" spans="1:15">
      <c r="A92" s="25">
        <v>6027</v>
      </c>
      <c r="B92" s="26" t="s">
        <v>808</v>
      </c>
      <c r="C92" s="130" t="s">
        <v>1119</v>
      </c>
      <c r="D92" s="49">
        <v>12</v>
      </c>
      <c r="E92" s="56">
        <v>1</v>
      </c>
      <c r="F92" s="28">
        <v>920</v>
      </c>
      <c r="G92" s="29">
        <f t="shared" si="12"/>
        <v>828</v>
      </c>
      <c r="H92" s="30">
        <f t="shared" si="13"/>
        <v>782</v>
      </c>
      <c r="I92" s="30">
        <f t="shared" si="14"/>
        <v>736</v>
      </c>
      <c r="J92" s="31"/>
      <c r="K92" s="30">
        <f t="shared" si="15"/>
        <v>0</v>
      </c>
      <c r="L92" s="32">
        <f t="shared" si="56"/>
        <v>0</v>
      </c>
      <c r="N92" s="51">
        <f t="shared" si="17"/>
        <v>92</v>
      </c>
      <c r="O92" t="s">
        <v>2167</v>
      </c>
    </row>
    <row r="93" spans="1:15">
      <c r="A93" s="16">
        <v>13367</v>
      </c>
      <c r="B93" s="17" t="s">
        <v>808</v>
      </c>
      <c r="C93" s="123" t="s">
        <v>3765</v>
      </c>
      <c r="D93" s="48">
        <v>12</v>
      </c>
      <c r="E93" s="55">
        <v>12</v>
      </c>
      <c r="F93" s="20">
        <v>796</v>
      </c>
      <c r="G93" s="21">
        <f t="shared" si="12"/>
        <v>716.4</v>
      </c>
      <c r="H93" s="22">
        <f t="shared" si="13"/>
        <v>676.6</v>
      </c>
      <c r="I93" s="22">
        <f t="shared" si="14"/>
        <v>636.80000000000007</v>
      </c>
      <c r="J93" s="31"/>
      <c r="K93" s="30">
        <f t="shared" si="15"/>
        <v>0</v>
      </c>
      <c r="L93" s="32">
        <f t="shared" si="56"/>
        <v>0</v>
      </c>
      <c r="N93" s="51">
        <f t="shared" si="17"/>
        <v>93</v>
      </c>
      <c r="O93" t="s">
        <v>2167</v>
      </c>
    </row>
    <row r="94" spans="1:15">
      <c r="A94" s="25">
        <v>6012</v>
      </c>
      <c r="B94" s="26" t="s">
        <v>809</v>
      </c>
      <c r="C94" s="130" t="s">
        <v>3766</v>
      </c>
      <c r="D94" s="49">
        <v>12</v>
      </c>
      <c r="E94" s="56">
        <v>2</v>
      </c>
      <c r="F94" s="28">
        <v>1162</v>
      </c>
      <c r="G94" s="29">
        <f t="shared" ref="G94:G95" si="81">F94*0.9</f>
        <v>1045.8</v>
      </c>
      <c r="H94" s="30">
        <f t="shared" ref="H94:H95" si="82">F94*0.85</f>
        <v>987.69999999999993</v>
      </c>
      <c r="I94" s="30">
        <f t="shared" ref="I94:I95" si="83">F94*0.8</f>
        <v>929.6</v>
      </c>
      <c r="J94" s="31"/>
      <c r="K94" s="30">
        <f t="shared" ref="K94:K95" si="84">J94*F94</f>
        <v>0</v>
      </c>
      <c r="L94" s="32">
        <f t="shared" ref="L94:L95" si="85">IF($K$218&gt;125000,J94*I94,IF($K$218&gt;55000,J94*H94,IF($K$218&gt;27500,J94*G94,IF($K$218&gt;=0,J94*F94,0))))</f>
        <v>0</v>
      </c>
      <c r="N94" s="51">
        <f t="shared" ref="N94:N95" si="86">ROW(J94)</f>
        <v>94</v>
      </c>
      <c r="O94" t="s">
        <v>2167</v>
      </c>
    </row>
    <row r="95" spans="1:15">
      <c r="A95" s="16">
        <v>15249</v>
      </c>
      <c r="B95" s="17" t="s">
        <v>1095</v>
      </c>
      <c r="C95" s="123" t="s">
        <v>3767</v>
      </c>
      <c r="D95" s="48">
        <v>12</v>
      </c>
      <c r="E95" s="55">
        <v>1</v>
      </c>
      <c r="F95" s="20">
        <v>1477</v>
      </c>
      <c r="G95" s="21">
        <f t="shared" si="81"/>
        <v>1329.3</v>
      </c>
      <c r="H95" s="22">
        <f t="shared" si="82"/>
        <v>1255.45</v>
      </c>
      <c r="I95" s="22">
        <f t="shared" si="83"/>
        <v>1181.6000000000001</v>
      </c>
      <c r="J95" s="31"/>
      <c r="K95" s="30">
        <f t="shared" si="84"/>
        <v>0</v>
      </c>
      <c r="L95" s="32">
        <f t="shared" si="85"/>
        <v>0</v>
      </c>
      <c r="N95" s="51">
        <f t="shared" si="86"/>
        <v>95</v>
      </c>
      <c r="O95" t="s">
        <v>2167</v>
      </c>
    </row>
    <row r="96" spans="1:15">
      <c r="A96" s="16"/>
      <c r="B96" s="17"/>
      <c r="C96" s="131" t="s">
        <v>1192</v>
      </c>
      <c r="D96" s="48"/>
      <c r="E96" s="55"/>
      <c r="F96" s="20"/>
      <c r="G96" s="21"/>
      <c r="H96" s="22"/>
      <c r="I96" s="22"/>
      <c r="J96" s="31"/>
      <c r="K96" s="30">
        <f t="shared" si="15"/>
        <v>0</v>
      </c>
      <c r="L96" s="32">
        <f t="shared" si="56"/>
        <v>0</v>
      </c>
      <c r="N96" s="51">
        <f t="shared" si="17"/>
        <v>96</v>
      </c>
      <c r="O96" t="s">
        <v>2167</v>
      </c>
    </row>
    <row r="97" spans="1:15">
      <c r="A97" s="25">
        <v>13364</v>
      </c>
      <c r="B97" s="26" t="s">
        <v>956</v>
      </c>
      <c r="C97" s="122" t="s">
        <v>1123</v>
      </c>
      <c r="D97" s="49">
        <v>1</v>
      </c>
      <c r="E97" s="56">
        <v>4</v>
      </c>
      <c r="F97" s="28">
        <v>4000</v>
      </c>
      <c r="G97" s="29">
        <f t="shared" si="12"/>
        <v>3600</v>
      </c>
      <c r="H97" s="30">
        <f t="shared" si="13"/>
        <v>3400</v>
      </c>
      <c r="I97" s="30">
        <f t="shared" si="14"/>
        <v>3200</v>
      </c>
      <c r="J97" s="31"/>
      <c r="K97" s="30">
        <f t="shared" si="15"/>
        <v>0</v>
      </c>
      <c r="L97" s="32">
        <f t="shared" si="56"/>
        <v>0</v>
      </c>
      <c r="N97" s="51">
        <f t="shared" si="17"/>
        <v>97</v>
      </c>
      <c r="O97" t="s">
        <v>2167</v>
      </c>
    </row>
    <row r="98" spans="1:15">
      <c r="A98" s="16">
        <v>12466</v>
      </c>
      <c r="B98" s="17" t="s">
        <v>1099</v>
      </c>
      <c r="C98" s="123" t="s">
        <v>1122</v>
      </c>
      <c r="D98" s="48">
        <v>6</v>
      </c>
      <c r="E98" s="55"/>
      <c r="F98" s="20"/>
      <c r="G98" s="21">
        <f t="shared" si="12"/>
        <v>0</v>
      </c>
      <c r="H98" s="22">
        <f t="shared" si="13"/>
        <v>0</v>
      </c>
      <c r="I98" s="22">
        <f t="shared" si="14"/>
        <v>0</v>
      </c>
      <c r="J98" s="31"/>
      <c r="K98" s="30">
        <f t="shared" si="15"/>
        <v>0</v>
      </c>
      <c r="L98" s="32">
        <f t="shared" si="56"/>
        <v>0</v>
      </c>
      <c r="N98" s="51">
        <f t="shared" si="17"/>
        <v>98</v>
      </c>
      <c r="O98" t="s">
        <v>2167</v>
      </c>
    </row>
    <row r="99" spans="1:15">
      <c r="A99" s="25">
        <v>6051</v>
      </c>
      <c r="B99" s="26" t="s">
        <v>956</v>
      </c>
      <c r="C99" s="124" t="s">
        <v>1124</v>
      </c>
      <c r="D99" s="49">
        <v>6</v>
      </c>
      <c r="E99" s="56">
        <v>3</v>
      </c>
      <c r="F99" s="28">
        <v>3228</v>
      </c>
      <c r="G99" s="29">
        <f t="shared" si="12"/>
        <v>2905.2000000000003</v>
      </c>
      <c r="H99" s="30">
        <f t="shared" si="13"/>
        <v>2743.7999999999997</v>
      </c>
      <c r="I99" s="30">
        <f t="shared" si="14"/>
        <v>2582.4</v>
      </c>
      <c r="J99" s="31"/>
      <c r="K99" s="30">
        <f t="shared" si="15"/>
        <v>0</v>
      </c>
      <c r="L99" s="32">
        <f t="shared" si="56"/>
        <v>0</v>
      </c>
      <c r="N99" s="51">
        <f t="shared" si="17"/>
        <v>99</v>
      </c>
      <c r="O99" t="s">
        <v>2167</v>
      </c>
    </row>
    <row r="100" spans="1:15">
      <c r="A100" s="16">
        <v>11258</v>
      </c>
      <c r="B100" s="17" t="s">
        <v>956</v>
      </c>
      <c r="C100" s="125" t="s">
        <v>1125</v>
      </c>
      <c r="D100" s="48">
        <v>6</v>
      </c>
      <c r="E100" s="57">
        <v>8</v>
      </c>
      <c r="F100" s="20">
        <v>4000</v>
      </c>
      <c r="G100" s="21">
        <f t="shared" si="12"/>
        <v>3600</v>
      </c>
      <c r="H100" s="22">
        <f t="shared" si="13"/>
        <v>3400</v>
      </c>
      <c r="I100" s="22">
        <f t="shared" si="14"/>
        <v>3200</v>
      </c>
      <c r="J100" s="31"/>
      <c r="K100" s="30">
        <f t="shared" si="15"/>
        <v>0</v>
      </c>
      <c r="L100" s="32">
        <f t="shared" si="56"/>
        <v>0</v>
      </c>
      <c r="N100" s="51">
        <f t="shared" si="17"/>
        <v>100</v>
      </c>
      <c r="O100" t="s">
        <v>2167</v>
      </c>
    </row>
    <row r="101" spans="1:15">
      <c r="A101" s="25">
        <v>12656</v>
      </c>
      <c r="B101" s="26" t="s">
        <v>809</v>
      </c>
      <c r="C101" s="124" t="s">
        <v>1129</v>
      </c>
      <c r="D101" s="49">
        <v>6</v>
      </c>
      <c r="E101" s="56"/>
      <c r="F101" s="28"/>
      <c r="G101" s="29">
        <f t="shared" si="12"/>
        <v>0</v>
      </c>
      <c r="H101" s="30">
        <f t="shared" si="13"/>
        <v>0</v>
      </c>
      <c r="I101" s="30">
        <f t="shared" si="14"/>
        <v>0</v>
      </c>
      <c r="J101" s="31"/>
      <c r="K101" s="30">
        <f t="shared" si="15"/>
        <v>0</v>
      </c>
      <c r="L101" s="32">
        <f t="shared" si="56"/>
        <v>0</v>
      </c>
      <c r="N101" s="51">
        <f t="shared" si="17"/>
        <v>101</v>
      </c>
      <c r="O101" t="s">
        <v>2167</v>
      </c>
    </row>
    <row r="102" spans="1:15">
      <c r="A102" s="16">
        <v>12870</v>
      </c>
      <c r="B102" s="17" t="s">
        <v>1096</v>
      </c>
      <c r="C102" s="123" t="s">
        <v>1126</v>
      </c>
      <c r="D102" s="48">
        <v>6</v>
      </c>
      <c r="E102" s="55">
        <v>1</v>
      </c>
      <c r="F102" s="20">
        <v>7000</v>
      </c>
      <c r="G102" s="21">
        <f t="shared" si="12"/>
        <v>6300</v>
      </c>
      <c r="H102" s="22">
        <f t="shared" si="13"/>
        <v>5950</v>
      </c>
      <c r="I102" s="22">
        <f t="shared" si="14"/>
        <v>5600</v>
      </c>
      <c r="J102" s="31"/>
      <c r="K102" s="30">
        <f t="shared" si="15"/>
        <v>0</v>
      </c>
      <c r="L102" s="32">
        <f t="shared" si="56"/>
        <v>0</v>
      </c>
      <c r="N102" s="51">
        <f t="shared" si="17"/>
        <v>102</v>
      </c>
      <c r="O102" t="s">
        <v>2167</v>
      </c>
    </row>
    <row r="103" spans="1:15">
      <c r="A103" s="25">
        <v>12467</v>
      </c>
      <c r="B103" s="26" t="s">
        <v>1096</v>
      </c>
      <c r="C103" s="122" t="s">
        <v>1127</v>
      </c>
      <c r="D103" s="49">
        <v>6</v>
      </c>
      <c r="E103" s="56">
        <v>1</v>
      </c>
      <c r="F103" s="28">
        <v>7000</v>
      </c>
      <c r="G103" s="29">
        <f t="shared" ref="G103" si="87">F103*0.9</f>
        <v>6300</v>
      </c>
      <c r="H103" s="30">
        <f t="shared" ref="H103" si="88">F103*0.85</f>
        <v>5950</v>
      </c>
      <c r="I103" s="30">
        <f t="shared" ref="I103" si="89">F103*0.8</f>
        <v>5600</v>
      </c>
      <c r="J103" s="31"/>
      <c r="K103" s="30">
        <f t="shared" si="15"/>
        <v>0</v>
      </c>
      <c r="L103" s="32">
        <f t="shared" si="56"/>
        <v>0</v>
      </c>
      <c r="N103" s="51">
        <f t="shared" si="17"/>
        <v>103</v>
      </c>
      <c r="O103" t="s">
        <v>2167</v>
      </c>
    </row>
    <row r="104" spans="1:15">
      <c r="A104" s="16">
        <v>6052</v>
      </c>
      <c r="B104" s="17" t="s">
        <v>1097</v>
      </c>
      <c r="C104" s="123" t="s">
        <v>1128</v>
      </c>
      <c r="D104" s="48">
        <v>6</v>
      </c>
      <c r="E104" s="55">
        <v>5</v>
      </c>
      <c r="F104" s="20">
        <v>3150</v>
      </c>
      <c r="G104" s="21">
        <f t="shared" ref="G104:G177" si="90">F104*0.9</f>
        <v>2835</v>
      </c>
      <c r="H104" s="22">
        <f t="shared" ref="H104:H177" si="91">F104*0.85</f>
        <v>2677.5</v>
      </c>
      <c r="I104" s="22">
        <f t="shared" ref="I104:I177" si="92">F104*0.8</f>
        <v>2520</v>
      </c>
      <c r="J104" s="31"/>
      <c r="K104" s="30">
        <f t="shared" si="15"/>
        <v>0</v>
      </c>
      <c r="L104" s="32">
        <f t="shared" si="56"/>
        <v>0</v>
      </c>
      <c r="N104" s="51">
        <f t="shared" si="17"/>
        <v>104</v>
      </c>
      <c r="O104" t="s">
        <v>2167</v>
      </c>
    </row>
    <row r="105" spans="1:15">
      <c r="A105" s="16">
        <v>12471</v>
      </c>
      <c r="B105" s="17" t="s">
        <v>809</v>
      </c>
      <c r="C105" s="123" t="s">
        <v>2831</v>
      </c>
      <c r="D105" s="48">
        <v>6</v>
      </c>
      <c r="E105" s="55"/>
      <c r="F105" s="20"/>
      <c r="G105" s="21">
        <f t="shared" ref="G105" si="93">F105*0.9</f>
        <v>0</v>
      </c>
      <c r="H105" s="22">
        <f t="shared" ref="H105" si="94">F105*0.85</f>
        <v>0</v>
      </c>
      <c r="I105" s="22">
        <f t="shared" ref="I105" si="95">F105*0.8</f>
        <v>0</v>
      </c>
      <c r="J105" s="31"/>
      <c r="K105" s="30">
        <f t="shared" ref="K105" si="96">J105*F105</f>
        <v>0</v>
      </c>
      <c r="L105" s="32">
        <f t="shared" ref="L105" si="97">IF($K$218&gt;125000,J105*I105,IF($K$218&gt;55000,J105*H105,IF($K$218&gt;27500,J105*G105,IF($K$218&gt;=0,J105*F105,0))))</f>
        <v>0</v>
      </c>
      <c r="N105" s="51">
        <f t="shared" ref="N105" si="98">ROW(J105)</f>
        <v>105</v>
      </c>
      <c r="O105" t="s">
        <v>2167</v>
      </c>
    </row>
    <row r="106" spans="1:15">
      <c r="A106" s="25">
        <v>6053</v>
      </c>
      <c r="B106" s="26" t="s">
        <v>1098</v>
      </c>
      <c r="C106" s="122" t="s">
        <v>1130</v>
      </c>
      <c r="D106" s="49">
        <v>6</v>
      </c>
      <c r="E106" s="56"/>
      <c r="F106" s="28"/>
      <c r="G106" s="29">
        <f t="shared" si="90"/>
        <v>0</v>
      </c>
      <c r="H106" s="30">
        <f t="shared" si="91"/>
        <v>0</v>
      </c>
      <c r="I106" s="30">
        <f t="shared" si="92"/>
        <v>0</v>
      </c>
      <c r="J106" s="31"/>
      <c r="K106" s="30">
        <f t="shared" ref="K106:K179" si="99">J106*F106</f>
        <v>0</v>
      </c>
      <c r="L106" s="32">
        <f t="shared" si="56"/>
        <v>0</v>
      </c>
      <c r="N106" s="51">
        <f t="shared" si="17"/>
        <v>106</v>
      </c>
      <c r="O106" t="s">
        <v>2167</v>
      </c>
    </row>
    <row r="107" spans="1:15">
      <c r="A107" s="16">
        <v>12712</v>
      </c>
      <c r="B107" s="17" t="s">
        <v>955</v>
      </c>
      <c r="C107" s="123" t="s">
        <v>1131</v>
      </c>
      <c r="D107" s="48">
        <v>6</v>
      </c>
      <c r="E107" s="55"/>
      <c r="F107" s="20"/>
      <c r="G107" s="21">
        <f t="shared" si="90"/>
        <v>0</v>
      </c>
      <c r="H107" s="22">
        <f t="shared" si="91"/>
        <v>0</v>
      </c>
      <c r="I107" s="22">
        <f t="shared" si="92"/>
        <v>0</v>
      </c>
      <c r="J107" s="31"/>
      <c r="K107" s="30">
        <f t="shared" si="99"/>
        <v>0</v>
      </c>
      <c r="L107" s="32">
        <f t="shared" ref="L107:L141" si="100">IF($K$218&gt;125000,J107*I107,IF($K$218&gt;55000,J107*H107,IF($K$218&gt;27500,J107*G107,IF($K$218&gt;=0,J107*F107,0))))</f>
        <v>0</v>
      </c>
      <c r="N107" s="51">
        <f t="shared" si="17"/>
        <v>107</v>
      </c>
      <c r="O107" t="s">
        <v>2167</v>
      </c>
    </row>
    <row r="108" spans="1:15">
      <c r="A108" s="25">
        <v>12711</v>
      </c>
      <c r="B108" s="26" t="s">
        <v>1096</v>
      </c>
      <c r="C108" s="122" t="s">
        <v>1132</v>
      </c>
      <c r="D108" s="49">
        <v>6</v>
      </c>
      <c r="E108" s="56"/>
      <c r="F108" s="28"/>
      <c r="G108" s="29">
        <f t="shared" si="90"/>
        <v>0</v>
      </c>
      <c r="H108" s="30">
        <f t="shared" si="91"/>
        <v>0</v>
      </c>
      <c r="I108" s="30">
        <f t="shared" si="92"/>
        <v>0</v>
      </c>
      <c r="J108" s="31"/>
      <c r="K108" s="30">
        <f t="shared" si="99"/>
        <v>0</v>
      </c>
      <c r="L108" s="32">
        <f t="shared" si="100"/>
        <v>0</v>
      </c>
      <c r="N108" s="51">
        <f t="shared" si="17"/>
        <v>108</v>
      </c>
      <c r="O108" t="s">
        <v>2167</v>
      </c>
    </row>
    <row r="109" spans="1:15">
      <c r="A109" s="16">
        <v>6054</v>
      </c>
      <c r="B109" s="17" t="s">
        <v>1097</v>
      </c>
      <c r="C109" s="125" t="s">
        <v>1133</v>
      </c>
      <c r="D109" s="48">
        <v>6</v>
      </c>
      <c r="E109" s="57"/>
      <c r="F109" s="20"/>
      <c r="G109" s="21">
        <f t="shared" si="90"/>
        <v>0</v>
      </c>
      <c r="H109" s="22">
        <f t="shared" si="91"/>
        <v>0</v>
      </c>
      <c r="I109" s="22">
        <f t="shared" si="92"/>
        <v>0</v>
      </c>
      <c r="J109" s="31"/>
      <c r="K109" s="30">
        <f t="shared" si="99"/>
        <v>0</v>
      </c>
      <c r="L109" s="32">
        <f t="shared" si="100"/>
        <v>0</v>
      </c>
      <c r="N109" s="51">
        <f t="shared" si="17"/>
        <v>109</v>
      </c>
      <c r="O109" t="s">
        <v>2167</v>
      </c>
    </row>
    <row r="110" spans="1:15">
      <c r="A110" s="25">
        <v>13198</v>
      </c>
      <c r="B110" s="26" t="s">
        <v>1120</v>
      </c>
      <c r="C110" s="122" t="s">
        <v>1134</v>
      </c>
      <c r="D110" s="49">
        <v>6</v>
      </c>
      <c r="E110" s="56">
        <v>5</v>
      </c>
      <c r="F110" s="28">
        <v>4000</v>
      </c>
      <c r="G110" s="29">
        <f t="shared" si="90"/>
        <v>3600</v>
      </c>
      <c r="H110" s="30">
        <f t="shared" si="91"/>
        <v>3400</v>
      </c>
      <c r="I110" s="30">
        <f t="shared" si="92"/>
        <v>3200</v>
      </c>
      <c r="J110" s="31"/>
      <c r="K110" s="30">
        <f t="shared" si="99"/>
        <v>0</v>
      </c>
      <c r="L110" s="32">
        <f t="shared" si="100"/>
        <v>0</v>
      </c>
      <c r="N110" s="51">
        <f t="shared" ref="N110:N183" si="101">ROW(J110)</f>
        <v>110</v>
      </c>
      <c r="O110" t="s">
        <v>2167</v>
      </c>
    </row>
    <row r="111" spans="1:15">
      <c r="A111" s="16">
        <v>6055</v>
      </c>
      <c r="B111" s="17" t="s">
        <v>1097</v>
      </c>
      <c r="C111" s="123" t="s">
        <v>1135</v>
      </c>
      <c r="D111" s="48">
        <v>6</v>
      </c>
      <c r="E111" s="55"/>
      <c r="F111" s="20"/>
      <c r="G111" s="21">
        <f t="shared" si="90"/>
        <v>0</v>
      </c>
      <c r="H111" s="22">
        <f t="shared" si="91"/>
        <v>0</v>
      </c>
      <c r="I111" s="22">
        <f t="shared" si="92"/>
        <v>0</v>
      </c>
      <c r="J111" s="31"/>
      <c r="K111" s="30">
        <f t="shared" si="99"/>
        <v>0</v>
      </c>
      <c r="L111" s="32">
        <f t="shared" si="100"/>
        <v>0</v>
      </c>
      <c r="N111" s="51">
        <f t="shared" si="101"/>
        <v>111</v>
      </c>
      <c r="O111" t="s">
        <v>2167</v>
      </c>
    </row>
    <row r="112" spans="1:15">
      <c r="A112" s="25">
        <v>12468</v>
      </c>
      <c r="B112" s="26" t="s">
        <v>809</v>
      </c>
      <c r="C112" s="122" t="s">
        <v>1136</v>
      </c>
      <c r="D112" s="49">
        <v>6</v>
      </c>
      <c r="E112" s="56"/>
      <c r="F112" s="28"/>
      <c r="G112" s="29">
        <f t="shared" si="90"/>
        <v>0</v>
      </c>
      <c r="H112" s="30">
        <f t="shared" si="91"/>
        <v>0</v>
      </c>
      <c r="I112" s="30">
        <f t="shared" si="92"/>
        <v>0</v>
      </c>
      <c r="J112" s="31"/>
      <c r="K112" s="30">
        <f t="shared" si="99"/>
        <v>0</v>
      </c>
      <c r="L112" s="32">
        <f t="shared" si="100"/>
        <v>0</v>
      </c>
      <c r="N112" s="51">
        <f t="shared" si="101"/>
        <v>112</v>
      </c>
      <c r="O112" t="s">
        <v>2167</v>
      </c>
    </row>
    <row r="113" spans="1:15">
      <c r="A113" s="16">
        <v>13266</v>
      </c>
      <c r="B113" s="17" t="s">
        <v>1096</v>
      </c>
      <c r="C113" s="123" t="s">
        <v>1137</v>
      </c>
      <c r="D113" s="48">
        <v>6</v>
      </c>
      <c r="E113" s="55">
        <v>9</v>
      </c>
      <c r="F113" s="20">
        <v>8000</v>
      </c>
      <c r="G113" s="21">
        <f t="shared" si="90"/>
        <v>7200</v>
      </c>
      <c r="H113" s="22">
        <f t="shared" si="91"/>
        <v>6800</v>
      </c>
      <c r="I113" s="22">
        <f t="shared" si="92"/>
        <v>6400</v>
      </c>
      <c r="J113" s="31"/>
      <c r="K113" s="30">
        <f t="shared" si="99"/>
        <v>0</v>
      </c>
      <c r="L113" s="32">
        <f t="shared" si="100"/>
        <v>0</v>
      </c>
      <c r="N113" s="51">
        <f t="shared" si="101"/>
        <v>113</v>
      </c>
      <c r="O113" t="s">
        <v>2167</v>
      </c>
    </row>
    <row r="114" spans="1:15">
      <c r="A114" s="25">
        <v>13265</v>
      </c>
      <c r="B114" s="26" t="s">
        <v>1096</v>
      </c>
      <c r="C114" s="126" t="s">
        <v>1138</v>
      </c>
      <c r="D114" s="49">
        <v>6</v>
      </c>
      <c r="E114" s="56"/>
      <c r="F114" s="28"/>
      <c r="G114" s="29">
        <f t="shared" si="90"/>
        <v>0</v>
      </c>
      <c r="H114" s="30">
        <f t="shared" si="91"/>
        <v>0</v>
      </c>
      <c r="I114" s="30">
        <f t="shared" si="92"/>
        <v>0</v>
      </c>
      <c r="J114" s="31"/>
      <c r="K114" s="30">
        <f t="shared" si="99"/>
        <v>0</v>
      </c>
      <c r="L114" s="32">
        <f t="shared" si="100"/>
        <v>0</v>
      </c>
      <c r="N114" s="51">
        <f t="shared" si="101"/>
        <v>114</v>
      </c>
      <c r="O114" t="s">
        <v>2167</v>
      </c>
    </row>
    <row r="115" spans="1:15">
      <c r="A115" s="16">
        <v>6056</v>
      </c>
      <c r="B115" s="17" t="s">
        <v>809</v>
      </c>
      <c r="C115" s="127" t="s">
        <v>1139</v>
      </c>
      <c r="D115" s="48">
        <v>6</v>
      </c>
      <c r="E115" s="55"/>
      <c r="F115" s="20"/>
      <c r="G115" s="21">
        <f t="shared" si="90"/>
        <v>0</v>
      </c>
      <c r="H115" s="22">
        <f t="shared" si="91"/>
        <v>0</v>
      </c>
      <c r="I115" s="22">
        <f t="shared" si="92"/>
        <v>0</v>
      </c>
      <c r="J115" s="31"/>
      <c r="K115" s="30">
        <f t="shared" si="99"/>
        <v>0</v>
      </c>
      <c r="L115" s="32">
        <f t="shared" si="100"/>
        <v>0</v>
      </c>
      <c r="N115" s="51">
        <f t="shared" si="101"/>
        <v>115</v>
      </c>
      <c r="O115" t="s">
        <v>2167</v>
      </c>
    </row>
    <row r="116" spans="1:15">
      <c r="A116" s="25">
        <v>6057</v>
      </c>
      <c r="B116" s="26" t="s">
        <v>809</v>
      </c>
      <c r="C116" s="126" t="s">
        <v>1140</v>
      </c>
      <c r="D116" s="49">
        <v>6</v>
      </c>
      <c r="E116" s="56">
        <v>9</v>
      </c>
      <c r="F116" s="28">
        <v>4200</v>
      </c>
      <c r="G116" s="29">
        <f t="shared" si="90"/>
        <v>3780</v>
      </c>
      <c r="H116" s="30">
        <f t="shared" si="91"/>
        <v>3570</v>
      </c>
      <c r="I116" s="30">
        <f t="shared" si="92"/>
        <v>3360</v>
      </c>
      <c r="J116" s="31"/>
      <c r="K116" s="30">
        <f t="shared" si="99"/>
        <v>0</v>
      </c>
      <c r="L116" s="32">
        <f t="shared" si="100"/>
        <v>0</v>
      </c>
      <c r="N116" s="51">
        <f t="shared" si="101"/>
        <v>116</v>
      </c>
      <c r="O116" t="s">
        <v>2167</v>
      </c>
    </row>
    <row r="117" spans="1:15">
      <c r="A117" s="16">
        <v>12463</v>
      </c>
      <c r="B117" s="17" t="s">
        <v>809</v>
      </c>
      <c r="C117" s="128" t="s">
        <v>1141</v>
      </c>
      <c r="D117" s="48">
        <v>6</v>
      </c>
      <c r="E117" s="57"/>
      <c r="F117" s="20"/>
      <c r="G117" s="21">
        <f t="shared" ref="G117" si="102">F117*0.9</f>
        <v>0</v>
      </c>
      <c r="H117" s="22">
        <f t="shared" ref="H117" si="103">F117*0.85</f>
        <v>0</v>
      </c>
      <c r="I117" s="22">
        <f t="shared" ref="I117" si="104">F117*0.8</f>
        <v>0</v>
      </c>
      <c r="J117" s="31"/>
      <c r="K117" s="30">
        <f t="shared" si="99"/>
        <v>0</v>
      </c>
      <c r="L117" s="32">
        <f t="shared" si="100"/>
        <v>0</v>
      </c>
      <c r="N117" s="51">
        <f t="shared" si="101"/>
        <v>117</v>
      </c>
      <c r="O117" t="s">
        <v>2167</v>
      </c>
    </row>
    <row r="118" spans="1:15">
      <c r="A118" s="25">
        <v>6059</v>
      </c>
      <c r="B118" s="26" t="s">
        <v>809</v>
      </c>
      <c r="C118" s="126" t="s">
        <v>1142</v>
      </c>
      <c r="D118" s="49">
        <v>6</v>
      </c>
      <c r="E118" s="56"/>
      <c r="F118" s="28"/>
      <c r="G118" s="29">
        <f t="shared" si="90"/>
        <v>0</v>
      </c>
      <c r="H118" s="30">
        <f t="shared" si="91"/>
        <v>0</v>
      </c>
      <c r="I118" s="30">
        <f t="shared" si="92"/>
        <v>0</v>
      </c>
      <c r="J118" s="31"/>
      <c r="K118" s="30">
        <f t="shared" si="99"/>
        <v>0</v>
      </c>
      <c r="L118" s="32">
        <f t="shared" si="100"/>
        <v>0</v>
      </c>
      <c r="N118" s="51">
        <f t="shared" si="101"/>
        <v>118</v>
      </c>
      <c r="O118" t="s">
        <v>2167</v>
      </c>
    </row>
    <row r="119" spans="1:15">
      <c r="A119" s="16">
        <v>6060</v>
      </c>
      <c r="B119" s="17" t="s">
        <v>1097</v>
      </c>
      <c r="C119" s="127" t="s">
        <v>1143</v>
      </c>
      <c r="D119" s="48">
        <v>6</v>
      </c>
      <c r="E119" s="55"/>
      <c r="F119" s="20"/>
      <c r="G119" s="21">
        <f t="shared" si="90"/>
        <v>0</v>
      </c>
      <c r="H119" s="22">
        <f t="shared" si="91"/>
        <v>0</v>
      </c>
      <c r="I119" s="22">
        <f t="shared" si="92"/>
        <v>0</v>
      </c>
      <c r="J119" s="31"/>
      <c r="K119" s="30">
        <f t="shared" si="99"/>
        <v>0</v>
      </c>
      <c r="L119" s="32">
        <f t="shared" si="100"/>
        <v>0</v>
      </c>
      <c r="N119" s="51">
        <f t="shared" si="101"/>
        <v>119</v>
      </c>
      <c r="O119" t="s">
        <v>2167</v>
      </c>
    </row>
    <row r="120" spans="1:15">
      <c r="A120" s="25">
        <v>11254</v>
      </c>
      <c r="B120" s="26" t="s">
        <v>1098</v>
      </c>
      <c r="C120" s="126" t="s">
        <v>1144</v>
      </c>
      <c r="D120" s="49">
        <v>6</v>
      </c>
      <c r="E120" s="56">
        <v>5</v>
      </c>
      <c r="F120" s="28">
        <v>4500</v>
      </c>
      <c r="G120" s="29">
        <f t="shared" si="90"/>
        <v>4050</v>
      </c>
      <c r="H120" s="30">
        <f t="shared" si="91"/>
        <v>3825</v>
      </c>
      <c r="I120" s="30">
        <f t="shared" si="92"/>
        <v>3600</v>
      </c>
      <c r="J120" s="31"/>
      <c r="K120" s="30">
        <f t="shared" si="99"/>
        <v>0</v>
      </c>
      <c r="L120" s="32">
        <f t="shared" si="100"/>
        <v>0</v>
      </c>
      <c r="N120" s="51">
        <f t="shared" si="101"/>
        <v>120</v>
      </c>
      <c r="O120" t="s">
        <v>2167</v>
      </c>
    </row>
    <row r="121" spans="1:15">
      <c r="A121" s="16">
        <v>11253</v>
      </c>
      <c r="B121" s="17" t="s">
        <v>1098</v>
      </c>
      <c r="C121" s="127" t="s">
        <v>1145</v>
      </c>
      <c r="D121" s="48">
        <v>6</v>
      </c>
      <c r="E121" s="55">
        <v>2</v>
      </c>
      <c r="F121" s="20">
        <v>4500</v>
      </c>
      <c r="G121" s="21">
        <f t="shared" si="90"/>
        <v>4050</v>
      </c>
      <c r="H121" s="22">
        <f t="shared" si="91"/>
        <v>3825</v>
      </c>
      <c r="I121" s="22">
        <f t="shared" si="92"/>
        <v>3600</v>
      </c>
      <c r="J121" s="31"/>
      <c r="K121" s="30">
        <f t="shared" si="99"/>
        <v>0</v>
      </c>
      <c r="L121" s="32">
        <f t="shared" si="100"/>
        <v>0</v>
      </c>
      <c r="N121" s="51">
        <f t="shared" si="101"/>
        <v>121</v>
      </c>
      <c r="O121" t="s">
        <v>2167</v>
      </c>
    </row>
    <row r="122" spans="1:15">
      <c r="A122" s="25">
        <v>13902</v>
      </c>
      <c r="B122" s="26" t="s">
        <v>1096</v>
      </c>
      <c r="C122" s="126" t="s">
        <v>1146</v>
      </c>
      <c r="D122" s="49">
        <v>6</v>
      </c>
      <c r="E122" s="56"/>
      <c r="F122" s="28"/>
      <c r="G122" s="29">
        <f t="shared" si="90"/>
        <v>0</v>
      </c>
      <c r="H122" s="30">
        <f t="shared" si="91"/>
        <v>0</v>
      </c>
      <c r="I122" s="30">
        <f t="shared" si="92"/>
        <v>0</v>
      </c>
      <c r="J122" s="31"/>
      <c r="K122" s="30">
        <f t="shared" si="99"/>
        <v>0</v>
      </c>
      <c r="L122" s="32">
        <f t="shared" si="100"/>
        <v>0</v>
      </c>
      <c r="N122" s="51">
        <f t="shared" si="101"/>
        <v>122</v>
      </c>
      <c r="O122" t="s">
        <v>2167</v>
      </c>
    </row>
    <row r="123" spans="1:15">
      <c r="A123" s="16">
        <v>11255</v>
      </c>
      <c r="B123" s="17" t="s">
        <v>1096</v>
      </c>
      <c r="C123" s="127" t="s">
        <v>1147</v>
      </c>
      <c r="D123" s="48">
        <v>6</v>
      </c>
      <c r="E123" s="55"/>
      <c r="F123" s="20"/>
      <c r="G123" s="21">
        <f t="shared" si="90"/>
        <v>0</v>
      </c>
      <c r="H123" s="22">
        <f t="shared" si="91"/>
        <v>0</v>
      </c>
      <c r="I123" s="22">
        <f t="shared" si="92"/>
        <v>0</v>
      </c>
      <c r="J123" s="31"/>
      <c r="K123" s="30">
        <f t="shared" si="99"/>
        <v>0</v>
      </c>
      <c r="L123" s="32">
        <f t="shared" si="100"/>
        <v>0</v>
      </c>
      <c r="N123" s="51">
        <f t="shared" si="101"/>
        <v>123</v>
      </c>
      <c r="O123" t="s">
        <v>2167</v>
      </c>
    </row>
    <row r="124" spans="1:15">
      <c r="A124" s="25">
        <v>6050</v>
      </c>
      <c r="B124" s="26" t="s">
        <v>1095</v>
      </c>
      <c r="C124" s="124" t="s">
        <v>1148</v>
      </c>
      <c r="D124" s="49">
        <v>6</v>
      </c>
      <c r="E124" s="56"/>
      <c r="F124" s="28"/>
      <c r="G124" s="29">
        <f t="shared" si="90"/>
        <v>0</v>
      </c>
      <c r="H124" s="30">
        <f t="shared" si="91"/>
        <v>0</v>
      </c>
      <c r="I124" s="30">
        <f t="shared" si="92"/>
        <v>0</v>
      </c>
      <c r="J124" s="31"/>
      <c r="K124" s="30">
        <f t="shared" si="99"/>
        <v>0</v>
      </c>
      <c r="L124" s="32">
        <f t="shared" si="100"/>
        <v>0</v>
      </c>
      <c r="N124" s="51">
        <f t="shared" si="101"/>
        <v>124</v>
      </c>
      <c r="O124" t="s">
        <v>2167</v>
      </c>
    </row>
    <row r="125" spans="1:15">
      <c r="A125" s="16">
        <v>11890</v>
      </c>
      <c r="B125" s="17" t="s">
        <v>1096</v>
      </c>
      <c r="C125" s="128" t="s">
        <v>1149</v>
      </c>
      <c r="D125" s="48">
        <v>6</v>
      </c>
      <c r="E125" s="57"/>
      <c r="F125" s="20"/>
      <c r="G125" s="21">
        <f t="shared" si="90"/>
        <v>0</v>
      </c>
      <c r="H125" s="22">
        <f t="shared" si="91"/>
        <v>0</v>
      </c>
      <c r="I125" s="22">
        <f t="shared" si="92"/>
        <v>0</v>
      </c>
      <c r="J125" s="31"/>
      <c r="K125" s="30">
        <f t="shared" si="99"/>
        <v>0</v>
      </c>
      <c r="L125" s="32">
        <f t="shared" si="100"/>
        <v>0</v>
      </c>
      <c r="N125" s="51">
        <f t="shared" si="101"/>
        <v>125</v>
      </c>
      <c r="O125" t="s">
        <v>2167</v>
      </c>
    </row>
    <row r="126" spans="1:15">
      <c r="A126" s="25">
        <v>13348</v>
      </c>
      <c r="B126" s="26" t="s">
        <v>1121</v>
      </c>
      <c r="C126" s="126" t="s">
        <v>1150</v>
      </c>
      <c r="D126" s="49">
        <v>6</v>
      </c>
      <c r="E126" s="56">
        <v>4</v>
      </c>
      <c r="F126" s="28">
        <v>7000</v>
      </c>
      <c r="G126" s="29">
        <f t="shared" si="90"/>
        <v>6300</v>
      </c>
      <c r="H126" s="30">
        <f t="shared" si="91"/>
        <v>5950</v>
      </c>
      <c r="I126" s="30">
        <f t="shared" si="92"/>
        <v>5600</v>
      </c>
      <c r="J126" s="31"/>
      <c r="K126" s="30">
        <f t="shared" si="99"/>
        <v>0</v>
      </c>
      <c r="L126" s="32">
        <f t="shared" si="100"/>
        <v>0</v>
      </c>
      <c r="N126" s="51">
        <f t="shared" si="101"/>
        <v>126</v>
      </c>
      <c r="O126" t="s">
        <v>2167</v>
      </c>
    </row>
    <row r="127" spans="1:15">
      <c r="A127" s="16">
        <v>12705</v>
      </c>
      <c r="B127" s="17" t="s">
        <v>809</v>
      </c>
      <c r="C127" s="127" t="s">
        <v>1151</v>
      </c>
      <c r="D127" s="48">
        <v>6</v>
      </c>
      <c r="E127" s="55"/>
      <c r="F127" s="20"/>
      <c r="G127" s="21">
        <f t="shared" si="90"/>
        <v>0</v>
      </c>
      <c r="H127" s="22">
        <f t="shared" si="91"/>
        <v>0</v>
      </c>
      <c r="I127" s="22">
        <f t="shared" si="92"/>
        <v>0</v>
      </c>
      <c r="J127" s="31"/>
      <c r="K127" s="30">
        <f t="shared" si="99"/>
        <v>0</v>
      </c>
      <c r="L127" s="32">
        <f t="shared" si="100"/>
        <v>0</v>
      </c>
      <c r="N127" s="51">
        <f t="shared" si="101"/>
        <v>127</v>
      </c>
      <c r="O127" t="s">
        <v>2167</v>
      </c>
    </row>
    <row r="128" spans="1:15">
      <c r="A128" s="25">
        <v>13357</v>
      </c>
      <c r="B128" s="26" t="s">
        <v>955</v>
      </c>
      <c r="C128" s="126" t="s">
        <v>1152</v>
      </c>
      <c r="D128" s="49">
        <v>6</v>
      </c>
      <c r="E128" s="56">
        <v>3</v>
      </c>
      <c r="F128" s="28">
        <v>13500</v>
      </c>
      <c r="G128" s="29">
        <f t="shared" si="90"/>
        <v>12150</v>
      </c>
      <c r="H128" s="30">
        <f t="shared" si="91"/>
        <v>11475</v>
      </c>
      <c r="I128" s="30">
        <f t="shared" si="92"/>
        <v>10800</v>
      </c>
      <c r="J128" s="31"/>
      <c r="K128" s="30">
        <f t="shared" si="99"/>
        <v>0</v>
      </c>
      <c r="L128" s="32">
        <f t="shared" si="100"/>
        <v>0</v>
      </c>
      <c r="N128" s="51">
        <f t="shared" si="101"/>
        <v>128</v>
      </c>
      <c r="O128" t="s">
        <v>2167</v>
      </c>
    </row>
    <row r="129" spans="1:15">
      <c r="A129" s="16">
        <v>13350</v>
      </c>
      <c r="B129" s="17" t="s">
        <v>1121</v>
      </c>
      <c r="C129" s="127" t="s">
        <v>1153</v>
      </c>
      <c r="D129" s="48">
        <v>6</v>
      </c>
      <c r="E129" s="55">
        <v>1</v>
      </c>
      <c r="F129" s="20">
        <v>7000</v>
      </c>
      <c r="G129" s="21">
        <f t="shared" si="90"/>
        <v>6300</v>
      </c>
      <c r="H129" s="22">
        <f t="shared" si="91"/>
        <v>5950</v>
      </c>
      <c r="I129" s="22">
        <f t="shared" si="92"/>
        <v>5600</v>
      </c>
      <c r="J129" s="31"/>
      <c r="K129" s="30">
        <f t="shared" si="99"/>
        <v>0</v>
      </c>
      <c r="L129" s="32">
        <f t="shared" si="100"/>
        <v>0</v>
      </c>
      <c r="N129" s="51">
        <f t="shared" si="101"/>
        <v>129</v>
      </c>
      <c r="O129" t="s">
        <v>2167</v>
      </c>
    </row>
    <row r="130" spans="1:15">
      <c r="A130" s="25">
        <v>13349</v>
      </c>
      <c r="B130" s="26" t="s">
        <v>1096</v>
      </c>
      <c r="C130" s="126" t="s">
        <v>1154</v>
      </c>
      <c r="D130" s="49">
        <v>6</v>
      </c>
      <c r="E130" s="56"/>
      <c r="F130" s="28"/>
      <c r="G130" s="29">
        <f t="shared" si="90"/>
        <v>0</v>
      </c>
      <c r="H130" s="30">
        <f t="shared" si="91"/>
        <v>0</v>
      </c>
      <c r="I130" s="30">
        <f t="shared" si="92"/>
        <v>0</v>
      </c>
      <c r="J130" s="31"/>
      <c r="K130" s="30">
        <f t="shared" si="99"/>
        <v>0</v>
      </c>
      <c r="L130" s="32">
        <f t="shared" si="100"/>
        <v>0</v>
      </c>
      <c r="N130" s="51">
        <f t="shared" si="101"/>
        <v>130</v>
      </c>
      <c r="O130" t="s">
        <v>2167</v>
      </c>
    </row>
    <row r="131" spans="1:15">
      <c r="A131" s="16">
        <v>13358</v>
      </c>
      <c r="B131" s="17" t="s">
        <v>958</v>
      </c>
      <c r="C131" s="127" t="s">
        <v>1155</v>
      </c>
      <c r="D131" s="48">
        <v>6</v>
      </c>
      <c r="E131" s="55">
        <v>2</v>
      </c>
      <c r="F131" s="20">
        <v>17000</v>
      </c>
      <c r="G131" s="21">
        <f t="shared" ref="G131:G132" si="105">F131*0.9</f>
        <v>15300</v>
      </c>
      <c r="H131" s="22">
        <f t="shared" ref="H131:H132" si="106">F131*0.85</f>
        <v>14450</v>
      </c>
      <c r="I131" s="22">
        <f t="shared" ref="I131:I132" si="107">F131*0.8</f>
        <v>13600</v>
      </c>
      <c r="J131" s="31"/>
      <c r="K131" s="30">
        <f t="shared" si="99"/>
        <v>0</v>
      </c>
      <c r="L131" s="32">
        <f t="shared" si="100"/>
        <v>0</v>
      </c>
      <c r="N131" s="51">
        <f t="shared" si="101"/>
        <v>131</v>
      </c>
      <c r="O131" t="s">
        <v>2167</v>
      </c>
    </row>
    <row r="132" spans="1:15">
      <c r="A132" s="25">
        <v>14658</v>
      </c>
      <c r="B132" s="26" t="s">
        <v>1098</v>
      </c>
      <c r="C132" s="126" t="s">
        <v>3642</v>
      </c>
      <c r="D132" s="49">
        <v>6</v>
      </c>
      <c r="E132" s="56">
        <v>1</v>
      </c>
      <c r="F132" s="28">
        <v>10200</v>
      </c>
      <c r="G132" s="29">
        <f t="shared" si="105"/>
        <v>9180</v>
      </c>
      <c r="H132" s="30">
        <f t="shared" si="106"/>
        <v>8670</v>
      </c>
      <c r="I132" s="30">
        <f t="shared" si="107"/>
        <v>8160</v>
      </c>
      <c r="J132" s="31"/>
      <c r="K132" s="30">
        <f t="shared" ref="K132:K133" si="108">J132*F132</f>
        <v>0</v>
      </c>
      <c r="L132" s="32">
        <f t="shared" ref="L132:L133" si="109">IF($K$218&gt;125000,J132*I132,IF($K$218&gt;55000,J132*H132,IF($K$218&gt;27500,J132*G132,IF($K$218&gt;=0,J132*F132,0))))</f>
        <v>0</v>
      </c>
      <c r="N132" s="51">
        <f t="shared" ref="N132:N133" si="110">ROW(J132)</f>
        <v>132</v>
      </c>
      <c r="O132" t="s">
        <v>2167</v>
      </c>
    </row>
    <row r="133" spans="1:15">
      <c r="A133" s="16">
        <v>15199</v>
      </c>
      <c r="B133" s="17" t="s">
        <v>809</v>
      </c>
      <c r="C133" s="127" t="s">
        <v>3644</v>
      </c>
      <c r="D133" s="48">
        <v>6</v>
      </c>
      <c r="E133" s="55"/>
      <c r="F133" s="20"/>
      <c r="G133" s="21">
        <f t="shared" ref="G133" si="111">F133*0.9</f>
        <v>0</v>
      </c>
      <c r="H133" s="22">
        <f t="shared" ref="H133" si="112">F133*0.85</f>
        <v>0</v>
      </c>
      <c r="I133" s="22">
        <f t="shared" ref="I133" si="113">F133*0.8</f>
        <v>0</v>
      </c>
      <c r="J133" s="31"/>
      <c r="K133" s="30">
        <f t="shared" si="108"/>
        <v>0</v>
      </c>
      <c r="L133" s="32">
        <f t="shared" si="109"/>
        <v>0</v>
      </c>
      <c r="N133" s="51">
        <f t="shared" si="110"/>
        <v>133</v>
      </c>
      <c r="O133" t="s">
        <v>2167</v>
      </c>
    </row>
    <row r="134" spans="1:15">
      <c r="A134" s="25"/>
      <c r="B134" s="26"/>
      <c r="C134" s="134" t="s">
        <v>1193</v>
      </c>
      <c r="D134" s="49"/>
      <c r="E134" s="56"/>
      <c r="F134" s="28"/>
      <c r="G134" s="29"/>
      <c r="H134" s="30"/>
      <c r="I134" s="30"/>
      <c r="J134" s="31"/>
      <c r="K134" s="30">
        <f t="shared" si="99"/>
        <v>0</v>
      </c>
      <c r="L134" s="32">
        <f t="shared" si="100"/>
        <v>0</v>
      </c>
      <c r="N134" s="51">
        <f t="shared" si="101"/>
        <v>134</v>
      </c>
      <c r="O134" t="s">
        <v>2167</v>
      </c>
    </row>
    <row r="135" spans="1:15">
      <c r="A135" s="25">
        <v>12963</v>
      </c>
      <c r="B135" s="26" t="s">
        <v>942</v>
      </c>
      <c r="C135" s="124" t="s">
        <v>3125</v>
      </c>
      <c r="D135" s="49">
        <v>1</v>
      </c>
      <c r="E135" s="56">
        <v>9</v>
      </c>
      <c r="F135" s="28">
        <v>1300</v>
      </c>
      <c r="G135" s="29">
        <f t="shared" ref="G135" si="114">F135*0.9</f>
        <v>1170</v>
      </c>
      <c r="H135" s="30">
        <f t="shared" ref="H135" si="115">F135*0.85</f>
        <v>1105</v>
      </c>
      <c r="I135" s="30">
        <f t="shared" ref="I135" si="116">F135*0.8</f>
        <v>1040</v>
      </c>
      <c r="J135" s="31"/>
      <c r="K135" s="30">
        <f t="shared" ref="K135" si="117">J135*F135</f>
        <v>0</v>
      </c>
      <c r="L135" s="32">
        <f t="shared" ref="L135" si="118">IF($K$218&gt;125000,J135*I135,IF($K$218&gt;55000,J135*H135,IF($K$218&gt;27500,J135*G135,IF($K$218&gt;=0,J135*F135,0))))</f>
        <v>0</v>
      </c>
      <c r="N135" s="51">
        <f t="shared" ref="N135" si="119">ROW(J135)</f>
        <v>135</v>
      </c>
      <c r="O135" t="s">
        <v>2167</v>
      </c>
    </row>
    <row r="136" spans="1:15">
      <c r="A136" s="16">
        <v>14000</v>
      </c>
      <c r="B136" s="17" t="s">
        <v>942</v>
      </c>
      <c r="C136" s="127" t="s">
        <v>1159</v>
      </c>
      <c r="D136" s="48">
        <v>1</v>
      </c>
      <c r="E136" s="55">
        <v>5</v>
      </c>
      <c r="F136" s="20">
        <v>1900</v>
      </c>
      <c r="G136" s="21">
        <f t="shared" si="90"/>
        <v>1710</v>
      </c>
      <c r="H136" s="22">
        <f t="shared" si="91"/>
        <v>1615</v>
      </c>
      <c r="I136" s="22">
        <f t="shared" si="92"/>
        <v>1520</v>
      </c>
      <c r="J136" s="31"/>
      <c r="K136" s="30">
        <f t="shared" si="99"/>
        <v>0</v>
      </c>
      <c r="L136" s="32">
        <f t="shared" si="100"/>
        <v>0</v>
      </c>
      <c r="N136" s="51">
        <f t="shared" si="101"/>
        <v>136</v>
      </c>
      <c r="O136" t="s">
        <v>2167</v>
      </c>
    </row>
    <row r="137" spans="1:15">
      <c r="A137" s="25">
        <v>14001</v>
      </c>
      <c r="B137" s="26" t="s">
        <v>942</v>
      </c>
      <c r="C137" s="124" t="s">
        <v>1158</v>
      </c>
      <c r="D137" s="49">
        <v>1</v>
      </c>
      <c r="E137" s="56">
        <v>28</v>
      </c>
      <c r="F137" s="28">
        <v>1900</v>
      </c>
      <c r="G137" s="29">
        <f t="shared" si="90"/>
        <v>1710</v>
      </c>
      <c r="H137" s="30">
        <f t="shared" si="91"/>
        <v>1615</v>
      </c>
      <c r="I137" s="30">
        <f t="shared" si="92"/>
        <v>1520</v>
      </c>
      <c r="J137" s="31"/>
      <c r="K137" s="30">
        <f t="shared" si="99"/>
        <v>0</v>
      </c>
      <c r="L137" s="32">
        <f t="shared" si="100"/>
        <v>0</v>
      </c>
      <c r="N137" s="51">
        <f t="shared" si="101"/>
        <v>137</v>
      </c>
      <c r="O137" t="s">
        <v>2167</v>
      </c>
    </row>
    <row r="138" spans="1:15">
      <c r="A138" s="16">
        <v>13264</v>
      </c>
      <c r="B138" s="17" t="s">
        <v>138</v>
      </c>
      <c r="C138" s="127" t="s">
        <v>1161</v>
      </c>
      <c r="D138" s="48">
        <v>1</v>
      </c>
      <c r="E138" s="55"/>
      <c r="F138" s="20"/>
      <c r="G138" s="21">
        <f t="shared" si="90"/>
        <v>0</v>
      </c>
      <c r="H138" s="22">
        <f t="shared" si="91"/>
        <v>0</v>
      </c>
      <c r="I138" s="22">
        <f t="shared" si="92"/>
        <v>0</v>
      </c>
      <c r="J138" s="31"/>
      <c r="K138" s="30">
        <f t="shared" si="99"/>
        <v>0</v>
      </c>
      <c r="L138" s="32">
        <f t="shared" si="100"/>
        <v>0</v>
      </c>
      <c r="N138" s="51">
        <f t="shared" si="101"/>
        <v>138</v>
      </c>
      <c r="O138" t="s">
        <v>2167</v>
      </c>
    </row>
    <row r="139" spans="1:15">
      <c r="A139" s="25">
        <v>13997</v>
      </c>
      <c r="B139" s="26" t="s">
        <v>942</v>
      </c>
      <c r="C139" s="124" t="s">
        <v>1157</v>
      </c>
      <c r="D139" s="49">
        <v>1</v>
      </c>
      <c r="E139" s="56">
        <v>4</v>
      </c>
      <c r="F139" s="28">
        <v>1500</v>
      </c>
      <c r="G139" s="29">
        <f t="shared" si="90"/>
        <v>1350</v>
      </c>
      <c r="H139" s="30">
        <f t="shared" si="91"/>
        <v>1275</v>
      </c>
      <c r="I139" s="30">
        <f t="shared" si="92"/>
        <v>1200</v>
      </c>
      <c r="J139" s="31"/>
      <c r="K139" s="30">
        <f t="shared" si="99"/>
        <v>0</v>
      </c>
      <c r="L139" s="32">
        <f t="shared" si="100"/>
        <v>0</v>
      </c>
      <c r="N139" s="51">
        <f t="shared" si="101"/>
        <v>139</v>
      </c>
      <c r="O139" t="s">
        <v>2167</v>
      </c>
    </row>
    <row r="140" spans="1:15">
      <c r="A140" s="16">
        <v>12887</v>
      </c>
      <c r="B140" s="17" t="s">
        <v>942</v>
      </c>
      <c r="C140" s="127" t="s">
        <v>1160</v>
      </c>
      <c r="D140" s="48">
        <v>1</v>
      </c>
      <c r="E140" s="55">
        <v>7</v>
      </c>
      <c r="F140" s="20">
        <v>1204</v>
      </c>
      <c r="G140" s="21">
        <f t="shared" ref="G140" si="120">F140*0.9</f>
        <v>1083.6000000000001</v>
      </c>
      <c r="H140" s="22">
        <f t="shared" ref="H140" si="121">F140*0.85</f>
        <v>1023.4</v>
      </c>
      <c r="I140" s="22">
        <f t="shared" ref="I140" si="122">F140*0.8</f>
        <v>963.2</v>
      </c>
      <c r="J140" s="31"/>
      <c r="K140" s="30">
        <f t="shared" si="99"/>
        <v>0</v>
      </c>
      <c r="L140" s="32">
        <f t="shared" si="100"/>
        <v>0</v>
      </c>
      <c r="N140" s="51">
        <f t="shared" si="101"/>
        <v>140</v>
      </c>
      <c r="O140" t="s">
        <v>2167</v>
      </c>
    </row>
    <row r="141" spans="1:15">
      <c r="A141" s="25">
        <v>6062</v>
      </c>
      <c r="B141" s="26" t="s">
        <v>138</v>
      </c>
      <c r="C141" s="124" t="s">
        <v>1162</v>
      </c>
      <c r="D141" s="49">
        <v>1</v>
      </c>
      <c r="E141" s="56"/>
      <c r="F141" s="28"/>
      <c r="G141" s="29">
        <f t="shared" si="90"/>
        <v>0</v>
      </c>
      <c r="H141" s="30">
        <f t="shared" si="91"/>
        <v>0</v>
      </c>
      <c r="I141" s="30">
        <f t="shared" si="92"/>
        <v>0</v>
      </c>
      <c r="J141" s="31"/>
      <c r="K141" s="30">
        <f t="shared" si="99"/>
        <v>0</v>
      </c>
      <c r="L141" s="32">
        <f t="shared" si="100"/>
        <v>0</v>
      </c>
      <c r="N141" s="51">
        <f t="shared" si="101"/>
        <v>141</v>
      </c>
      <c r="O141" t="s">
        <v>2167</v>
      </c>
    </row>
    <row r="142" spans="1:15">
      <c r="A142" s="16">
        <v>13361</v>
      </c>
      <c r="B142" s="17" t="s">
        <v>942</v>
      </c>
      <c r="C142" s="127" t="s">
        <v>1163</v>
      </c>
      <c r="D142" s="48">
        <v>1</v>
      </c>
      <c r="E142" s="55"/>
      <c r="F142" s="20"/>
      <c r="G142" s="21">
        <f t="shared" si="90"/>
        <v>0</v>
      </c>
      <c r="H142" s="22">
        <f t="shared" si="91"/>
        <v>0</v>
      </c>
      <c r="I142" s="22">
        <f t="shared" si="92"/>
        <v>0</v>
      </c>
      <c r="J142" s="31"/>
      <c r="K142" s="30">
        <f t="shared" si="99"/>
        <v>0</v>
      </c>
      <c r="L142" s="32">
        <f t="shared" ref="L142:L180" si="123">IF($K$218&gt;125000,J142*I142,IF($K$218&gt;55000,J142*H142,IF($K$218&gt;27500,J142*G142,IF($K$218&gt;=0,J142*F142,0))))</f>
        <v>0</v>
      </c>
      <c r="N142" s="51">
        <f t="shared" si="101"/>
        <v>142</v>
      </c>
      <c r="O142" t="s">
        <v>2167</v>
      </c>
    </row>
    <row r="143" spans="1:15">
      <c r="A143" s="25">
        <v>13267</v>
      </c>
      <c r="B143" s="26" t="s">
        <v>942</v>
      </c>
      <c r="C143" s="124" t="s">
        <v>1164</v>
      </c>
      <c r="D143" s="49">
        <v>1</v>
      </c>
      <c r="E143" s="56">
        <v>4</v>
      </c>
      <c r="F143" s="28">
        <v>2300</v>
      </c>
      <c r="G143" s="29">
        <f t="shared" si="90"/>
        <v>2070</v>
      </c>
      <c r="H143" s="30">
        <f t="shared" si="91"/>
        <v>1955</v>
      </c>
      <c r="I143" s="30">
        <f t="shared" si="92"/>
        <v>1840</v>
      </c>
      <c r="J143" s="31"/>
      <c r="K143" s="30">
        <f t="shared" si="99"/>
        <v>0</v>
      </c>
      <c r="L143" s="32">
        <f t="shared" si="123"/>
        <v>0</v>
      </c>
      <c r="N143" s="51">
        <f t="shared" si="101"/>
        <v>143</v>
      </c>
      <c r="O143" t="s">
        <v>2167</v>
      </c>
    </row>
    <row r="144" spans="1:15">
      <c r="A144" s="16">
        <v>13360</v>
      </c>
      <c r="B144" s="17" t="s">
        <v>138</v>
      </c>
      <c r="C144" s="127" t="s">
        <v>1165</v>
      </c>
      <c r="D144" s="48">
        <v>1</v>
      </c>
      <c r="E144" s="55">
        <v>3</v>
      </c>
      <c r="F144" s="20">
        <v>4500</v>
      </c>
      <c r="G144" s="21">
        <f t="shared" si="90"/>
        <v>4050</v>
      </c>
      <c r="H144" s="22">
        <f t="shared" si="91"/>
        <v>3825</v>
      </c>
      <c r="I144" s="22">
        <f t="shared" si="92"/>
        <v>3600</v>
      </c>
      <c r="J144" s="31"/>
      <c r="K144" s="30">
        <f t="shared" si="99"/>
        <v>0</v>
      </c>
      <c r="L144" s="32">
        <f t="shared" si="123"/>
        <v>0</v>
      </c>
      <c r="N144" s="51">
        <f t="shared" si="101"/>
        <v>144</v>
      </c>
      <c r="O144" t="s">
        <v>2167</v>
      </c>
    </row>
    <row r="145" spans="1:15">
      <c r="A145" s="25">
        <v>14703</v>
      </c>
      <c r="B145" s="26" t="s">
        <v>1100</v>
      </c>
      <c r="C145" s="124" t="s">
        <v>3066</v>
      </c>
      <c r="D145" s="49"/>
      <c r="E145" s="56">
        <v>10</v>
      </c>
      <c r="F145" s="28">
        <v>2880</v>
      </c>
      <c r="G145" s="29">
        <f t="shared" ref="G145" si="124">F145*0.9</f>
        <v>2592</v>
      </c>
      <c r="H145" s="30">
        <f t="shared" ref="H145" si="125">F145*0.85</f>
        <v>2448</v>
      </c>
      <c r="I145" s="30">
        <f t="shared" ref="I145" si="126">F145*0.8</f>
        <v>2304</v>
      </c>
      <c r="J145" s="31"/>
      <c r="K145" s="30">
        <f t="shared" ref="K145" si="127">J145*F145</f>
        <v>0</v>
      </c>
      <c r="L145" s="32">
        <f t="shared" ref="L145" si="128">IF($K$218&gt;125000,J145*I145,IF($K$218&gt;55000,J145*H145,IF($K$218&gt;27500,J145*G145,IF($K$218&gt;=0,J145*F145,0))))</f>
        <v>0</v>
      </c>
      <c r="N145" s="51">
        <f t="shared" ref="N145" si="129">ROW(J145)</f>
        <v>145</v>
      </c>
      <c r="O145" t="s">
        <v>2167</v>
      </c>
    </row>
    <row r="146" spans="1:15">
      <c r="A146" s="16">
        <v>12288</v>
      </c>
      <c r="B146" s="17" t="s">
        <v>942</v>
      </c>
      <c r="C146" s="127" t="s">
        <v>1166</v>
      </c>
      <c r="D146" s="48">
        <v>12</v>
      </c>
      <c r="E146" s="55"/>
      <c r="F146" s="20"/>
      <c r="G146" s="21">
        <f t="shared" si="90"/>
        <v>0</v>
      </c>
      <c r="H146" s="22">
        <f t="shared" si="91"/>
        <v>0</v>
      </c>
      <c r="I146" s="22">
        <f t="shared" si="92"/>
        <v>0</v>
      </c>
      <c r="J146" s="31"/>
      <c r="K146" s="30">
        <f t="shared" si="99"/>
        <v>0</v>
      </c>
      <c r="L146" s="32">
        <f t="shared" si="123"/>
        <v>0</v>
      </c>
      <c r="N146" s="51">
        <f t="shared" si="101"/>
        <v>146</v>
      </c>
      <c r="O146" t="s">
        <v>2167</v>
      </c>
    </row>
    <row r="147" spans="1:15">
      <c r="A147" s="25">
        <v>13899</v>
      </c>
      <c r="B147" s="26" t="s">
        <v>942</v>
      </c>
      <c r="C147" s="124" t="s">
        <v>2861</v>
      </c>
      <c r="D147" s="49">
        <v>12</v>
      </c>
      <c r="E147" s="56">
        <v>36</v>
      </c>
      <c r="F147" s="28">
        <v>2950</v>
      </c>
      <c r="G147" s="29">
        <f t="shared" ref="G147" si="130">F147*0.9</f>
        <v>2655</v>
      </c>
      <c r="H147" s="30">
        <f t="shared" ref="H147" si="131">F147*0.85</f>
        <v>2507.5</v>
      </c>
      <c r="I147" s="30">
        <f t="shared" ref="I147" si="132">F147*0.8</f>
        <v>2360</v>
      </c>
      <c r="J147" s="31"/>
      <c r="K147" s="30">
        <f t="shared" ref="K147" si="133">J147*F147</f>
        <v>0</v>
      </c>
      <c r="L147" s="32">
        <f t="shared" ref="L147" si="134">IF($K$218&gt;125000,J147*I147,IF($K$218&gt;55000,J147*H147,IF($K$218&gt;27500,J147*G147,IF($K$218&gt;=0,J147*F147,0))))</f>
        <v>0</v>
      </c>
      <c r="N147" s="51">
        <f t="shared" ref="N147" si="135">ROW(J147)</f>
        <v>147</v>
      </c>
      <c r="O147" t="s">
        <v>2167</v>
      </c>
    </row>
    <row r="148" spans="1:15">
      <c r="A148" s="16">
        <v>13901</v>
      </c>
      <c r="B148" s="17" t="s">
        <v>942</v>
      </c>
      <c r="C148" s="127" t="s">
        <v>2617</v>
      </c>
      <c r="D148" s="48">
        <v>12</v>
      </c>
      <c r="E148" s="55">
        <v>1</v>
      </c>
      <c r="F148" s="20">
        <v>3000</v>
      </c>
      <c r="G148" s="21">
        <f t="shared" si="90"/>
        <v>2700</v>
      </c>
      <c r="H148" s="22">
        <f t="shared" si="91"/>
        <v>2550</v>
      </c>
      <c r="I148" s="22">
        <f t="shared" si="92"/>
        <v>2400</v>
      </c>
      <c r="J148" s="31"/>
      <c r="K148" s="30">
        <f t="shared" si="99"/>
        <v>0</v>
      </c>
      <c r="L148" s="32">
        <f t="shared" si="123"/>
        <v>0</v>
      </c>
      <c r="N148" s="51">
        <f t="shared" si="101"/>
        <v>148</v>
      </c>
      <c r="O148" t="s">
        <v>2167</v>
      </c>
    </row>
    <row r="149" spans="1:15">
      <c r="A149" s="25">
        <v>13900</v>
      </c>
      <c r="B149" s="26" t="s">
        <v>942</v>
      </c>
      <c r="C149" s="124" t="s">
        <v>2616</v>
      </c>
      <c r="D149" s="49">
        <v>12</v>
      </c>
      <c r="E149" s="56">
        <v>8</v>
      </c>
      <c r="F149" s="28">
        <v>3000</v>
      </c>
      <c r="G149" s="29">
        <f t="shared" si="90"/>
        <v>2700</v>
      </c>
      <c r="H149" s="30">
        <f t="shared" si="91"/>
        <v>2550</v>
      </c>
      <c r="I149" s="30">
        <f t="shared" si="92"/>
        <v>2400</v>
      </c>
      <c r="J149" s="31"/>
      <c r="K149" s="30">
        <f t="shared" si="99"/>
        <v>0</v>
      </c>
      <c r="L149" s="32">
        <f t="shared" si="123"/>
        <v>0</v>
      </c>
      <c r="N149" s="51">
        <f t="shared" si="101"/>
        <v>149</v>
      </c>
      <c r="O149" t="s">
        <v>2167</v>
      </c>
    </row>
    <row r="150" spans="1:15">
      <c r="A150" s="16">
        <v>14442</v>
      </c>
      <c r="B150" s="17" t="s">
        <v>942</v>
      </c>
      <c r="C150" s="127" t="s">
        <v>2615</v>
      </c>
      <c r="D150" s="48">
        <v>12</v>
      </c>
      <c r="E150" s="55">
        <v>4</v>
      </c>
      <c r="F150" s="20">
        <v>3000</v>
      </c>
      <c r="G150" s="21">
        <f t="shared" ref="G150:G152" si="136">F150*0.9</f>
        <v>2700</v>
      </c>
      <c r="H150" s="22">
        <f t="shared" ref="H150:H152" si="137">F150*0.85</f>
        <v>2550</v>
      </c>
      <c r="I150" s="22">
        <f t="shared" ref="I150:I152" si="138">F150*0.8</f>
        <v>2400</v>
      </c>
      <c r="J150" s="31"/>
      <c r="K150" s="30">
        <f t="shared" ref="K150:K152" si="139">J150*F150</f>
        <v>0</v>
      </c>
      <c r="L150" s="32">
        <f t="shared" ref="L150:L152" si="140">IF($K$218&gt;125000,J150*I150,IF($K$218&gt;55000,J150*H150,IF($K$218&gt;27500,J150*G150,IF($K$218&gt;=0,J150*F150,0))))</f>
        <v>0</v>
      </c>
      <c r="N150" s="51">
        <f t="shared" ref="N150:N152" si="141">ROW(J150)</f>
        <v>150</v>
      </c>
      <c r="O150" t="s">
        <v>2167</v>
      </c>
    </row>
    <row r="151" spans="1:15">
      <c r="A151" s="25">
        <v>14700</v>
      </c>
      <c r="B151" s="26" t="s">
        <v>956</v>
      </c>
      <c r="C151" s="124" t="s">
        <v>2617</v>
      </c>
      <c r="D151" s="49">
        <v>12</v>
      </c>
      <c r="E151" s="56">
        <v>21</v>
      </c>
      <c r="F151" s="28">
        <v>2320</v>
      </c>
      <c r="G151" s="29">
        <f t="shared" si="136"/>
        <v>2088</v>
      </c>
      <c r="H151" s="30">
        <f t="shared" si="137"/>
        <v>1972</v>
      </c>
      <c r="I151" s="30">
        <f t="shared" si="138"/>
        <v>1856</v>
      </c>
      <c r="J151" s="31"/>
      <c r="K151" s="30">
        <f t="shared" si="139"/>
        <v>0</v>
      </c>
      <c r="L151" s="32">
        <f t="shared" si="140"/>
        <v>0</v>
      </c>
      <c r="N151" s="51">
        <f t="shared" si="141"/>
        <v>151</v>
      </c>
      <c r="O151" t="s">
        <v>2167</v>
      </c>
    </row>
    <row r="152" spans="1:15">
      <c r="A152" s="16">
        <v>14701</v>
      </c>
      <c r="B152" s="17" t="s">
        <v>956</v>
      </c>
      <c r="C152" s="127" t="s">
        <v>2616</v>
      </c>
      <c r="D152" s="48">
        <v>12</v>
      </c>
      <c r="E152" s="55">
        <v>22</v>
      </c>
      <c r="F152" s="20">
        <v>2320</v>
      </c>
      <c r="G152" s="21">
        <f t="shared" si="136"/>
        <v>2088</v>
      </c>
      <c r="H152" s="22">
        <f t="shared" si="137"/>
        <v>1972</v>
      </c>
      <c r="I152" s="22">
        <f t="shared" si="138"/>
        <v>1856</v>
      </c>
      <c r="J152" s="31"/>
      <c r="K152" s="30">
        <f t="shared" si="139"/>
        <v>0</v>
      </c>
      <c r="L152" s="32">
        <f t="shared" si="140"/>
        <v>0</v>
      </c>
      <c r="N152" s="51">
        <f t="shared" si="141"/>
        <v>152</v>
      </c>
      <c r="O152" t="s">
        <v>2167</v>
      </c>
    </row>
    <row r="153" spans="1:15">
      <c r="A153" s="25">
        <v>14702</v>
      </c>
      <c r="B153" s="26" t="s">
        <v>942</v>
      </c>
      <c r="C153" s="124" t="s">
        <v>3065</v>
      </c>
      <c r="D153" s="49">
        <v>12</v>
      </c>
      <c r="E153" s="56">
        <v>23</v>
      </c>
      <c r="F153" s="28">
        <v>3800</v>
      </c>
      <c r="G153" s="29">
        <f t="shared" ref="G153" si="142">F153*0.9</f>
        <v>3420</v>
      </c>
      <c r="H153" s="30">
        <f t="shared" ref="H153" si="143">F153*0.85</f>
        <v>3230</v>
      </c>
      <c r="I153" s="30">
        <f t="shared" ref="I153" si="144">F153*0.8</f>
        <v>3040</v>
      </c>
      <c r="J153" s="31"/>
      <c r="K153" s="30">
        <f t="shared" ref="K153" si="145">J153*F153</f>
        <v>0</v>
      </c>
      <c r="L153" s="32">
        <f t="shared" ref="L153" si="146">IF($K$218&gt;125000,J153*I153,IF($K$218&gt;55000,J153*H153,IF($K$218&gt;27500,J153*G153,IF($K$218&gt;=0,J153*F153,0))))</f>
        <v>0</v>
      </c>
      <c r="N153" s="51">
        <f t="shared" ref="N153" si="147">ROW(J153)</f>
        <v>153</v>
      </c>
      <c r="O153" t="s">
        <v>2167</v>
      </c>
    </row>
    <row r="154" spans="1:15">
      <c r="A154" s="16">
        <v>12926</v>
      </c>
      <c r="B154" s="17" t="s">
        <v>138</v>
      </c>
      <c r="C154" s="127" t="s">
        <v>1167</v>
      </c>
      <c r="D154" s="48">
        <v>12</v>
      </c>
      <c r="E154" s="55">
        <v>12</v>
      </c>
      <c r="F154" s="20">
        <v>1932</v>
      </c>
      <c r="G154" s="21"/>
      <c r="H154" s="22"/>
      <c r="I154" s="22"/>
      <c r="J154" s="31"/>
      <c r="K154" s="30">
        <f t="shared" si="99"/>
        <v>0</v>
      </c>
      <c r="L154" s="32">
        <f t="shared" si="123"/>
        <v>0</v>
      </c>
      <c r="N154" s="51">
        <f t="shared" si="101"/>
        <v>154</v>
      </c>
      <c r="O154" t="s">
        <v>2167</v>
      </c>
    </row>
    <row r="155" spans="1:15">
      <c r="A155" s="25">
        <v>12907</v>
      </c>
      <c r="B155" s="26" t="s">
        <v>138</v>
      </c>
      <c r="C155" s="124" t="s">
        <v>1168</v>
      </c>
      <c r="D155" s="49">
        <v>12</v>
      </c>
      <c r="E155" s="56">
        <v>11</v>
      </c>
      <c r="F155" s="28">
        <v>1611</v>
      </c>
      <c r="G155" s="29">
        <f t="shared" si="90"/>
        <v>1449.9</v>
      </c>
      <c r="H155" s="30">
        <f t="shared" si="91"/>
        <v>1369.35</v>
      </c>
      <c r="I155" s="30">
        <f t="shared" si="92"/>
        <v>1288.8000000000002</v>
      </c>
      <c r="J155" s="31"/>
      <c r="K155" s="30">
        <f t="shared" si="99"/>
        <v>0</v>
      </c>
      <c r="L155" s="32">
        <f t="shared" si="123"/>
        <v>0</v>
      </c>
      <c r="N155" s="51">
        <f t="shared" si="101"/>
        <v>155</v>
      </c>
      <c r="O155" t="s">
        <v>2167</v>
      </c>
    </row>
    <row r="156" spans="1:15">
      <c r="A156" s="16">
        <v>13199</v>
      </c>
      <c r="B156" s="17" t="s">
        <v>138</v>
      </c>
      <c r="C156" s="127" t="s">
        <v>1169</v>
      </c>
      <c r="D156" s="48">
        <v>12</v>
      </c>
      <c r="E156" s="55">
        <v>2</v>
      </c>
      <c r="F156" s="20">
        <v>1500</v>
      </c>
      <c r="G156" s="21">
        <f t="shared" si="90"/>
        <v>1350</v>
      </c>
      <c r="H156" s="22">
        <f t="shared" si="91"/>
        <v>1275</v>
      </c>
      <c r="I156" s="22">
        <f t="shared" si="92"/>
        <v>1200</v>
      </c>
      <c r="J156" s="31"/>
      <c r="K156" s="30">
        <f t="shared" si="99"/>
        <v>0</v>
      </c>
      <c r="L156" s="32">
        <f t="shared" si="123"/>
        <v>0</v>
      </c>
      <c r="N156" s="51">
        <f t="shared" si="101"/>
        <v>156</v>
      </c>
      <c r="O156" t="s">
        <v>2167</v>
      </c>
    </row>
    <row r="157" spans="1:15">
      <c r="A157" s="25">
        <v>12710</v>
      </c>
      <c r="B157" s="26" t="s">
        <v>942</v>
      </c>
      <c r="C157" s="124" t="s">
        <v>1170</v>
      </c>
      <c r="D157" s="49">
        <v>12</v>
      </c>
      <c r="E157" s="56">
        <v>10</v>
      </c>
      <c r="F157" s="28">
        <v>830</v>
      </c>
      <c r="G157" s="29">
        <f t="shared" si="90"/>
        <v>747</v>
      </c>
      <c r="H157" s="30">
        <f t="shared" si="91"/>
        <v>705.5</v>
      </c>
      <c r="I157" s="30">
        <f t="shared" si="92"/>
        <v>664</v>
      </c>
      <c r="J157" s="31"/>
      <c r="K157" s="30">
        <f t="shared" si="99"/>
        <v>0</v>
      </c>
      <c r="L157" s="32">
        <f t="shared" si="123"/>
        <v>0</v>
      </c>
      <c r="N157" s="51">
        <f t="shared" si="101"/>
        <v>157</v>
      </c>
      <c r="O157" t="s">
        <v>2167</v>
      </c>
    </row>
    <row r="158" spans="1:15" ht="16.149999999999999" customHeight="1">
      <c r="A158" s="16">
        <v>12709</v>
      </c>
      <c r="B158" s="17" t="s">
        <v>942</v>
      </c>
      <c r="C158" s="127" t="s">
        <v>2860</v>
      </c>
      <c r="D158" s="48">
        <v>12</v>
      </c>
      <c r="E158" s="55">
        <v>9</v>
      </c>
      <c r="F158" s="20">
        <v>900</v>
      </c>
      <c r="G158" s="21">
        <f t="shared" si="90"/>
        <v>810</v>
      </c>
      <c r="H158" s="22">
        <f t="shared" si="91"/>
        <v>765</v>
      </c>
      <c r="I158" s="22">
        <f t="shared" si="92"/>
        <v>720</v>
      </c>
      <c r="J158" s="31"/>
      <c r="K158" s="30">
        <f t="shared" si="99"/>
        <v>0</v>
      </c>
      <c r="L158" s="32">
        <f t="shared" si="123"/>
        <v>0</v>
      </c>
      <c r="N158" s="51">
        <f t="shared" si="101"/>
        <v>158</v>
      </c>
      <c r="O158" t="s">
        <v>2167</v>
      </c>
    </row>
    <row r="159" spans="1:15">
      <c r="A159" s="25">
        <v>12473</v>
      </c>
      <c r="B159" s="26" t="s">
        <v>1156</v>
      </c>
      <c r="C159" s="124" t="s">
        <v>1171</v>
      </c>
      <c r="D159" s="49">
        <v>12</v>
      </c>
      <c r="E159" s="56">
        <v>6</v>
      </c>
      <c r="F159" s="28">
        <v>1941</v>
      </c>
      <c r="G159" s="29">
        <f t="shared" si="90"/>
        <v>1746.9</v>
      </c>
      <c r="H159" s="30">
        <f t="shared" si="91"/>
        <v>1649.85</v>
      </c>
      <c r="I159" s="30">
        <f t="shared" si="92"/>
        <v>1552.8000000000002</v>
      </c>
      <c r="J159" s="31"/>
      <c r="K159" s="30">
        <f t="shared" si="99"/>
        <v>0</v>
      </c>
      <c r="L159" s="32">
        <f t="shared" si="123"/>
        <v>0</v>
      </c>
      <c r="N159" s="51">
        <f t="shared" si="101"/>
        <v>159</v>
      </c>
      <c r="O159" t="s">
        <v>2167</v>
      </c>
    </row>
    <row r="160" spans="1:15">
      <c r="A160" s="16">
        <v>12707</v>
      </c>
      <c r="B160" s="17" t="s">
        <v>942</v>
      </c>
      <c r="C160" s="127" t="s">
        <v>1172</v>
      </c>
      <c r="D160" s="48">
        <v>12</v>
      </c>
      <c r="E160" s="55"/>
      <c r="F160" s="20"/>
      <c r="G160" s="21">
        <f t="shared" ref="G160:G161" si="148">F160*0.9</f>
        <v>0</v>
      </c>
      <c r="H160" s="22">
        <f t="shared" ref="H160:H161" si="149">F160*0.85</f>
        <v>0</v>
      </c>
      <c r="I160" s="22">
        <f t="shared" ref="I160:I161" si="150">F160*0.8</f>
        <v>0</v>
      </c>
      <c r="J160" s="31"/>
      <c r="K160" s="30">
        <f t="shared" si="99"/>
        <v>0</v>
      </c>
      <c r="L160" s="32">
        <f t="shared" si="123"/>
        <v>0</v>
      </c>
      <c r="N160" s="51">
        <f t="shared" si="101"/>
        <v>160</v>
      </c>
      <c r="O160" t="s">
        <v>2167</v>
      </c>
    </row>
    <row r="161" spans="1:15">
      <c r="A161" s="25">
        <v>13194</v>
      </c>
      <c r="B161" s="26" t="s">
        <v>958</v>
      </c>
      <c r="C161" s="124" t="s">
        <v>1173</v>
      </c>
      <c r="D161" s="49">
        <v>12</v>
      </c>
      <c r="E161" s="56"/>
      <c r="F161" s="28"/>
      <c r="G161" s="29">
        <f t="shared" si="148"/>
        <v>0</v>
      </c>
      <c r="H161" s="30">
        <f t="shared" si="149"/>
        <v>0</v>
      </c>
      <c r="I161" s="30">
        <f t="shared" si="150"/>
        <v>0</v>
      </c>
      <c r="J161" s="31"/>
      <c r="K161" s="30">
        <f t="shared" si="99"/>
        <v>0</v>
      </c>
      <c r="L161" s="32">
        <f t="shared" si="123"/>
        <v>0</v>
      </c>
      <c r="N161" s="51">
        <f t="shared" si="101"/>
        <v>161</v>
      </c>
      <c r="O161" t="s">
        <v>2167</v>
      </c>
    </row>
    <row r="162" spans="1:15">
      <c r="A162" s="16">
        <v>12472</v>
      </c>
      <c r="B162" s="17" t="s">
        <v>942</v>
      </c>
      <c r="C162" s="127" t="s">
        <v>1174</v>
      </c>
      <c r="D162" s="48">
        <v>12</v>
      </c>
      <c r="E162" s="55">
        <v>3</v>
      </c>
      <c r="F162" s="20">
        <v>1500</v>
      </c>
      <c r="G162" s="21">
        <f t="shared" si="90"/>
        <v>1350</v>
      </c>
      <c r="H162" s="22">
        <f t="shared" si="91"/>
        <v>1275</v>
      </c>
      <c r="I162" s="22">
        <f t="shared" si="92"/>
        <v>1200</v>
      </c>
      <c r="J162" s="31"/>
      <c r="K162" s="30">
        <f t="shared" si="99"/>
        <v>0</v>
      </c>
      <c r="L162" s="32">
        <f t="shared" si="123"/>
        <v>0</v>
      </c>
      <c r="N162" s="51">
        <f t="shared" si="101"/>
        <v>162</v>
      </c>
      <c r="O162" t="s">
        <v>2167</v>
      </c>
    </row>
    <row r="163" spans="1:15">
      <c r="A163" s="25">
        <v>13359</v>
      </c>
      <c r="B163" s="26" t="s">
        <v>138</v>
      </c>
      <c r="C163" s="124" t="s">
        <v>1176</v>
      </c>
      <c r="D163" s="49">
        <v>1</v>
      </c>
      <c r="E163" s="56">
        <v>3</v>
      </c>
      <c r="F163" s="28">
        <v>2900</v>
      </c>
      <c r="G163" s="29">
        <f t="shared" ref="G163:G168" si="151">F163*0.9</f>
        <v>2610</v>
      </c>
      <c r="H163" s="30">
        <f t="shared" ref="H163:H168" si="152">F163*0.85</f>
        <v>2465</v>
      </c>
      <c r="I163" s="30">
        <f t="shared" ref="I163:I168" si="153">F163*0.8</f>
        <v>2320</v>
      </c>
      <c r="J163" s="31"/>
      <c r="K163" s="30">
        <f t="shared" ref="K163:K168" si="154">J163*F163</f>
        <v>0</v>
      </c>
      <c r="L163" s="32">
        <f t="shared" si="123"/>
        <v>0</v>
      </c>
      <c r="N163" s="51">
        <f t="shared" si="101"/>
        <v>163</v>
      </c>
      <c r="O163" t="s">
        <v>2167</v>
      </c>
    </row>
    <row r="164" spans="1:15">
      <c r="A164" s="16">
        <v>13369</v>
      </c>
      <c r="B164" s="17" t="s">
        <v>942</v>
      </c>
      <c r="C164" s="127" t="s">
        <v>1177</v>
      </c>
      <c r="D164" s="48">
        <v>12</v>
      </c>
      <c r="E164" s="55"/>
      <c r="F164" s="20"/>
      <c r="G164" s="21">
        <f t="shared" si="151"/>
        <v>0</v>
      </c>
      <c r="H164" s="22">
        <f t="shared" si="152"/>
        <v>0</v>
      </c>
      <c r="I164" s="22">
        <f t="shared" si="153"/>
        <v>0</v>
      </c>
      <c r="J164" s="31"/>
      <c r="K164" s="30">
        <f t="shared" si="154"/>
        <v>0</v>
      </c>
      <c r="L164" s="32">
        <f t="shared" si="123"/>
        <v>0</v>
      </c>
      <c r="N164" s="51">
        <f t="shared" si="101"/>
        <v>164</v>
      </c>
      <c r="O164" t="s">
        <v>2167</v>
      </c>
    </row>
    <row r="165" spans="1:15">
      <c r="A165" s="25">
        <v>13370</v>
      </c>
      <c r="B165" s="26" t="s">
        <v>942</v>
      </c>
      <c r="C165" s="124" t="s">
        <v>1178</v>
      </c>
      <c r="D165" s="49">
        <v>12</v>
      </c>
      <c r="E165" s="56">
        <v>1</v>
      </c>
      <c r="F165" s="28">
        <v>1500</v>
      </c>
      <c r="G165" s="29">
        <f t="shared" si="151"/>
        <v>1350</v>
      </c>
      <c r="H165" s="30">
        <f t="shared" si="152"/>
        <v>1275</v>
      </c>
      <c r="I165" s="30">
        <f t="shared" si="153"/>
        <v>1200</v>
      </c>
      <c r="J165" s="31"/>
      <c r="K165" s="30">
        <f t="shared" si="154"/>
        <v>0</v>
      </c>
      <c r="L165" s="32">
        <f t="shared" si="123"/>
        <v>0</v>
      </c>
      <c r="N165" s="51">
        <f t="shared" si="101"/>
        <v>165</v>
      </c>
      <c r="O165" t="s">
        <v>2167</v>
      </c>
    </row>
    <row r="166" spans="1:15">
      <c r="A166" s="16">
        <v>13347</v>
      </c>
      <c r="B166" s="17" t="s">
        <v>942</v>
      </c>
      <c r="C166" s="127" t="s">
        <v>1179</v>
      </c>
      <c r="D166" s="48">
        <v>12</v>
      </c>
      <c r="E166" s="55">
        <v>4</v>
      </c>
      <c r="F166" s="20">
        <v>1900</v>
      </c>
      <c r="G166" s="21">
        <f t="shared" si="151"/>
        <v>1710</v>
      </c>
      <c r="H166" s="22">
        <f t="shared" si="152"/>
        <v>1615</v>
      </c>
      <c r="I166" s="22">
        <f t="shared" si="153"/>
        <v>1520</v>
      </c>
      <c r="J166" s="31"/>
      <c r="K166" s="30">
        <f t="shared" si="154"/>
        <v>0</v>
      </c>
      <c r="L166" s="32">
        <f t="shared" si="123"/>
        <v>0</v>
      </c>
      <c r="N166" s="51">
        <f t="shared" si="101"/>
        <v>166</v>
      </c>
      <c r="O166" t="s">
        <v>2167</v>
      </c>
    </row>
    <row r="167" spans="1:15">
      <c r="A167" s="25">
        <v>13866</v>
      </c>
      <c r="B167" s="26" t="s">
        <v>942</v>
      </c>
      <c r="C167" s="124" t="s">
        <v>1180</v>
      </c>
      <c r="D167" s="49">
        <v>12</v>
      </c>
      <c r="E167" s="56">
        <v>6</v>
      </c>
      <c r="F167" s="28">
        <v>1500</v>
      </c>
      <c r="G167" s="29">
        <f t="shared" si="151"/>
        <v>1350</v>
      </c>
      <c r="H167" s="30">
        <f t="shared" si="152"/>
        <v>1275</v>
      </c>
      <c r="I167" s="30">
        <f t="shared" si="153"/>
        <v>1200</v>
      </c>
      <c r="J167" s="31"/>
      <c r="K167" s="30">
        <f t="shared" si="154"/>
        <v>0</v>
      </c>
      <c r="L167" s="32">
        <f t="shared" si="123"/>
        <v>0</v>
      </c>
      <c r="N167" s="51">
        <f t="shared" si="101"/>
        <v>167</v>
      </c>
      <c r="O167" t="s">
        <v>2167</v>
      </c>
    </row>
    <row r="168" spans="1:15">
      <c r="A168" s="16">
        <v>13998</v>
      </c>
      <c r="B168" s="17" t="s">
        <v>1007</v>
      </c>
      <c r="C168" s="127" t="s">
        <v>1186</v>
      </c>
      <c r="D168" s="48">
        <v>12</v>
      </c>
      <c r="E168" s="55"/>
      <c r="F168" s="20"/>
      <c r="G168" s="21">
        <f t="shared" si="151"/>
        <v>0</v>
      </c>
      <c r="H168" s="22">
        <f t="shared" si="152"/>
        <v>0</v>
      </c>
      <c r="I168" s="22">
        <f t="shared" si="153"/>
        <v>0</v>
      </c>
      <c r="J168" s="31"/>
      <c r="K168" s="30">
        <f t="shared" si="154"/>
        <v>0</v>
      </c>
      <c r="L168" s="32">
        <f t="shared" si="123"/>
        <v>0</v>
      </c>
      <c r="N168" s="51">
        <f t="shared" si="101"/>
        <v>168</v>
      </c>
      <c r="O168" t="s">
        <v>2167</v>
      </c>
    </row>
    <row r="169" spans="1:15">
      <c r="A169" s="25">
        <v>13352</v>
      </c>
      <c r="B169" s="26" t="s">
        <v>942</v>
      </c>
      <c r="C169" s="124" t="s">
        <v>1175</v>
      </c>
      <c r="D169" s="49">
        <v>12</v>
      </c>
      <c r="E169" s="56"/>
      <c r="F169" s="28"/>
      <c r="G169" s="29">
        <f t="shared" si="90"/>
        <v>0</v>
      </c>
      <c r="H169" s="30">
        <f t="shared" si="91"/>
        <v>0</v>
      </c>
      <c r="I169" s="30">
        <f t="shared" si="92"/>
        <v>0</v>
      </c>
      <c r="J169" s="31"/>
      <c r="K169" s="30">
        <f t="shared" si="99"/>
        <v>0</v>
      </c>
      <c r="L169" s="32">
        <f t="shared" si="123"/>
        <v>0</v>
      </c>
      <c r="N169" s="51">
        <f t="shared" si="101"/>
        <v>169</v>
      </c>
      <c r="O169" t="s">
        <v>2167</v>
      </c>
    </row>
    <row r="170" spans="1:15">
      <c r="A170" s="16">
        <v>13353</v>
      </c>
      <c r="B170" s="17" t="s">
        <v>942</v>
      </c>
      <c r="C170" s="127" t="s">
        <v>1182</v>
      </c>
      <c r="D170" s="48">
        <v>12</v>
      </c>
      <c r="E170" s="55">
        <v>4</v>
      </c>
      <c r="F170" s="20">
        <v>800</v>
      </c>
      <c r="G170" s="21">
        <f t="shared" si="90"/>
        <v>720</v>
      </c>
      <c r="H170" s="22">
        <f t="shared" si="91"/>
        <v>680</v>
      </c>
      <c r="I170" s="22">
        <f t="shared" si="92"/>
        <v>640</v>
      </c>
      <c r="J170" s="31"/>
      <c r="K170" s="30">
        <f t="shared" si="99"/>
        <v>0</v>
      </c>
      <c r="L170" s="32">
        <f t="shared" si="123"/>
        <v>0</v>
      </c>
      <c r="N170" s="51">
        <f t="shared" si="101"/>
        <v>170</v>
      </c>
      <c r="O170" t="s">
        <v>2167</v>
      </c>
    </row>
    <row r="171" spans="1:15">
      <c r="A171" s="25">
        <v>13356</v>
      </c>
      <c r="B171" s="26" t="s">
        <v>942</v>
      </c>
      <c r="C171" s="124" t="s">
        <v>1183</v>
      </c>
      <c r="D171" s="49">
        <v>12</v>
      </c>
      <c r="E171" s="56"/>
      <c r="F171" s="28"/>
      <c r="G171" s="29">
        <f t="shared" si="90"/>
        <v>0</v>
      </c>
      <c r="H171" s="30">
        <f t="shared" si="91"/>
        <v>0</v>
      </c>
      <c r="I171" s="30">
        <f t="shared" si="92"/>
        <v>0</v>
      </c>
      <c r="J171" s="31"/>
      <c r="K171" s="30">
        <f t="shared" si="99"/>
        <v>0</v>
      </c>
      <c r="L171" s="32">
        <f t="shared" si="123"/>
        <v>0</v>
      </c>
      <c r="N171" s="51">
        <f t="shared" si="101"/>
        <v>171</v>
      </c>
      <c r="O171" t="s">
        <v>2167</v>
      </c>
    </row>
    <row r="172" spans="1:15">
      <c r="A172" s="16">
        <v>13355</v>
      </c>
      <c r="B172" s="17" t="s">
        <v>942</v>
      </c>
      <c r="C172" s="127" t="s">
        <v>2859</v>
      </c>
      <c r="D172" s="48">
        <v>12</v>
      </c>
      <c r="E172" s="55"/>
      <c r="F172" s="20"/>
      <c r="G172" s="21">
        <f t="shared" ref="G172" si="155">F172*0.9</f>
        <v>0</v>
      </c>
      <c r="H172" s="22">
        <f t="shared" ref="H172" si="156">F172*0.85</f>
        <v>0</v>
      </c>
      <c r="I172" s="22">
        <f t="shared" ref="I172" si="157">F172*0.8</f>
        <v>0</v>
      </c>
      <c r="J172" s="31"/>
      <c r="K172" s="30">
        <f t="shared" ref="K172" si="158">J172*F172</f>
        <v>0</v>
      </c>
      <c r="L172" s="32">
        <f t="shared" ref="L172" si="159">IF($K$218&gt;125000,J172*I172,IF($K$218&gt;55000,J172*H172,IF($K$218&gt;27500,J172*G172,IF($K$218&gt;=0,J172*F172,0))))</f>
        <v>0</v>
      </c>
      <c r="N172" s="51">
        <f t="shared" ref="N172" si="160">ROW(J172)</f>
        <v>172</v>
      </c>
      <c r="O172" t="s">
        <v>2167</v>
      </c>
    </row>
    <row r="173" spans="1:15">
      <c r="A173" s="25">
        <v>13354</v>
      </c>
      <c r="B173" s="26" t="s">
        <v>1100</v>
      </c>
      <c r="C173" s="124" t="s">
        <v>1184</v>
      </c>
      <c r="D173" s="49">
        <v>12</v>
      </c>
      <c r="E173" s="56">
        <v>3</v>
      </c>
      <c r="F173" s="28">
        <v>700</v>
      </c>
      <c r="G173" s="29">
        <f t="shared" si="90"/>
        <v>630</v>
      </c>
      <c r="H173" s="30">
        <f t="shared" si="91"/>
        <v>595</v>
      </c>
      <c r="I173" s="30">
        <f t="shared" si="92"/>
        <v>560</v>
      </c>
      <c r="J173" s="31"/>
      <c r="K173" s="30">
        <f t="shared" si="99"/>
        <v>0</v>
      </c>
      <c r="L173" s="32">
        <f t="shared" si="123"/>
        <v>0</v>
      </c>
      <c r="N173" s="51">
        <f t="shared" si="101"/>
        <v>173</v>
      </c>
      <c r="O173" t="s">
        <v>2167</v>
      </c>
    </row>
    <row r="174" spans="1:15">
      <c r="A174" s="16">
        <v>13362</v>
      </c>
      <c r="B174" s="17" t="s">
        <v>1099</v>
      </c>
      <c r="C174" s="127" t="s">
        <v>1185</v>
      </c>
      <c r="D174" s="48">
        <v>12</v>
      </c>
      <c r="E174" s="55"/>
      <c r="F174" s="20"/>
      <c r="G174" s="21">
        <f t="shared" si="90"/>
        <v>0</v>
      </c>
      <c r="H174" s="22">
        <f t="shared" si="91"/>
        <v>0</v>
      </c>
      <c r="I174" s="22">
        <f t="shared" si="92"/>
        <v>0</v>
      </c>
      <c r="J174" s="31"/>
      <c r="K174" s="30">
        <f t="shared" si="99"/>
        <v>0</v>
      </c>
      <c r="L174" s="32">
        <f t="shared" si="123"/>
        <v>0</v>
      </c>
      <c r="N174" s="51">
        <f t="shared" si="101"/>
        <v>174</v>
      </c>
      <c r="O174" t="s">
        <v>2167</v>
      </c>
    </row>
    <row r="175" spans="1:15">
      <c r="A175" s="25">
        <v>13351</v>
      </c>
      <c r="B175" s="26" t="s">
        <v>942</v>
      </c>
      <c r="C175" s="124" t="s">
        <v>1181</v>
      </c>
      <c r="D175" s="49">
        <v>12</v>
      </c>
      <c r="E175" s="56"/>
      <c r="F175" s="28"/>
      <c r="G175" s="29">
        <f>F175*0.9</f>
        <v>0</v>
      </c>
      <c r="H175" s="30">
        <f>F175*0.85</f>
        <v>0</v>
      </c>
      <c r="I175" s="30">
        <f>F175*0.8</f>
        <v>0</v>
      </c>
      <c r="J175" s="31"/>
      <c r="K175" s="30">
        <f>J175*F175</f>
        <v>0</v>
      </c>
      <c r="L175" s="32">
        <f t="shared" si="123"/>
        <v>0</v>
      </c>
      <c r="N175" s="51">
        <f t="shared" si="101"/>
        <v>175</v>
      </c>
      <c r="O175" t="s">
        <v>2167</v>
      </c>
    </row>
    <row r="176" spans="1:15">
      <c r="A176" s="16">
        <v>12783</v>
      </c>
      <c r="B176" s="17" t="s">
        <v>137</v>
      </c>
      <c r="C176" s="127" t="s">
        <v>1189</v>
      </c>
      <c r="D176" s="48">
        <v>12</v>
      </c>
      <c r="E176" s="55"/>
      <c r="F176" s="20"/>
      <c r="G176" s="21">
        <f t="shared" ref="G176" si="161">F176*0.9</f>
        <v>0</v>
      </c>
      <c r="H176" s="22">
        <f t="shared" ref="H176" si="162">F176*0.85</f>
        <v>0</v>
      </c>
      <c r="I176" s="22">
        <f t="shared" ref="I176" si="163">F176*0.8</f>
        <v>0</v>
      </c>
      <c r="J176" s="31"/>
      <c r="K176" s="30">
        <f t="shared" si="99"/>
        <v>0</v>
      </c>
      <c r="L176" s="32">
        <f t="shared" si="123"/>
        <v>0</v>
      </c>
      <c r="N176" s="51">
        <f t="shared" si="101"/>
        <v>176</v>
      </c>
      <c r="O176" t="s">
        <v>2167</v>
      </c>
    </row>
    <row r="177" spans="1:15">
      <c r="A177" s="25">
        <v>12782</v>
      </c>
      <c r="B177" s="26" t="s">
        <v>137</v>
      </c>
      <c r="C177" s="124" t="s">
        <v>1187</v>
      </c>
      <c r="D177" s="49">
        <v>12</v>
      </c>
      <c r="E177" s="56"/>
      <c r="F177" s="28"/>
      <c r="G177" s="29">
        <f t="shared" si="90"/>
        <v>0</v>
      </c>
      <c r="H177" s="30">
        <f t="shared" si="91"/>
        <v>0</v>
      </c>
      <c r="I177" s="30">
        <f t="shared" si="92"/>
        <v>0</v>
      </c>
      <c r="J177" s="31"/>
      <c r="K177" s="30">
        <f t="shared" si="99"/>
        <v>0</v>
      </c>
      <c r="L177" s="32">
        <f t="shared" si="123"/>
        <v>0</v>
      </c>
      <c r="N177" s="51">
        <f t="shared" si="101"/>
        <v>177</v>
      </c>
      <c r="O177" t="s">
        <v>2167</v>
      </c>
    </row>
    <row r="178" spans="1:15">
      <c r="A178" s="16">
        <v>12781</v>
      </c>
      <c r="B178" s="17" t="s">
        <v>137</v>
      </c>
      <c r="C178" s="127" t="s">
        <v>1188</v>
      </c>
      <c r="D178" s="48">
        <v>12</v>
      </c>
      <c r="E178" s="55"/>
      <c r="F178" s="20"/>
      <c r="G178" s="21">
        <f t="shared" ref="G178" si="164">F178*0.9</f>
        <v>0</v>
      </c>
      <c r="H178" s="22">
        <f t="shared" ref="H178" si="165">F178*0.85</f>
        <v>0</v>
      </c>
      <c r="I178" s="22">
        <f t="shared" ref="I178" si="166">F178*0.8</f>
        <v>0</v>
      </c>
      <c r="J178" s="31"/>
      <c r="K178" s="30">
        <f t="shared" si="99"/>
        <v>0</v>
      </c>
      <c r="L178" s="32">
        <f>IF($K$218&gt;125000,J178*I178,IF($K$218&gt;55000,J178*H178,IF($K$218&gt;27500,J178*G178,IF($K$218&gt;=0,J178*F178,0))))</f>
        <v>0</v>
      </c>
      <c r="N178" s="51">
        <f t="shared" si="101"/>
        <v>178</v>
      </c>
      <c r="O178" t="s">
        <v>2167</v>
      </c>
    </row>
    <row r="179" spans="1:15" ht="15.75" customHeight="1">
      <c r="A179" s="16"/>
      <c r="B179" s="17"/>
      <c r="C179" s="131" t="s">
        <v>810</v>
      </c>
      <c r="D179" s="48"/>
      <c r="E179" s="55"/>
      <c r="F179" s="20"/>
      <c r="G179" s="21"/>
      <c r="H179" s="22"/>
      <c r="I179" s="22"/>
      <c r="J179" s="31"/>
      <c r="K179" s="30">
        <f t="shared" si="99"/>
        <v>0</v>
      </c>
      <c r="L179" s="32">
        <f t="shared" si="123"/>
        <v>0</v>
      </c>
      <c r="N179" s="51">
        <f t="shared" si="101"/>
        <v>179</v>
      </c>
      <c r="O179" t="s">
        <v>2167</v>
      </c>
    </row>
    <row r="180" spans="1:15">
      <c r="A180" s="16">
        <v>13188</v>
      </c>
      <c r="B180" s="17" t="s">
        <v>956</v>
      </c>
      <c r="C180" s="135" t="s">
        <v>2175</v>
      </c>
      <c r="D180" s="48">
        <v>1</v>
      </c>
      <c r="E180" s="55"/>
      <c r="F180" s="20"/>
      <c r="G180" s="22">
        <f>F180</f>
        <v>0</v>
      </c>
      <c r="H180" s="22">
        <f>F180</f>
        <v>0</v>
      </c>
      <c r="I180" s="22">
        <f>F180</f>
        <v>0</v>
      </c>
      <c r="J180" s="31"/>
      <c r="K180" s="30">
        <f t="shared" ref="K180:K217" si="167">J180*F180</f>
        <v>0</v>
      </c>
      <c r="L180" s="32">
        <f t="shared" si="123"/>
        <v>0</v>
      </c>
      <c r="N180" s="51">
        <f t="shared" si="101"/>
        <v>180</v>
      </c>
      <c r="O180" t="s">
        <v>2167</v>
      </c>
    </row>
    <row r="181" spans="1:15">
      <c r="A181" s="25">
        <v>13189</v>
      </c>
      <c r="B181" s="26" t="s">
        <v>1097</v>
      </c>
      <c r="C181" s="124" t="s">
        <v>2176</v>
      </c>
      <c r="D181" s="49">
        <v>1</v>
      </c>
      <c r="E181" s="56">
        <v>2</v>
      </c>
      <c r="F181" s="28">
        <v>2047</v>
      </c>
      <c r="G181" s="30">
        <f>F181</f>
        <v>2047</v>
      </c>
      <c r="H181" s="30">
        <f>F181</f>
        <v>2047</v>
      </c>
      <c r="I181" s="30">
        <f>F181</f>
        <v>2047</v>
      </c>
      <c r="J181" s="31"/>
      <c r="K181" s="30">
        <f t="shared" si="167"/>
        <v>0</v>
      </c>
      <c r="L181" s="32">
        <f t="shared" ref="L181:L217" si="168">IF($K$218&gt;125000,J181*I181,IF($K$218&gt;55000,J181*H181,IF($K$218&gt;27500,J181*G181,IF($K$218&gt;=0,J181*F181,0))))</f>
        <v>0</v>
      </c>
      <c r="N181" s="51">
        <f t="shared" si="101"/>
        <v>181</v>
      </c>
      <c r="O181" t="s">
        <v>2167</v>
      </c>
    </row>
    <row r="182" spans="1:15">
      <c r="A182" s="16">
        <v>14281</v>
      </c>
      <c r="B182" s="17" t="s">
        <v>942</v>
      </c>
      <c r="C182" s="136" t="s">
        <v>2177</v>
      </c>
      <c r="D182" s="48">
        <v>1</v>
      </c>
      <c r="E182" s="57">
        <v>2</v>
      </c>
      <c r="F182" s="20">
        <v>1235</v>
      </c>
      <c r="G182" s="22">
        <f t="shared" ref="G182:G217" si="169">F182</f>
        <v>1235</v>
      </c>
      <c r="H182" s="22">
        <f t="shared" ref="H182:H217" si="170">F182</f>
        <v>1235</v>
      </c>
      <c r="I182" s="22">
        <f t="shared" ref="I182:I217" si="171">F182</f>
        <v>1235</v>
      </c>
      <c r="J182" s="31"/>
      <c r="K182" s="30">
        <f t="shared" si="167"/>
        <v>0</v>
      </c>
      <c r="L182" s="32">
        <f t="shared" si="168"/>
        <v>0</v>
      </c>
      <c r="N182" s="51">
        <f t="shared" si="101"/>
        <v>182</v>
      </c>
      <c r="O182" t="s">
        <v>2167</v>
      </c>
    </row>
    <row r="183" spans="1:15">
      <c r="A183" s="25">
        <v>13180</v>
      </c>
      <c r="B183" s="26" t="s">
        <v>809</v>
      </c>
      <c r="C183" s="124" t="s">
        <v>2178</v>
      </c>
      <c r="D183" s="49">
        <v>1</v>
      </c>
      <c r="E183" s="56">
        <v>2</v>
      </c>
      <c r="F183" s="28">
        <v>915</v>
      </c>
      <c r="G183" s="30">
        <f t="shared" si="169"/>
        <v>915</v>
      </c>
      <c r="H183" s="30">
        <f t="shared" si="170"/>
        <v>915</v>
      </c>
      <c r="I183" s="30">
        <f t="shared" si="171"/>
        <v>915</v>
      </c>
      <c r="J183" s="31"/>
      <c r="K183" s="30">
        <f t="shared" si="167"/>
        <v>0</v>
      </c>
      <c r="L183" s="32">
        <f t="shared" si="168"/>
        <v>0</v>
      </c>
      <c r="N183" s="51">
        <f t="shared" si="101"/>
        <v>183</v>
      </c>
      <c r="O183" t="s">
        <v>2167</v>
      </c>
    </row>
    <row r="184" spans="1:15" ht="14.25" customHeight="1">
      <c r="A184" s="16">
        <v>13291</v>
      </c>
      <c r="B184" s="17" t="s">
        <v>809</v>
      </c>
      <c r="C184" s="135" t="s">
        <v>2179</v>
      </c>
      <c r="D184" s="48">
        <v>1</v>
      </c>
      <c r="E184" s="55"/>
      <c r="F184" s="20"/>
      <c r="G184" s="22">
        <f t="shared" si="169"/>
        <v>0</v>
      </c>
      <c r="H184" s="22">
        <f t="shared" si="170"/>
        <v>0</v>
      </c>
      <c r="I184" s="22">
        <f t="shared" si="171"/>
        <v>0</v>
      </c>
      <c r="J184" s="31"/>
      <c r="K184" s="30">
        <f t="shared" si="167"/>
        <v>0</v>
      </c>
      <c r="L184" s="32">
        <f t="shared" si="168"/>
        <v>0</v>
      </c>
      <c r="N184" s="51">
        <f t="shared" ref="N184:N215" si="172">ROW(J184)</f>
        <v>184</v>
      </c>
      <c r="O184" t="s">
        <v>2167</v>
      </c>
    </row>
    <row r="185" spans="1:15">
      <c r="A185" s="25">
        <v>14300</v>
      </c>
      <c r="B185" s="26" t="s">
        <v>809</v>
      </c>
      <c r="C185" s="124" t="s">
        <v>2180</v>
      </c>
      <c r="D185" s="49">
        <v>1</v>
      </c>
      <c r="E185" s="56"/>
      <c r="F185" s="28"/>
      <c r="G185" s="30">
        <f t="shared" si="169"/>
        <v>0</v>
      </c>
      <c r="H185" s="30">
        <f t="shared" si="170"/>
        <v>0</v>
      </c>
      <c r="I185" s="30">
        <f t="shared" si="171"/>
        <v>0</v>
      </c>
      <c r="J185" s="31"/>
      <c r="K185" s="30">
        <f t="shared" si="167"/>
        <v>0</v>
      </c>
      <c r="L185" s="32">
        <f t="shared" si="168"/>
        <v>0</v>
      </c>
      <c r="N185" s="51">
        <f t="shared" si="172"/>
        <v>185</v>
      </c>
      <c r="O185" t="s">
        <v>2167</v>
      </c>
    </row>
    <row r="186" spans="1:15">
      <c r="A186" s="16">
        <v>14301</v>
      </c>
      <c r="B186" s="17" t="s">
        <v>809</v>
      </c>
      <c r="C186" s="135" t="s">
        <v>2181</v>
      </c>
      <c r="D186" s="48">
        <v>1</v>
      </c>
      <c r="E186" s="55"/>
      <c r="F186" s="20"/>
      <c r="G186" s="22">
        <f t="shared" si="169"/>
        <v>0</v>
      </c>
      <c r="H186" s="22">
        <f t="shared" si="170"/>
        <v>0</v>
      </c>
      <c r="I186" s="22">
        <f t="shared" si="171"/>
        <v>0</v>
      </c>
      <c r="J186" s="31"/>
      <c r="K186" s="30">
        <f t="shared" si="167"/>
        <v>0</v>
      </c>
      <c r="L186" s="32">
        <f t="shared" si="168"/>
        <v>0</v>
      </c>
      <c r="N186" s="51">
        <f t="shared" si="172"/>
        <v>186</v>
      </c>
      <c r="O186" t="s">
        <v>2167</v>
      </c>
    </row>
    <row r="187" spans="1:15">
      <c r="A187" s="25">
        <v>12866</v>
      </c>
      <c r="B187" s="26" t="s">
        <v>956</v>
      </c>
      <c r="C187" s="124" t="s">
        <v>2182</v>
      </c>
      <c r="D187" s="49">
        <v>1</v>
      </c>
      <c r="E187" s="56"/>
      <c r="F187" s="28"/>
      <c r="G187" s="30">
        <f t="shared" si="169"/>
        <v>0</v>
      </c>
      <c r="H187" s="30">
        <f t="shared" si="170"/>
        <v>0</v>
      </c>
      <c r="I187" s="30">
        <f t="shared" si="171"/>
        <v>0</v>
      </c>
      <c r="J187" s="31"/>
      <c r="K187" s="30">
        <f t="shared" si="167"/>
        <v>0</v>
      </c>
      <c r="L187" s="32">
        <f t="shared" si="168"/>
        <v>0</v>
      </c>
      <c r="N187" s="51">
        <f t="shared" si="172"/>
        <v>187</v>
      </c>
      <c r="O187" t="s">
        <v>2167</v>
      </c>
    </row>
    <row r="188" spans="1:15">
      <c r="A188" s="16">
        <v>14234</v>
      </c>
      <c r="B188" s="17" t="s">
        <v>1096</v>
      </c>
      <c r="C188" s="135" t="s">
        <v>2183</v>
      </c>
      <c r="D188" s="48">
        <v>1</v>
      </c>
      <c r="E188" s="55"/>
      <c r="F188" s="20"/>
      <c r="G188" s="22">
        <f t="shared" si="169"/>
        <v>0</v>
      </c>
      <c r="H188" s="22">
        <f t="shared" si="170"/>
        <v>0</v>
      </c>
      <c r="I188" s="22">
        <f t="shared" si="171"/>
        <v>0</v>
      </c>
      <c r="J188" s="31"/>
      <c r="K188" s="30">
        <f t="shared" si="167"/>
        <v>0</v>
      </c>
      <c r="L188" s="32">
        <f t="shared" si="168"/>
        <v>0</v>
      </c>
      <c r="N188" s="51">
        <f t="shared" si="172"/>
        <v>188</v>
      </c>
      <c r="O188" t="s">
        <v>2167</v>
      </c>
    </row>
    <row r="189" spans="1:15">
      <c r="A189" s="25">
        <v>13181</v>
      </c>
      <c r="B189" s="26" t="s">
        <v>1095</v>
      </c>
      <c r="C189" s="124" t="s">
        <v>2184</v>
      </c>
      <c r="D189" s="49">
        <v>1</v>
      </c>
      <c r="E189" s="56"/>
      <c r="F189" s="28"/>
      <c r="G189" s="30">
        <f t="shared" si="169"/>
        <v>0</v>
      </c>
      <c r="H189" s="30">
        <f t="shared" si="170"/>
        <v>0</v>
      </c>
      <c r="I189" s="30">
        <f t="shared" si="171"/>
        <v>0</v>
      </c>
      <c r="J189" s="31"/>
      <c r="K189" s="30">
        <f t="shared" si="167"/>
        <v>0</v>
      </c>
      <c r="L189" s="32">
        <f t="shared" si="168"/>
        <v>0</v>
      </c>
      <c r="N189" s="51">
        <f t="shared" si="172"/>
        <v>189</v>
      </c>
      <c r="O189" t="s">
        <v>2167</v>
      </c>
    </row>
    <row r="190" spans="1:15">
      <c r="A190" s="16">
        <v>14307</v>
      </c>
      <c r="B190" s="17" t="s">
        <v>942</v>
      </c>
      <c r="C190" s="136" t="s">
        <v>2185</v>
      </c>
      <c r="D190" s="48">
        <v>1</v>
      </c>
      <c r="E190" s="57">
        <v>2</v>
      </c>
      <c r="F190" s="20">
        <v>782</v>
      </c>
      <c r="G190" s="22">
        <f t="shared" si="169"/>
        <v>782</v>
      </c>
      <c r="H190" s="22">
        <f t="shared" si="170"/>
        <v>782</v>
      </c>
      <c r="I190" s="22">
        <f t="shared" si="171"/>
        <v>782</v>
      </c>
      <c r="J190" s="31"/>
      <c r="K190" s="30">
        <f t="shared" si="167"/>
        <v>0</v>
      </c>
      <c r="L190" s="32">
        <f t="shared" si="168"/>
        <v>0</v>
      </c>
      <c r="N190" s="51">
        <f t="shared" si="172"/>
        <v>190</v>
      </c>
      <c r="O190" t="s">
        <v>2167</v>
      </c>
    </row>
    <row r="191" spans="1:15">
      <c r="A191" s="25">
        <v>13197</v>
      </c>
      <c r="B191" s="26" t="s">
        <v>809</v>
      </c>
      <c r="C191" s="124" t="s">
        <v>2186</v>
      </c>
      <c r="D191" s="49">
        <v>1</v>
      </c>
      <c r="E191" s="56"/>
      <c r="F191" s="28"/>
      <c r="G191" s="30">
        <f t="shared" si="169"/>
        <v>0</v>
      </c>
      <c r="H191" s="30">
        <f t="shared" si="170"/>
        <v>0</v>
      </c>
      <c r="I191" s="30">
        <f t="shared" si="171"/>
        <v>0</v>
      </c>
      <c r="J191" s="31"/>
      <c r="K191" s="30">
        <f t="shared" si="167"/>
        <v>0</v>
      </c>
      <c r="L191" s="32">
        <f t="shared" si="168"/>
        <v>0</v>
      </c>
      <c r="N191" s="51">
        <f t="shared" si="172"/>
        <v>191</v>
      </c>
      <c r="O191" t="s">
        <v>2167</v>
      </c>
    </row>
    <row r="192" spans="1:15">
      <c r="A192" s="16">
        <v>13914</v>
      </c>
      <c r="B192" s="17" t="s">
        <v>942</v>
      </c>
      <c r="C192" s="135" t="s">
        <v>2187</v>
      </c>
      <c r="D192" s="48">
        <v>1</v>
      </c>
      <c r="E192" s="55"/>
      <c r="F192" s="20"/>
      <c r="G192" s="22">
        <f t="shared" si="169"/>
        <v>0</v>
      </c>
      <c r="H192" s="22">
        <f t="shared" si="170"/>
        <v>0</v>
      </c>
      <c r="I192" s="22">
        <f t="shared" si="171"/>
        <v>0</v>
      </c>
      <c r="J192" s="31"/>
      <c r="K192" s="30">
        <f t="shared" si="167"/>
        <v>0</v>
      </c>
      <c r="L192" s="32">
        <f t="shared" si="168"/>
        <v>0</v>
      </c>
      <c r="N192" s="51">
        <f t="shared" si="172"/>
        <v>192</v>
      </c>
      <c r="O192" t="s">
        <v>2167</v>
      </c>
    </row>
    <row r="193" spans="1:15">
      <c r="A193" s="25">
        <v>13192</v>
      </c>
      <c r="B193" s="26" t="s">
        <v>138</v>
      </c>
      <c r="C193" s="124" t="s">
        <v>2188</v>
      </c>
      <c r="D193" s="49">
        <v>1</v>
      </c>
      <c r="E193" s="56"/>
      <c r="F193" s="28"/>
      <c r="G193" s="30">
        <f t="shared" si="169"/>
        <v>0</v>
      </c>
      <c r="H193" s="30">
        <f t="shared" si="170"/>
        <v>0</v>
      </c>
      <c r="I193" s="30">
        <f t="shared" si="171"/>
        <v>0</v>
      </c>
      <c r="J193" s="31"/>
      <c r="K193" s="30">
        <f t="shared" si="167"/>
        <v>0</v>
      </c>
      <c r="L193" s="32">
        <f t="shared" si="168"/>
        <v>0</v>
      </c>
      <c r="N193" s="51">
        <f t="shared" si="172"/>
        <v>193</v>
      </c>
      <c r="O193" t="s">
        <v>2167</v>
      </c>
    </row>
    <row r="194" spans="1:15">
      <c r="A194" s="16">
        <v>13193</v>
      </c>
      <c r="B194" s="17" t="s">
        <v>1156</v>
      </c>
      <c r="C194" s="135" t="s">
        <v>2189</v>
      </c>
      <c r="D194" s="48">
        <v>1</v>
      </c>
      <c r="E194" s="55"/>
      <c r="F194" s="20"/>
      <c r="G194" s="22">
        <f t="shared" si="169"/>
        <v>0</v>
      </c>
      <c r="H194" s="22">
        <f t="shared" si="170"/>
        <v>0</v>
      </c>
      <c r="I194" s="22">
        <f t="shared" si="171"/>
        <v>0</v>
      </c>
      <c r="J194" s="31"/>
      <c r="K194" s="30">
        <f t="shared" si="167"/>
        <v>0</v>
      </c>
      <c r="L194" s="32">
        <f t="shared" si="168"/>
        <v>0</v>
      </c>
      <c r="N194" s="51">
        <f t="shared" si="172"/>
        <v>194</v>
      </c>
      <c r="O194" t="s">
        <v>2167</v>
      </c>
    </row>
    <row r="195" spans="1:15">
      <c r="A195" s="25">
        <v>14313</v>
      </c>
      <c r="B195" s="26" t="s">
        <v>942</v>
      </c>
      <c r="C195" s="124" t="s">
        <v>2190</v>
      </c>
      <c r="D195" s="49">
        <v>1</v>
      </c>
      <c r="E195" s="56"/>
      <c r="F195" s="28"/>
      <c r="G195" s="30">
        <f t="shared" si="169"/>
        <v>0</v>
      </c>
      <c r="H195" s="30">
        <f t="shared" si="170"/>
        <v>0</v>
      </c>
      <c r="I195" s="30">
        <f t="shared" si="171"/>
        <v>0</v>
      </c>
      <c r="J195" s="31"/>
      <c r="K195" s="30">
        <f t="shared" si="167"/>
        <v>0</v>
      </c>
      <c r="L195" s="32">
        <f t="shared" si="168"/>
        <v>0</v>
      </c>
      <c r="N195" s="51">
        <f t="shared" si="172"/>
        <v>195</v>
      </c>
      <c r="O195" t="s">
        <v>2167</v>
      </c>
    </row>
    <row r="196" spans="1:15">
      <c r="A196" s="16">
        <v>13195</v>
      </c>
      <c r="B196" s="17" t="s">
        <v>958</v>
      </c>
      <c r="C196" s="135" t="s">
        <v>2191</v>
      </c>
      <c r="D196" s="48">
        <v>1</v>
      </c>
      <c r="E196" s="55"/>
      <c r="F196" s="20"/>
      <c r="G196" s="22">
        <f t="shared" si="169"/>
        <v>0</v>
      </c>
      <c r="H196" s="22">
        <f t="shared" si="170"/>
        <v>0</v>
      </c>
      <c r="I196" s="22">
        <f t="shared" si="171"/>
        <v>0</v>
      </c>
      <c r="J196" s="31"/>
      <c r="K196" s="30">
        <f t="shared" si="167"/>
        <v>0</v>
      </c>
      <c r="L196" s="32">
        <f t="shared" si="168"/>
        <v>0</v>
      </c>
      <c r="N196" s="51">
        <f t="shared" si="172"/>
        <v>196</v>
      </c>
      <c r="O196" t="s">
        <v>2167</v>
      </c>
    </row>
    <row r="197" spans="1:15">
      <c r="A197" s="16">
        <v>14305</v>
      </c>
      <c r="B197" s="17" t="s">
        <v>958</v>
      </c>
      <c r="C197" s="135" t="s">
        <v>3731</v>
      </c>
      <c r="D197" s="48">
        <v>1</v>
      </c>
      <c r="E197" s="55">
        <v>1</v>
      </c>
      <c r="F197" s="20">
        <v>650</v>
      </c>
      <c r="G197" s="22">
        <f t="shared" ref="G197:G198" si="173">F197</f>
        <v>650</v>
      </c>
      <c r="H197" s="22">
        <f t="shared" ref="H197:H198" si="174">F197</f>
        <v>650</v>
      </c>
      <c r="I197" s="22">
        <f t="shared" ref="I197:I198" si="175">F197</f>
        <v>650</v>
      </c>
      <c r="J197" s="31"/>
      <c r="K197" s="30">
        <f t="shared" ref="K197:K198" si="176">J197*F197</f>
        <v>0</v>
      </c>
      <c r="L197" s="32">
        <f t="shared" ref="L197:L198" si="177">IF($K$218&gt;125000,J197*I197,IF($K$218&gt;55000,J197*H197,IF($K$218&gt;27500,J197*G197,IF($K$218&gt;=0,J197*F197,0))))</f>
        <v>0</v>
      </c>
      <c r="N197" s="51">
        <f t="shared" ref="N197:N198" si="178">ROW(J197)</f>
        <v>197</v>
      </c>
      <c r="O197" t="s">
        <v>2167</v>
      </c>
    </row>
    <row r="198" spans="1:15">
      <c r="A198" s="25">
        <v>14042</v>
      </c>
      <c r="B198" s="26" t="s">
        <v>942</v>
      </c>
      <c r="C198" s="124" t="s">
        <v>3732</v>
      </c>
      <c r="D198" s="49">
        <v>1</v>
      </c>
      <c r="E198" s="56">
        <v>1</v>
      </c>
      <c r="F198" s="28">
        <v>845</v>
      </c>
      <c r="G198" s="30">
        <f t="shared" si="173"/>
        <v>845</v>
      </c>
      <c r="H198" s="30">
        <f t="shared" si="174"/>
        <v>845</v>
      </c>
      <c r="I198" s="30">
        <f t="shared" si="175"/>
        <v>845</v>
      </c>
      <c r="J198" s="31"/>
      <c r="K198" s="30">
        <f t="shared" si="176"/>
        <v>0</v>
      </c>
      <c r="L198" s="32">
        <f t="shared" si="177"/>
        <v>0</v>
      </c>
      <c r="N198" s="51">
        <f t="shared" si="178"/>
        <v>198</v>
      </c>
      <c r="O198" t="s">
        <v>2167</v>
      </c>
    </row>
    <row r="199" spans="1:15">
      <c r="A199" s="25">
        <v>13948</v>
      </c>
      <c r="B199" s="26" t="s">
        <v>942</v>
      </c>
      <c r="C199" s="124" t="s">
        <v>2192</v>
      </c>
      <c r="D199" s="49">
        <v>1</v>
      </c>
      <c r="E199" s="56"/>
      <c r="F199" s="28"/>
      <c r="G199" s="30">
        <f t="shared" si="169"/>
        <v>0</v>
      </c>
      <c r="H199" s="30">
        <f t="shared" si="170"/>
        <v>0</v>
      </c>
      <c r="I199" s="30">
        <f t="shared" si="171"/>
        <v>0</v>
      </c>
      <c r="J199" s="31"/>
      <c r="K199" s="30">
        <f t="shared" si="167"/>
        <v>0</v>
      </c>
      <c r="L199" s="32">
        <f t="shared" si="168"/>
        <v>0</v>
      </c>
      <c r="N199" s="51">
        <f t="shared" si="172"/>
        <v>199</v>
      </c>
      <c r="O199" t="s">
        <v>2167</v>
      </c>
    </row>
    <row r="200" spans="1:15">
      <c r="A200" s="16">
        <v>13183</v>
      </c>
      <c r="B200" s="17" t="s">
        <v>808</v>
      </c>
      <c r="C200" s="136" t="s">
        <v>2193</v>
      </c>
      <c r="D200" s="48">
        <v>1</v>
      </c>
      <c r="E200" s="57"/>
      <c r="F200" s="20"/>
      <c r="G200" s="22">
        <f t="shared" si="169"/>
        <v>0</v>
      </c>
      <c r="H200" s="22">
        <f t="shared" si="170"/>
        <v>0</v>
      </c>
      <c r="I200" s="22">
        <f t="shared" si="171"/>
        <v>0</v>
      </c>
      <c r="J200" s="31"/>
      <c r="K200" s="30">
        <f t="shared" si="167"/>
        <v>0</v>
      </c>
      <c r="L200" s="32">
        <f t="shared" si="168"/>
        <v>0</v>
      </c>
      <c r="N200" s="51">
        <f t="shared" si="172"/>
        <v>200</v>
      </c>
      <c r="O200" t="s">
        <v>2167</v>
      </c>
    </row>
    <row r="201" spans="1:15">
      <c r="A201" s="25">
        <v>13233</v>
      </c>
      <c r="B201" s="26" t="s">
        <v>1096</v>
      </c>
      <c r="C201" s="124" t="s">
        <v>3733</v>
      </c>
      <c r="D201" s="49">
        <v>1</v>
      </c>
      <c r="E201" s="56"/>
      <c r="F201" s="28"/>
      <c r="G201" s="30">
        <f t="shared" ref="G201:G204" si="179">F201</f>
        <v>0</v>
      </c>
      <c r="H201" s="30">
        <f t="shared" ref="H201:H204" si="180">F201</f>
        <v>0</v>
      </c>
      <c r="I201" s="30">
        <f t="shared" ref="I201:I204" si="181">F201</f>
        <v>0</v>
      </c>
      <c r="J201" s="31"/>
      <c r="K201" s="30">
        <f t="shared" ref="K201:K204" si="182">J201*F201</f>
        <v>0</v>
      </c>
      <c r="L201" s="32">
        <f t="shared" ref="L201:L204" si="183">IF($K$218&gt;125000,J201*I201,IF($K$218&gt;55000,J201*H201,IF($K$218&gt;27500,J201*G201,IF($K$218&gt;=0,J201*F201,0))))</f>
        <v>0</v>
      </c>
      <c r="N201" s="51">
        <f t="shared" ref="N201:N204" si="184">ROW(J201)</f>
        <v>201</v>
      </c>
      <c r="O201" t="s">
        <v>2167</v>
      </c>
    </row>
    <row r="202" spans="1:15">
      <c r="A202" s="16">
        <v>13893</v>
      </c>
      <c r="B202" s="17" t="s">
        <v>942</v>
      </c>
      <c r="C202" s="135" t="s">
        <v>3734</v>
      </c>
      <c r="D202" s="48">
        <v>1</v>
      </c>
      <c r="E202" s="55">
        <v>1</v>
      </c>
      <c r="F202" s="20">
        <v>928</v>
      </c>
      <c r="G202" s="22">
        <f t="shared" si="179"/>
        <v>928</v>
      </c>
      <c r="H202" s="22">
        <f t="shared" si="180"/>
        <v>928</v>
      </c>
      <c r="I202" s="22">
        <f t="shared" si="181"/>
        <v>928</v>
      </c>
      <c r="J202" s="31"/>
      <c r="K202" s="30">
        <f t="shared" si="182"/>
        <v>0</v>
      </c>
      <c r="L202" s="32">
        <f t="shared" si="183"/>
        <v>0</v>
      </c>
      <c r="N202" s="51">
        <f t="shared" si="184"/>
        <v>202</v>
      </c>
      <c r="O202" t="s">
        <v>2167</v>
      </c>
    </row>
    <row r="203" spans="1:15" ht="14.25" customHeight="1">
      <c r="A203" s="25">
        <v>12853</v>
      </c>
      <c r="B203" s="26" t="s">
        <v>809</v>
      </c>
      <c r="C203" s="124" t="s">
        <v>3735</v>
      </c>
      <c r="D203" s="49">
        <v>1</v>
      </c>
      <c r="E203" s="56">
        <v>1</v>
      </c>
      <c r="F203" s="28">
        <v>662</v>
      </c>
      <c r="G203" s="30">
        <f t="shared" si="179"/>
        <v>662</v>
      </c>
      <c r="H203" s="30">
        <f t="shared" si="180"/>
        <v>662</v>
      </c>
      <c r="I203" s="30">
        <f t="shared" si="181"/>
        <v>662</v>
      </c>
      <c r="J203" s="31"/>
      <c r="K203" s="30">
        <f t="shared" si="182"/>
        <v>0</v>
      </c>
      <c r="L203" s="32">
        <f t="shared" si="183"/>
        <v>0</v>
      </c>
      <c r="N203" s="51">
        <f t="shared" si="184"/>
        <v>203</v>
      </c>
      <c r="O203" t="s">
        <v>2167</v>
      </c>
    </row>
    <row r="204" spans="1:15">
      <c r="A204" s="16">
        <v>14881</v>
      </c>
      <c r="B204" s="17" t="s">
        <v>942</v>
      </c>
      <c r="C204" s="135" t="s">
        <v>3737</v>
      </c>
      <c r="D204" s="48">
        <v>1</v>
      </c>
      <c r="E204" s="55"/>
      <c r="F204" s="20"/>
      <c r="G204" s="22">
        <f t="shared" si="179"/>
        <v>0</v>
      </c>
      <c r="H204" s="22">
        <f t="shared" si="180"/>
        <v>0</v>
      </c>
      <c r="I204" s="22">
        <f t="shared" si="181"/>
        <v>0</v>
      </c>
      <c r="J204" s="31"/>
      <c r="K204" s="30">
        <f t="shared" si="182"/>
        <v>0</v>
      </c>
      <c r="L204" s="32">
        <f t="shared" si="183"/>
        <v>0</v>
      </c>
      <c r="N204" s="51">
        <f t="shared" si="184"/>
        <v>204</v>
      </c>
      <c r="O204" t="s">
        <v>2167</v>
      </c>
    </row>
    <row r="205" spans="1:15">
      <c r="A205" s="25">
        <v>13184</v>
      </c>
      <c r="B205" s="26" t="s">
        <v>1096</v>
      </c>
      <c r="C205" s="124" t="s">
        <v>2194</v>
      </c>
      <c r="D205" s="49">
        <v>1</v>
      </c>
      <c r="E205" s="56">
        <v>2</v>
      </c>
      <c r="F205" s="28">
        <v>971</v>
      </c>
      <c r="G205" s="30">
        <f t="shared" si="169"/>
        <v>971</v>
      </c>
      <c r="H205" s="30">
        <f t="shared" si="170"/>
        <v>971</v>
      </c>
      <c r="I205" s="30">
        <f t="shared" si="171"/>
        <v>971</v>
      </c>
      <c r="J205" s="31"/>
      <c r="K205" s="30">
        <f t="shared" si="167"/>
        <v>0</v>
      </c>
      <c r="L205" s="32">
        <f t="shared" si="168"/>
        <v>0</v>
      </c>
      <c r="N205" s="51">
        <f t="shared" si="172"/>
        <v>205</v>
      </c>
      <c r="O205" t="s">
        <v>2167</v>
      </c>
    </row>
    <row r="206" spans="1:15">
      <c r="A206" s="16">
        <v>13915</v>
      </c>
      <c r="B206" s="17" t="s">
        <v>942</v>
      </c>
      <c r="C206" s="135" t="s">
        <v>2195</v>
      </c>
      <c r="D206" s="48">
        <v>1</v>
      </c>
      <c r="E206" s="55"/>
      <c r="F206" s="20"/>
      <c r="G206" s="22">
        <f t="shared" si="169"/>
        <v>0</v>
      </c>
      <c r="H206" s="22">
        <f t="shared" si="170"/>
        <v>0</v>
      </c>
      <c r="I206" s="22">
        <f t="shared" si="171"/>
        <v>0</v>
      </c>
      <c r="J206" s="31"/>
      <c r="K206" s="30">
        <f t="shared" si="167"/>
        <v>0</v>
      </c>
      <c r="L206" s="32">
        <f t="shared" si="168"/>
        <v>0</v>
      </c>
      <c r="N206" s="51">
        <f t="shared" si="172"/>
        <v>206</v>
      </c>
      <c r="O206" t="s">
        <v>2167</v>
      </c>
    </row>
    <row r="207" spans="1:15" ht="14.25" customHeight="1">
      <c r="A207" s="25">
        <v>13185</v>
      </c>
      <c r="B207" s="26" t="s">
        <v>809</v>
      </c>
      <c r="C207" s="124" t="s">
        <v>2196</v>
      </c>
      <c r="D207" s="49">
        <v>1</v>
      </c>
      <c r="E207" s="56"/>
      <c r="F207" s="28"/>
      <c r="G207" s="30">
        <f t="shared" si="169"/>
        <v>0</v>
      </c>
      <c r="H207" s="30">
        <f t="shared" si="170"/>
        <v>0</v>
      </c>
      <c r="I207" s="30">
        <f t="shared" si="171"/>
        <v>0</v>
      </c>
      <c r="J207" s="31"/>
      <c r="K207" s="30">
        <f t="shared" si="167"/>
        <v>0</v>
      </c>
      <c r="L207" s="32">
        <f t="shared" si="168"/>
        <v>0</v>
      </c>
      <c r="N207" s="51">
        <f t="shared" si="172"/>
        <v>207</v>
      </c>
      <c r="O207" t="s">
        <v>2167</v>
      </c>
    </row>
    <row r="208" spans="1:15">
      <c r="A208" s="16">
        <v>13869</v>
      </c>
      <c r="B208" s="17" t="s">
        <v>942</v>
      </c>
      <c r="C208" s="135" t="s">
        <v>2197</v>
      </c>
      <c r="D208" s="48">
        <v>1</v>
      </c>
      <c r="E208" s="55">
        <v>1</v>
      </c>
      <c r="F208" s="20">
        <v>1248</v>
      </c>
      <c r="G208" s="22">
        <f t="shared" si="169"/>
        <v>1248</v>
      </c>
      <c r="H208" s="22">
        <f t="shared" si="170"/>
        <v>1248</v>
      </c>
      <c r="I208" s="22">
        <f t="shared" si="171"/>
        <v>1248</v>
      </c>
      <c r="J208" s="31"/>
      <c r="K208" s="30">
        <f t="shared" si="167"/>
        <v>0</v>
      </c>
      <c r="L208" s="32">
        <f t="shared" si="168"/>
        <v>0</v>
      </c>
      <c r="N208" s="51">
        <f t="shared" si="172"/>
        <v>208</v>
      </c>
      <c r="O208" t="s">
        <v>2167</v>
      </c>
    </row>
    <row r="209" spans="1:15">
      <c r="A209" s="25">
        <v>12868</v>
      </c>
      <c r="B209" s="26" t="s">
        <v>809</v>
      </c>
      <c r="C209" s="124" t="s">
        <v>2198</v>
      </c>
      <c r="D209" s="49">
        <v>1</v>
      </c>
      <c r="E209" s="56"/>
      <c r="F209" s="28"/>
      <c r="G209" s="30">
        <f t="shared" si="169"/>
        <v>0</v>
      </c>
      <c r="H209" s="30">
        <f t="shared" si="170"/>
        <v>0</v>
      </c>
      <c r="I209" s="30">
        <f t="shared" si="171"/>
        <v>0</v>
      </c>
      <c r="J209" s="31"/>
      <c r="K209" s="30">
        <f t="shared" si="167"/>
        <v>0</v>
      </c>
      <c r="L209" s="32">
        <f t="shared" si="168"/>
        <v>0</v>
      </c>
      <c r="N209" s="51">
        <f t="shared" si="172"/>
        <v>209</v>
      </c>
      <c r="O209" t="s">
        <v>2167</v>
      </c>
    </row>
    <row r="210" spans="1:15">
      <c r="A210" s="16">
        <v>14230</v>
      </c>
      <c r="B210" s="17" t="s">
        <v>1095</v>
      </c>
      <c r="C210" s="135" t="s">
        <v>2199</v>
      </c>
      <c r="D210" s="48">
        <v>1</v>
      </c>
      <c r="E210" s="55"/>
      <c r="F210" s="20"/>
      <c r="G210" s="22">
        <f t="shared" si="169"/>
        <v>0</v>
      </c>
      <c r="H210" s="22">
        <f t="shared" si="170"/>
        <v>0</v>
      </c>
      <c r="I210" s="22">
        <f t="shared" si="171"/>
        <v>0</v>
      </c>
      <c r="J210" s="31"/>
      <c r="K210" s="30">
        <f t="shared" si="167"/>
        <v>0</v>
      </c>
      <c r="L210" s="32">
        <f t="shared" si="168"/>
        <v>0</v>
      </c>
      <c r="N210" s="51">
        <f t="shared" si="172"/>
        <v>210</v>
      </c>
      <c r="O210" t="s">
        <v>2167</v>
      </c>
    </row>
    <row r="211" spans="1:15">
      <c r="A211" s="25">
        <v>13906</v>
      </c>
      <c r="B211" s="26" t="s">
        <v>942</v>
      </c>
      <c r="C211" s="124" t="s">
        <v>2200</v>
      </c>
      <c r="D211" s="49">
        <v>1</v>
      </c>
      <c r="E211" s="56"/>
      <c r="F211" s="28"/>
      <c r="G211" s="30">
        <f t="shared" si="169"/>
        <v>0</v>
      </c>
      <c r="H211" s="30">
        <f t="shared" si="170"/>
        <v>0</v>
      </c>
      <c r="I211" s="30">
        <f t="shared" si="171"/>
        <v>0</v>
      </c>
      <c r="J211" s="31"/>
      <c r="K211" s="30">
        <f t="shared" si="167"/>
        <v>0</v>
      </c>
      <c r="L211" s="32">
        <f t="shared" si="168"/>
        <v>0</v>
      </c>
      <c r="N211" s="51">
        <f t="shared" si="172"/>
        <v>211</v>
      </c>
      <c r="O211" t="s">
        <v>2167</v>
      </c>
    </row>
    <row r="212" spans="1:15">
      <c r="A212" s="16">
        <v>13178</v>
      </c>
      <c r="B212" s="17" t="s">
        <v>199</v>
      </c>
      <c r="C212" s="136" t="s">
        <v>2201</v>
      </c>
      <c r="D212" s="48">
        <v>1</v>
      </c>
      <c r="E212" s="57"/>
      <c r="F212" s="20"/>
      <c r="G212" s="22">
        <f t="shared" si="169"/>
        <v>0</v>
      </c>
      <c r="H212" s="22">
        <f t="shared" si="170"/>
        <v>0</v>
      </c>
      <c r="I212" s="22">
        <f t="shared" si="171"/>
        <v>0</v>
      </c>
      <c r="J212" s="31"/>
      <c r="K212" s="30">
        <f t="shared" si="167"/>
        <v>0</v>
      </c>
      <c r="L212" s="32">
        <f t="shared" si="168"/>
        <v>0</v>
      </c>
      <c r="N212" s="51">
        <f t="shared" si="172"/>
        <v>212</v>
      </c>
      <c r="O212" t="s">
        <v>2167</v>
      </c>
    </row>
    <row r="213" spans="1:15">
      <c r="A213" s="25">
        <v>13186</v>
      </c>
      <c r="B213" s="26" t="s">
        <v>809</v>
      </c>
      <c r="C213" s="124" t="s">
        <v>2202</v>
      </c>
      <c r="D213" s="49">
        <v>1</v>
      </c>
      <c r="E213" s="56"/>
      <c r="F213" s="28"/>
      <c r="G213" s="30">
        <f t="shared" si="169"/>
        <v>0</v>
      </c>
      <c r="H213" s="30">
        <f t="shared" si="170"/>
        <v>0</v>
      </c>
      <c r="I213" s="30">
        <f t="shared" si="171"/>
        <v>0</v>
      </c>
      <c r="J213" s="31"/>
      <c r="K213" s="30">
        <f t="shared" si="167"/>
        <v>0</v>
      </c>
      <c r="L213" s="32">
        <f t="shared" si="168"/>
        <v>0</v>
      </c>
      <c r="N213" s="51">
        <f t="shared" si="172"/>
        <v>213</v>
      </c>
      <c r="O213" t="s">
        <v>2167</v>
      </c>
    </row>
    <row r="214" spans="1:15">
      <c r="A214" s="16">
        <v>13177</v>
      </c>
      <c r="B214" s="17" t="s">
        <v>2410</v>
      </c>
      <c r="C214" s="135" t="s">
        <v>2203</v>
      </c>
      <c r="D214" s="48">
        <v>1</v>
      </c>
      <c r="E214" s="55"/>
      <c r="F214" s="20"/>
      <c r="G214" s="22">
        <f t="shared" si="169"/>
        <v>0</v>
      </c>
      <c r="H214" s="22">
        <f t="shared" si="170"/>
        <v>0</v>
      </c>
      <c r="I214" s="22">
        <f t="shared" si="171"/>
        <v>0</v>
      </c>
      <c r="J214" s="31"/>
      <c r="K214" s="30">
        <f t="shared" si="167"/>
        <v>0</v>
      </c>
      <c r="L214" s="32">
        <f t="shared" si="168"/>
        <v>0</v>
      </c>
      <c r="N214" s="51">
        <f t="shared" si="172"/>
        <v>214</v>
      </c>
      <c r="O214" t="s">
        <v>2167</v>
      </c>
    </row>
    <row r="215" spans="1:15">
      <c r="A215" s="25">
        <v>12867</v>
      </c>
      <c r="B215" s="26" t="s">
        <v>808</v>
      </c>
      <c r="C215" s="124" t="s">
        <v>2204</v>
      </c>
      <c r="D215" s="49">
        <v>1</v>
      </c>
      <c r="E215" s="56"/>
      <c r="F215" s="28"/>
      <c r="G215" s="30">
        <f t="shared" si="169"/>
        <v>0</v>
      </c>
      <c r="H215" s="30">
        <f t="shared" si="170"/>
        <v>0</v>
      </c>
      <c r="I215" s="30">
        <f t="shared" si="171"/>
        <v>0</v>
      </c>
      <c r="J215" s="31"/>
      <c r="K215" s="30">
        <f t="shared" si="167"/>
        <v>0</v>
      </c>
      <c r="L215" s="32">
        <f t="shared" si="168"/>
        <v>0</v>
      </c>
      <c r="N215" s="51">
        <f t="shared" si="172"/>
        <v>215</v>
      </c>
      <c r="O215" t="s">
        <v>2167</v>
      </c>
    </row>
    <row r="216" spans="1:15">
      <c r="A216" s="25">
        <v>12983</v>
      </c>
      <c r="B216" s="26" t="s">
        <v>2829</v>
      </c>
      <c r="C216" s="124" t="s">
        <v>2830</v>
      </c>
      <c r="D216" s="49">
        <v>1</v>
      </c>
      <c r="E216" s="56"/>
      <c r="F216" s="28"/>
      <c r="G216" s="30">
        <f>F216</f>
        <v>0</v>
      </c>
      <c r="H216" s="30">
        <f t="shared" ref="H216" si="185">F216</f>
        <v>0</v>
      </c>
      <c r="I216" s="30">
        <f t="shared" ref="I216" si="186">F216</f>
        <v>0</v>
      </c>
      <c r="J216" s="31"/>
      <c r="K216" s="30">
        <f t="shared" ref="K216" si="187">J216*F216</f>
        <v>0</v>
      </c>
      <c r="L216" s="32">
        <f t="shared" ref="L216" si="188">IF($K$218&gt;125000,J216*I216,IF($K$218&gt;55000,J216*H216,IF($K$218&gt;27500,J216*G216,IF($K$218&gt;=0,J216*F216,0))))</f>
        <v>0</v>
      </c>
    </row>
    <row r="217" spans="1:15">
      <c r="A217" s="16">
        <v>13286</v>
      </c>
      <c r="B217" s="17" t="s">
        <v>137</v>
      </c>
      <c r="C217" s="135" t="s">
        <v>2205</v>
      </c>
      <c r="D217" s="48">
        <v>1</v>
      </c>
      <c r="E217" s="55"/>
      <c r="F217" s="20"/>
      <c r="G217" s="22">
        <f t="shared" si="169"/>
        <v>0</v>
      </c>
      <c r="H217" s="22">
        <f t="shared" si="170"/>
        <v>0</v>
      </c>
      <c r="I217" s="22">
        <f t="shared" si="171"/>
        <v>0</v>
      </c>
      <c r="J217" s="31"/>
      <c r="K217" s="30">
        <f t="shared" si="167"/>
        <v>0</v>
      </c>
      <c r="L217" s="32">
        <f t="shared" si="168"/>
        <v>0</v>
      </c>
      <c r="N217" s="51">
        <f>ROW(J217)</f>
        <v>217</v>
      </c>
      <c r="O217" t="s">
        <v>2167</v>
      </c>
    </row>
    <row r="218" spans="1:15" ht="15.75">
      <c r="A218" s="6"/>
      <c r="B218" s="129"/>
      <c r="C218" s="116"/>
      <c r="D218" s="50"/>
      <c r="E218" s="10"/>
      <c r="F218" s="79"/>
      <c r="G218" s="80"/>
      <c r="H218" s="81"/>
      <c r="I218" s="81"/>
      <c r="J218" s="81"/>
      <c r="K218" s="2">
        <f>Hemani!K350</f>
        <v>0</v>
      </c>
      <c r="L218" s="82"/>
    </row>
    <row r="219" spans="1:15">
      <c r="K219" s="2">
        <f>SUM(K3:K217)</f>
        <v>0</v>
      </c>
    </row>
  </sheetData>
  <sheetProtection password="E1DC" sheet="1" objects="1" scenarios="1"/>
  <protectedRanges>
    <protectedRange sqref="M3:M217" name="Диапазон2"/>
    <protectedRange sqref="J3:J217" name="Диапазон1"/>
  </protectedRanges>
  <hyperlinks>
    <hyperlink ref="C31" r:id="rId1"/>
    <hyperlink ref="C35" r:id="rId2"/>
    <hyperlink ref="C178" r:id="rId3"/>
    <hyperlink ref="C177" r:id="rId4"/>
    <hyperlink ref="C176" r:id="rId5"/>
    <hyperlink ref="C175" r:id="rId6"/>
    <hyperlink ref="C174" r:id="rId7"/>
    <hyperlink ref="C173" r:id="rId8"/>
    <hyperlink ref="C171" r:id="rId9"/>
    <hyperlink ref="C170" r:id="rId10"/>
    <hyperlink ref="C169" r:id="rId11"/>
    <hyperlink ref="C165" r:id="rId12"/>
    <hyperlink ref="C164" r:id="rId13"/>
    <hyperlink ref="C162" r:id="rId14"/>
    <hyperlink ref="C161" r:id="rId15"/>
    <hyperlink ref="C160" r:id="rId16"/>
    <hyperlink ref="C159" r:id="rId17"/>
    <hyperlink ref="C156" r:id="rId18"/>
    <hyperlink ref="C155" r:id="rId19"/>
    <hyperlink ref="C154" r:id="rId20"/>
    <hyperlink ref="C149" r:id="rId21" display="Духи  &quot;Ли Авентур Черный&quot;"/>
    <hyperlink ref="C148" r:id="rId22" display="Духи  &quot;Ли Авентур Белый&quot;"/>
    <hyperlink ref="C146" r:id="rId23"/>
    <hyperlink ref="C144" r:id="rId24"/>
    <hyperlink ref="C142" r:id="rId25"/>
    <hyperlink ref="C143" r:id="rId26"/>
    <hyperlink ref="C140" r:id="rId27"/>
    <hyperlink ref="C139" r:id="rId28"/>
    <hyperlink ref="C138" r:id="rId29"/>
    <hyperlink ref="C131" r:id="rId30"/>
    <hyperlink ref="C130" r:id="rId31"/>
    <hyperlink ref="C129" r:id="rId32"/>
    <hyperlink ref="C128" r:id="rId33"/>
    <hyperlink ref="C127" r:id="rId34"/>
    <hyperlink ref="C126" r:id="rId35"/>
    <hyperlink ref="C125" r:id="rId36"/>
    <hyperlink ref="C123" r:id="rId37"/>
    <hyperlink ref="C122" r:id="rId38"/>
    <hyperlink ref="C120" r:id="rId39"/>
    <hyperlink ref="C121" r:id="rId40"/>
    <hyperlink ref="C119" r:id="rId41"/>
    <hyperlink ref="C118" r:id="rId42"/>
    <hyperlink ref="C117" r:id="rId43"/>
    <hyperlink ref="C116" r:id="rId44"/>
    <hyperlink ref="C115" r:id="rId45"/>
    <hyperlink ref="C114" r:id="rId46"/>
    <hyperlink ref="C113" r:id="rId47"/>
    <hyperlink ref="C112" r:id="rId48"/>
    <hyperlink ref="C111" r:id="rId49"/>
    <hyperlink ref="C110" r:id="rId50"/>
    <hyperlink ref="C109" r:id="rId51"/>
    <hyperlink ref="C108" r:id="rId52"/>
    <hyperlink ref="C107" r:id="rId53"/>
    <hyperlink ref="C106" r:id="rId54"/>
    <hyperlink ref="C104" r:id="rId55"/>
    <hyperlink ref="C103" r:id="rId56"/>
    <hyperlink ref="C102" r:id="rId57"/>
    <hyperlink ref="C100" r:id="rId58"/>
    <hyperlink ref="C98" r:id="rId59"/>
    <hyperlink ref="C97" r:id="rId60"/>
    <hyperlink ref="C90" r:id="rId61"/>
    <hyperlink ref="C89" r:id="rId62"/>
    <hyperlink ref="C88" r:id="rId63"/>
    <hyperlink ref="C87" r:id="rId64"/>
    <hyperlink ref="C86" r:id="rId65"/>
    <hyperlink ref="C85" r:id="rId66"/>
    <hyperlink ref="C83" r:id="rId67"/>
    <hyperlink ref="C82" r:id="rId68"/>
    <hyperlink ref="C81" r:id="rId69"/>
    <hyperlink ref="C80" r:id="rId70"/>
    <hyperlink ref="C78" r:id="rId71"/>
    <hyperlink ref="C77" r:id="rId72"/>
    <hyperlink ref="C76" r:id="rId73"/>
    <hyperlink ref="C75" r:id="rId74"/>
    <hyperlink ref="C74" r:id="rId75"/>
    <hyperlink ref="C71" r:id="rId76"/>
    <hyperlink ref="C70" r:id="rId77"/>
    <hyperlink ref="C69" r:id="rId78"/>
    <hyperlink ref="C68" r:id="rId79"/>
    <hyperlink ref="C47" r:id="rId80"/>
    <hyperlink ref="C67" r:id="rId81"/>
    <hyperlink ref="C63" r:id="rId82"/>
    <hyperlink ref="C62" r:id="rId83"/>
    <hyperlink ref="C61" r:id="rId84"/>
    <hyperlink ref="C60" r:id="rId85"/>
    <hyperlink ref="C59" r:id="rId86"/>
    <hyperlink ref="C58" r:id="rId87"/>
    <hyperlink ref="C57" r:id="rId88"/>
    <hyperlink ref="C56" r:id="rId89"/>
    <hyperlink ref="C55" r:id="rId90"/>
    <hyperlink ref="C54" r:id="rId91"/>
    <hyperlink ref="C49" r:id="rId92"/>
    <hyperlink ref="C50" r:id="rId93"/>
    <hyperlink ref="C48" r:id="rId94"/>
    <hyperlink ref="C46" r:id="rId95"/>
    <hyperlink ref="C45" r:id="rId96"/>
    <hyperlink ref="C43" r:id="rId97"/>
    <hyperlink ref="C42" r:id="rId98"/>
    <hyperlink ref="C41" r:id="rId99"/>
    <hyperlink ref="C40" r:id="rId100"/>
    <hyperlink ref="C72" r:id="rId101"/>
    <hyperlink ref="C44" r:id="rId102"/>
    <hyperlink ref="C150" r:id="rId103" display="Духи  &quot;Ли Авентур Черный&quot;"/>
    <hyperlink ref="C65" r:id="rId104" display="Харамейн Мухаллят"/>
    <hyperlink ref="C64" r:id="rId105" display="Харамейн МЕДИНА"/>
    <hyperlink ref="C73" r:id="rId106" display="Аль Харамейн Рафиа Серебро"/>
    <hyperlink ref="C84" r:id="rId107" display="Аль Харамейн МУСКУС АЛЬ-ГАЗАЛЬ"/>
    <hyperlink ref="C79" r:id="rId108" display="Аль Харамейн Деликат"/>
    <hyperlink ref="C172" r:id="rId109" display="Туалетная вода OLA PURPLE / ОЛА фиолетовый"/>
    <hyperlink ref="C147" r:id="rId110" display="Духи  &quot;Ли Авентур Белый&quot;"/>
    <hyperlink ref="C152" r:id="rId111" display="Духи  &quot;Ли Авентур Черный&quot;"/>
    <hyperlink ref="C151" r:id="rId112" display="Духи  &quot;Ли Авентур Белый&quot;"/>
    <hyperlink ref="C153" r:id="rId113" display="Духи  &quot;Ли Авентур Черный&quot;"/>
    <hyperlink ref="C145" r:id="rId114" display="Духи &quot;Джунун&quot;"/>
    <hyperlink ref="C17" r:id="rId115" display="Amber Nuit  - Янтарная нось  "/>
    <hyperlink ref="C4" r:id="rId116"/>
  </hyperlinks>
  <pageMargins left="0.7" right="0.7" top="0.75" bottom="0.75" header="0.3" footer="0.3"/>
  <pageSetup paperSize="9" orientation="portrait" r:id="rId1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8" tint="0.59999389629810485"/>
  </sheetPr>
  <dimension ref="A1:O128"/>
  <sheetViews>
    <sheetView workbookViewId="0">
      <pane ySplit="1" topLeftCell="A94" activePane="bottomLeft" state="frozen"/>
      <selection activeCell="F113" sqref="F113"/>
      <selection pane="bottomLeft" activeCell="E3" sqref="E3:F127"/>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11.85546875" customWidth="1"/>
    <col min="13" max="14" width="8.85546875" hidden="1" customWidth="1"/>
    <col min="15" max="15" width="7.5703125" hidden="1" customWidth="1"/>
  </cols>
  <sheetData>
    <row r="1" spans="1:15" s="3" customFormat="1" ht="51" customHeight="1">
      <c r="A1" s="39" t="s">
        <v>128</v>
      </c>
      <c r="B1" s="40" t="s">
        <v>131</v>
      </c>
      <c r="C1" s="41" t="s">
        <v>150</v>
      </c>
      <c r="D1" s="53" t="s">
        <v>129</v>
      </c>
      <c r="E1" s="54" t="s">
        <v>148</v>
      </c>
      <c r="F1" s="42" t="s">
        <v>130</v>
      </c>
      <c r="G1" s="42" t="s">
        <v>839</v>
      </c>
      <c r="H1" s="43" t="s">
        <v>840</v>
      </c>
      <c r="I1" s="43" t="s">
        <v>841</v>
      </c>
      <c r="J1" s="46" t="s">
        <v>811</v>
      </c>
      <c r="K1" s="14" t="s">
        <v>144</v>
      </c>
      <c r="L1" s="38" t="str">
        <f>"Сумма:"&amp;" "&amp;SUM(L3:L526)</f>
        <v>Сумма: 0</v>
      </c>
    </row>
    <row r="2" spans="1:15">
      <c r="A2" s="16"/>
      <c r="B2" s="17"/>
      <c r="D2" s="17"/>
      <c r="E2" s="55"/>
      <c r="F2" s="20"/>
      <c r="G2" s="238"/>
      <c r="H2" s="239"/>
      <c r="I2" s="240"/>
      <c r="J2" s="15"/>
      <c r="K2" s="22"/>
      <c r="L2" s="23"/>
    </row>
    <row r="3" spans="1:15">
      <c r="A3" s="16"/>
      <c r="B3" s="17"/>
      <c r="C3" s="17"/>
      <c r="D3" s="17">
        <v>12</v>
      </c>
      <c r="E3" s="55"/>
      <c r="F3" s="20"/>
      <c r="G3" s="21"/>
      <c r="H3" s="22"/>
      <c r="I3" s="22"/>
      <c r="J3" s="31"/>
      <c r="K3" s="30"/>
      <c r="L3" s="32"/>
      <c r="N3">
        <f t="shared" ref="N3:N41" si="0">ROW(J3)</f>
        <v>3</v>
      </c>
      <c r="O3" t="s">
        <v>2166</v>
      </c>
    </row>
    <row r="4" spans="1:15">
      <c r="A4" s="16">
        <v>15012</v>
      </c>
      <c r="B4" s="17" t="s">
        <v>944</v>
      </c>
      <c r="C4" s="97" t="s">
        <v>3322</v>
      </c>
      <c r="D4" s="17">
        <v>12</v>
      </c>
      <c r="E4" s="55">
        <v>44</v>
      </c>
      <c r="F4" s="20">
        <v>1600</v>
      </c>
      <c r="G4" s="21">
        <f t="shared" ref="G4:G31" si="1">F4*0.9</f>
        <v>1440</v>
      </c>
      <c r="H4" s="22">
        <f t="shared" ref="H4:H31" si="2">F4*0.85</f>
        <v>1360</v>
      </c>
      <c r="I4" s="22">
        <f t="shared" ref="I4:I31" si="3">F4*0.8</f>
        <v>1280</v>
      </c>
      <c r="J4" s="31"/>
      <c r="K4" s="30">
        <f t="shared" ref="K4:K31" si="4">J4*F4</f>
        <v>0</v>
      </c>
      <c r="L4" s="32">
        <f t="shared" ref="L4:L35" si="5">IF($K$127&gt;1,J4*I4,IF($K$127&gt;55000,J4*H4,IF($K$127&gt;27500,J4*G4,IF($K$127&gt;=0,J4*F4,0))))</f>
        <v>0</v>
      </c>
      <c r="N4">
        <f t="shared" ref="N4:N31" si="6">ROW(J4)</f>
        <v>4</v>
      </c>
      <c r="O4" t="s">
        <v>2166</v>
      </c>
    </row>
    <row r="5" spans="1:15">
      <c r="A5" s="25">
        <v>15011</v>
      </c>
      <c r="B5" s="26" t="s">
        <v>942</v>
      </c>
      <c r="C5" s="95" t="s">
        <v>3323</v>
      </c>
      <c r="D5" s="26">
        <v>12</v>
      </c>
      <c r="E5" s="56">
        <v>106</v>
      </c>
      <c r="F5" s="28">
        <v>1250</v>
      </c>
      <c r="G5" s="29">
        <f t="shared" si="1"/>
        <v>1125</v>
      </c>
      <c r="H5" s="30">
        <f t="shared" si="2"/>
        <v>1062.5</v>
      </c>
      <c r="I5" s="30">
        <f t="shared" si="3"/>
        <v>1000</v>
      </c>
      <c r="J5" s="31"/>
      <c r="K5" s="30">
        <f t="shared" si="4"/>
        <v>0</v>
      </c>
      <c r="L5" s="32">
        <f t="shared" si="5"/>
        <v>0</v>
      </c>
      <c r="N5">
        <f t="shared" si="6"/>
        <v>5</v>
      </c>
      <c r="O5" t="s">
        <v>2166</v>
      </c>
    </row>
    <row r="6" spans="1:15">
      <c r="A6" s="16">
        <v>15015</v>
      </c>
      <c r="B6" s="17" t="s">
        <v>942</v>
      </c>
      <c r="C6" s="97" t="s">
        <v>3324</v>
      </c>
      <c r="D6" s="17">
        <v>12</v>
      </c>
      <c r="E6" s="55">
        <v>16</v>
      </c>
      <c r="F6" s="20">
        <v>3000</v>
      </c>
      <c r="G6" s="21">
        <f t="shared" si="1"/>
        <v>2700</v>
      </c>
      <c r="H6" s="22">
        <f t="shared" si="2"/>
        <v>2550</v>
      </c>
      <c r="I6" s="22">
        <f t="shared" si="3"/>
        <v>2400</v>
      </c>
      <c r="J6" s="31"/>
      <c r="K6" s="30">
        <f t="shared" si="4"/>
        <v>0</v>
      </c>
      <c r="L6" s="32">
        <f t="shared" si="5"/>
        <v>0</v>
      </c>
      <c r="N6">
        <f t="shared" si="6"/>
        <v>6</v>
      </c>
      <c r="O6" t="s">
        <v>2166</v>
      </c>
    </row>
    <row r="7" spans="1:15">
      <c r="A7" s="25">
        <v>15013</v>
      </c>
      <c r="B7" s="26" t="s">
        <v>942</v>
      </c>
      <c r="C7" s="95" t="s">
        <v>3325</v>
      </c>
      <c r="D7" s="26">
        <v>12</v>
      </c>
      <c r="E7" s="56">
        <v>22</v>
      </c>
      <c r="F7" s="28">
        <v>3000</v>
      </c>
      <c r="G7" s="29">
        <f t="shared" si="1"/>
        <v>2700</v>
      </c>
      <c r="H7" s="30">
        <f t="shared" si="2"/>
        <v>2550</v>
      </c>
      <c r="I7" s="30">
        <f t="shared" si="3"/>
        <v>2400</v>
      </c>
      <c r="J7" s="31"/>
      <c r="K7" s="30">
        <f t="shared" si="4"/>
        <v>0</v>
      </c>
      <c r="L7" s="32">
        <f t="shared" si="5"/>
        <v>0</v>
      </c>
      <c r="N7">
        <f t="shared" si="6"/>
        <v>7</v>
      </c>
      <c r="O7" t="s">
        <v>2166</v>
      </c>
    </row>
    <row r="8" spans="1:15">
      <c r="A8" s="16">
        <v>15005</v>
      </c>
      <c r="B8" s="17" t="s">
        <v>942</v>
      </c>
      <c r="C8" s="97" t="s">
        <v>3326</v>
      </c>
      <c r="D8" s="17">
        <v>12</v>
      </c>
      <c r="E8" s="55">
        <v>33</v>
      </c>
      <c r="F8" s="20">
        <v>700</v>
      </c>
      <c r="G8" s="21">
        <f t="shared" si="1"/>
        <v>630</v>
      </c>
      <c r="H8" s="22">
        <f t="shared" si="2"/>
        <v>595</v>
      </c>
      <c r="I8" s="22">
        <f t="shared" si="3"/>
        <v>560</v>
      </c>
      <c r="J8" s="31"/>
      <c r="K8" s="30">
        <f t="shared" si="4"/>
        <v>0</v>
      </c>
      <c r="L8" s="32">
        <f t="shared" si="5"/>
        <v>0</v>
      </c>
      <c r="N8">
        <f t="shared" si="6"/>
        <v>8</v>
      </c>
      <c r="O8" t="s">
        <v>2166</v>
      </c>
    </row>
    <row r="9" spans="1:15">
      <c r="A9" s="25">
        <v>15004</v>
      </c>
      <c r="B9" s="26" t="s">
        <v>942</v>
      </c>
      <c r="C9" s="95" t="s">
        <v>3327</v>
      </c>
      <c r="D9" s="26">
        <v>12</v>
      </c>
      <c r="E9" s="56">
        <v>32</v>
      </c>
      <c r="F9" s="28">
        <v>700</v>
      </c>
      <c r="G9" s="29">
        <f t="shared" si="1"/>
        <v>630</v>
      </c>
      <c r="H9" s="30">
        <f t="shared" si="2"/>
        <v>595</v>
      </c>
      <c r="I9" s="30">
        <f t="shared" si="3"/>
        <v>560</v>
      </c>
      <c r="J9" s="31"/>
      <c r="K9" s="30">
        <f t="shared" si="4"/>
        <v>0</v>
      </c>
      <c r="L9" s="32">
        <f t="shared" si="5"/>
        <v>0</v>
      </c>
      <c r="N9">
        <f t="shared" si="6"/>
        <v>9</v>
      </c>
      <c r="O9" t="s">
        <v>2166</v>
      </c>
    </row>
    <row r="10" spans="1:15">
      <c r="A10" s="16">
        <v>15001</v>
      </c>
      <c r="B10" s="17" t="s">
        <v>942</v>
      </c>
      <c r="C10" s="103" t="s">
        <v>3328</v>
      </c>
      <c r="D10" s="17">
        <v>12</v>
      </c>
      <c r="E10" s="57">
        <v>33</v>
      </c>
      <c r="F10" s="20">
        <v>700</v>
      </c>
      <c r="G10" s="21">
        <f t="shared" si="1"/>
        <v>630</v>
      </c>
      <c r="H10" s="22">
        <f t="shared" si="2"/>
        <v>595</v>
      </c>
      <c r="I10" s="22">
        <f t="shared" si="3"/>
        <v>560</v>
      </c>
      <c r="J10" s="31"/>
      <c r="K10" s="30">
        <f t="shared" si="4"/>
        <v>0</v>
      </c>
      <c r="L10" s="32">
        <f t="shared" si="5"/>
        <v>0</v>
      </c>
      <c r="N10">
        <f t="shared" si="6"/>
        <v>10</v>
      </c>
      <c r="O10" t="s">
        <v>2166</v>
      </c>
    </row>
    <row r="11" spans="1:15">
      <c r="A11" s="25">
        <v>15000</v>
      </c>
      <c r="B11" s="26" t="s">
        <v>942</v>
      </c>
      <c r="C11" s="95" t="s">
        <v>3329</v>
      </c>
      <c r="D11" s="26">
        <v>12</v>
      </c>
      <c r="E11" s="56">
        <v>47</v>
      </c>
      <c r="F11" s="28">
        <v>700</v>
      </c>
      <c r="G11" s="29">
        <f t="shared" si="1"/>
        <v>630</v>
      </c>
      <c r="H11" s="30">
        <f t="shared" si="2"/>
        <v>595</v>
      </c>
      <c r="I11" s="30">
        <f t="shared" si="3"/>
        <v>560</v>
      </c>
      <c r="J11" s="31"/>
      <c r="K11" s="30">
        <f t="shared" si="4"/>
        <v>0</v>
      </c>
      <c r="L11" s="32">
        <f t="shared" si="5"/>
        <v>0</v>
      </c>
      <c r="N11">
        <f t="shared" si="6"/>
        <v>11</v>
      </c>
      <c r="O11" t="s">
        <v>2166</v>
      </c>
    </row>
    <row r="12" spans="1:15">
      <c r="A12" s="16">
        <v>14999</v>
      </c>
      <c r="B12" s="17" t="s">
        <v>942</v>
      </c>
      <c r="C12" s="103" t="s">
        <v>3330</v>
      </c>
      <c r="D12" s="17">
        <v>12</v>
      </c>
      <c r="E12" s="57">
        <v>23</v>
      </c>
      <c r="F12" s="20">
        <v>700</v>
      </c>
      <c r="G12" s="21">
        <f t="shared" si="1"/>
        <v>630</v>
      </c>
      <c r="H12" s="22">
        <f t="shared" si="2"/>
        <v>595</v>
      </c>
      <c r="I12" s="22">
        <f t="shared" si="3"/>
        <v>560</v>
      </c>
      <c r="J12" s="31"/>
      <c r="K12" s="30">
        <f t="shared" si="4"/>
        <v>0</v>
      </c>
      <c r="L12" s="32">
        <f t="shared" si="5"/>
        <v>0</v>
      </c>
      <c r="N12">
        <f t="shared" si="6"/>
        <v>12</v>
      </c>
      <c r="O12" t="s">
        <v>2166</v>
      </c>
    </row>
    <row r="13" spans="1:15">
      <c r="A13" s="25">
        <v>15002</v>
      </c>
      <c r="B13" s="26" t="s">
        <v>942</v>
      </c>
      <c r="C13" s="95" t="s">
        <v>3331</v>
      </c>
      <c r="D13" s="26">
        <v>12</v>
      </c>
      <c r="E13" s="56">
        <v>76</v>
      </c>
      <c r="F13" s="28">
        <v>750</v>
      </c>
      <c r="G13" s="29">
        <f t="shared" si="1"/>
        <v>675</v>
      </c>
      <c r="H13" s="30">
        <f t="shared" si="2"/>
        <v>637.5</v>
      </c>
      <c r="I13" s="30">
        <f t="shared" si="3"/>
        <v>600</v>
      </c>
      <c r="J13" s="31"/>
      <c r="K13" s="30">
        <f t="shared" si="4"/>
        <v>0</v>
      </c>
      <c r="L13" s="32">
        <f t="shared" si="5"/>
        <v>0</v>
      </c>
      <c r="N13">
        <f t="shared" si="6"/>
        <v>13</v>
      </c>
      <c r="O13" t="s">
        <v>2166</v>
      </c>
    </row>
    <row r="14" spans="1:15">
      <c r="A14" s="16">
        <v>15003</v>
      </c>
      <c r="B14" s="17" t="s">
        <v>942</v>
      </c>
      <c r="C14" s="103" t="s">
        <v>3332</v>
      </c>
      <c r="D14" s="17">
        <v>12</v>
      </c>
      <c r="E14" s="57">
        <v>21</v>
      </c>
      <c r="F14" s="20">
        <v>750</v>
      </c>
      <c r="G14" s="21">
        <f t="shared" si="1"/>
        <v>675</v>
      </c>
      <c r="H14" s="22">
        <f t="shared" si="2"/>
        <v>637.5</v>
      </c>
      <c r="I14" s="22">
        <f t="shared" si="3"/>
        <v>600</v>
      </c>
      <c r="J14" s="31"/>
      <c r="K14" s="30">
        <f t="shared" si="4"/>
        <v>0</v>
      </c>
      <c r="L14" s="32">
        <f t="shared" si="5"/>
        <v>0</v>
      </c>
      <c r="N14">
        <f t="shared" si="6"/>
        <v>14</v>
      </c>
      <c r="O14" t="s">
        <v>2166</v>
      </c>
    </row>
    <row r="15" spans="1:15">
      <c r="A15" s="25">
        <v>15008</v>
      </c>
      <c r="B15" s="26" t="s">
        <v>942</v>
      </c>
      <c r="C15" s="95" t="s">
        <v>3333</v>
      </c>
      <c r="D15" s="26">
        <v>12</v>
      </c>
      <c r="E15" s="56">
        <v>78</v>
      </c>
      <c r="F15" s="28">
        <v>780</v>
      </c>
      <c r="G15" s="29">
        <f t="shared" si="1"/>
        <v>702</v>
      </c>
      <c r="H15" s="30">
        <f t="shared" si="2"/>
        <v>663</v>
      </c>
      <c r="I15" s="30">
        <f t="shared" si="3"/>
        <v>624</v>
      </c>
      <c r="J15" s="31"/>
      <c r="K15" s="30">
        <f t="shared" si="4"/>
        <v>0</v>
      </c>
      <c r="L15" s="32">
        <f t="shared" si="5"/>
        <v>0</v>
      </c>
      <c r="N15">
        <f t="shared" si="6"/>
        <v>15</v>
      </c>
      <c r="O15" t="s">
        <v>2166</v>
      </c>
    </row>
    <row r="16" spans="1:15">
      <c r="A16" s="16">
        <v>15006</v>
      </c>
      <c r="B16" s="17" t="s">
        <v>942</v>
      </c>
      <c r="C16" s="103" t="s">
        <v>3334</v>
      </c>
      <c r="D16" s="17">
        <v>12</v>
      </c>
      <c r="E16" s="57">
        <v>32</v>
      </c>
      <c r="F16" s="20">
        <v>800</v>
      </c>
      <c r="G16" s="21">
        <f t="shared" si="1"/>
        <v>720</v>
      </c>
      <c r="H16" s="22">
        <f t="shared" si="2"/>
        <v>680</v>
      </c>
      <c r="I16" s="22">
        <f t="shared" si="3"/>
        <v>640</v>
      </c>
      <c r="J16" s="31"/>
      <c r="K16" s="30">
        <f t="shared" si="4"/>
        <v>0</v>
      </c>
      <c r="L16" s="32">
        <f t="shared" si="5"/>
        <v>0</v>
      </c>
      <c r="N16">
        <f t="shared" si="6"/>
        <v>16</v>
      </c>
      <c r="O16" t="s">
        <v>2166</v>
      </c>
    </row>
    <row r="17" spans="1:15">
      <c r="A17" s="25">
        <v>15007</v>
      </c>
      <c r="B17" s="26" t="s">
        <v>942</v>
      </c>
      <c r="C17" s="95" t="s">
        <v>3335</v>
      </c>
      <c r="D17" s="26">
        <v>12</v>
      </c>
      <c r="E17" s="56">
        <v>43</v>
      </c>
      <c r="F17" s="28">
        <v>790</v>
      </c>
      <c r="G17" s="29">
        <f t="shared" si="1"/>
        <v>711</v>
      </c>
      <c r="H17" s="30">
        <f t="shared" si="2"/>
        <v>671.5</v>
      </c>
      <c r="I17" s="30">
        <f t="shared" si="3"/>
        <v>632</v>
      </c>
      <c r="J17" s="31"/>
      <c r="K17" s="30">
        <f t="shared" si="4"/>
        <v>0</v>
      </c>
      <c r="L17" s="32">
        <f t="shared" si="5"/>
        <v>0</v>
      </c>
      <c r="N17">
        <f t="shared" si="6"/>
        <v>17</v>
      </c>
      <c r="O17" t="s">
        <v>2166</v>
      </c>
    </row>
    <row r="18" spans="1:15">
      <c r="A18" s="16">
        <v>15009</v>
      </c>
      <c r="B18" s="17" t="s">
        <v>942</v>
      </c>
      <c r="C18" s="103" t="s">
        <v>3336</v>
      </c>
      <c r="D18" s="17">
        <v>12</v>
      </c>
      <c r="E18" s="57">
        <v>78</v>
      </c>
      <c r="F18" s="20">
        <v>780</v>
      </c>
      <c r="G18" s="21">
        <f t="shared" si="1"/>
        <v>702</v>
      </c>
      <c r="H18" s="22">
        <f t="shared" si="2"/>
        <v>663</v>
      </c>
      <c r="I18" s="22">
        <f t="shared" si="3"/>
        <v>624</v>
      </c>
      <c r="J18" s="31"/>
      <c r="K18" s="30">
        <f t="shared" si="4"/>
        <v>0</v>
      </c>
      <c r="L18" s="32">
        <f t="shared" si="5"/>
        <v>0</v>
      </c>
      <c r="N18">
        <f t="shared" si="6"/>
        <v>18</v>
      </c>
      <c r="O18" t="s">
        <v>2166</v>
      </c>
    </row>
    <row r="19" spans="1:15">
      <c r="A19" s="25">
        <v>15029</v>
      </c>
      <c r="B19" s="26" t="s">
        <v>942</v>
      </c>
      <c r="C19" s="95" t="s">
        <v>3337</v>
      </c>
      <c r="D19" s="26">
        <v>12</v>
      </c>
      <c r="E19" s="56">
        <v>62</v>
      </c>
      <c r="F19" s="28">
        <v>750</v>
      </c>
      <c r="G19" s="29">
        <f t="shared" si="1"/>
        <v>675</v>
      </c>
      <c r="H19" s="30">
        <f t="shared" si="2"/>
        <v>637.5</v>
      </c>
      <c r="I19" s="30">
        <f t="shared" si="3"/>
        <v>600</v>
      </c>
      <c r="J19" s="31"/>
      <c r="K19" s="30">
        <f t="shared" si="4"/>
        <v>0</v>
      </c>
      <c r="L19" s="32">
        <f t="shared" si="5"/>
        <v>0</v>
      </c>
      <c r="N19">
        <f t="shared" si="6"/>
        <v>19</v>
      </c>
      <c r="O19" t="s">
        <v>2166</v>
      </c>
    </row>
    <row r="20" spans="1:15">
      <c r="A20" s="16">
        <v>15022</v>
      </c>
      <c r="B20" s="17" t="s">
        <v>942</v>
      </c>
      <c r="C20" s="103" t="s">
        <v>3338</v>
      </c>
      <c r="D20" s="17">
        <v>12</v>
      </c>
      <c r="E20" s="57">
        <v>17</v>
      </c>
      <c r="F20" s="20">
        <v>750</v>
      </c>
      <c r="G20" s="21">
        <f t="shared" si="1"/>
        <v>675</v>
      </c>
      <c r="H20" s="22">
        <f t="shared" si="2"/>
        <v>637.5</v>
      </c>
      <c r="I20" s="22">
        <f t="shared" si="3"/>
        <v>600</v>
      </c>
      <c r="J20" s="31"/>
      <c r="K20" s="30">
        <f t="shared" si="4"/>
        <v>0</v>
      </c>
      <c r="L20" s="32">
        <f t="shared" si="5"/>
        <v>0</v>
      </c>
      <c r="N20">
        <f t="shared" si="6"/>
        <v>20</v>
      </c>
      <c r="O20" t="s">
        <v>2166</v>
      </c>
    </row>
    <row r="21" spans="1:15">
      <c r="A21" s="25">
        <v>15027</v>
      </c>
      <c r="B21" s="26" t="s">
        <v>942</v>
      </c>
      <c r="C21" s="95" t="s">
        <v>3339</v>
      </c>
      <c r="D21" s="26">
        <v>12</v>
      </c>
      <c r="E21" s="56">
        <v>61</v>
      </c>
      <c r="F21" s="28">
        <v>750</v>
      </c>
      <c r="G21" s="29">
        <f t="shared" si="1"/>
        <v>675</v>
      </c>
      <c r="H21" s="30">
        <f t="shared" si="2"/>
        <v>637.5</v>
      </c>
      <c r="I21" s="30">
        <f t="shared" si="3"/>
        <v>600</v>
      </c>
      <c r="J21" s="31"/>
      <c r="K21" s="30">
        <f t="shared" si="4"/>
        <v>0</v>
      </c>
      <c r="L21" s="32">
        <f t="shared" si="5"/>
        <v>0</v>
      </c>
      <c r="N21">
        <f t="shared" si="6"/>
        <v>21</v>
      </c>
      <c r="O21" t="s">
        <v>2166</v>
      </c>
    </row>
    <row r="22" spans="1:15">
      <c r="A22" s="16">
        <v>15016</v>
      </c>
      <c r="B22" s="17" t="s">
        <v>942</v>
      </c>
      <c r="C22" s="103" t="s">
        <v>3340</v>
      </c>
      <c r="D22" s="17">
        <v>12</v>
      </c>
      <c r="E22" s="57">
        <v>73</v>
      </c>
      <c r="F22" s="20">
        <v>750</v>
      </c>
      <c r="G22" s="21">
        <f t="shared" ref="G22:G27" si="7">F22*0.9</f>
        <v>675</v>
      </c>
      <c r="H22" s="22">
        <f t="shared" ref="H22:H27" si="8">F22*0.85</f>
        <v>637.5</v>
      </c>
      <c r="I22" s="22">
        <f t="shared" ref="I22:I27" si="9">F22*0.8</f>
        <v>600</v>
      </c>
      <c r="J22" s="31"/>
      <c r="K22" s="30">
        <f t="shared" ref="K22:K27" si="10">J22*F22</f>
        <v>0</v>
      </c>
      <c r="L22" s="32">
        <f t="shared" si="5"/>
        <v>0</v>
      </c>
      <c r="N22">
        <f t="shared" ref="N22:N27" si="11">ROW(J22)</f>
        <v>22</v>
      </c>
      <c r="O22" t="s">
        <v>2166</v>
      </c>
    </row>
    <row r="23" spans="1:15">
      <c r="A23" s="25">
        <v>15014</v>
      </c>
      <c r="B23" s="26" t="s">
        <v>942</v>
      </c>
      <c r="C23" s="95" t="s">
        <v>3341</v>
      </c>
      <c r="D23" s="26">
        <v>12</v>
      </c>
      <c r="E23" s="56">
        <v>74</v>
      </c>
      <c r="F23" s="28">
        <v>750</v>
      </c>
      <c r="G23" s="29">
        <f t="shared" si="7"/>
        <v>675</v>
      </c>
      <c r="H23" s="30">
        <f t="shared" si="8"/>
        <v>637.5</v>
      </c>
      <c r="I23" s="30">
        <f t="shared" si="9"/>
        <v>600</v>
      </c>
      <c r="J23" s="31"/>
      <c r="K23" s="30">
        <f t="shared" si="10"/>
        <v>0</v>
      </c>
      <c r="L23" s="32">
        <f t="shared" si="5"/>
        <v>0</v>
      </c>
      <c r="N23">
        <f t="shared" si="11"/>
        <v>23</v>
      </c>
      <c r="O23" t="s">
        <v>2166</v>
      </c>
    </row>
    <row r="24" spans="1:15">
      <c r="A24" s="16">
        <v>15019</v>
      </c>
      <c r="B24" s="17" t="s">
        <v>942</v>
      </c>
      <c r="C24" s="103" t="s">
        <v>3342</v>
      </c>
      <c r="D24" s="17">
        <v>12</v>
      </c>
      <c r="E24" s="57">
        <v>57</v>
      </c>
      <c r="F24" s="20">
        <v>750</v>
      </c>
      <c r="G24" s="21">
        <f t="shared" si="7"/>
        <v>675</v>
      </c>
      <c r="H24" s="22">
        <f t="shared" si="8"/>
        <v>637.5</v>
      </c>
      <c r="I24" s="22">
        <f t="shared" si="9"/>
        <v>600</v>
      </c>
      <c r="J24" s="31"/>
      <c r="K24" s="30">
        <f t="shared" si="10"/>
        <v>0</v>
      </c>
      <c r="L24" s="32">
        <f t="shared" si="5"/>
        <v>0</v>
      </c>
      <c r="N24">
        <f t="shared" si="11"/>
        <v>24</v>
      </c>
      <c r="O24" t="s">
        <v>2166</v>
      </c>
    </row>
    <row r="25" spans="1:15">
      <c r="A25" s="25">
        <v>15020</v>
      </c>
      <c r="B25" s="26" t="s">
        <v>942</v>
      </c>
      <c r="C25" s="95" t="s">
        <v>3343</v>
      </c>
      <c r="D25" s="26">
        <v>12</v>
      </c>
      <c r="E25" s="56">
        <v>46</v>
      </c>
      <c r="F25" s="28">
        <v>750</v>
      </c>
      <c r="G25" s="29">
        <f t="shared" si="7"/>
        <v>675</v>
      </c>
      <c r="H25" s="30">
        <f t="shared" si="8"/>
        <v>637.5</v>
      </c>
      <c r="I25" s="30">
        <f t="shared" si="9"/>
        <v>600</v>
      </c>
      <c r="J25" s="31"/>
      <c r="K25" s="30">
        <f t="shared" si="10"/>
        <v>0</v>
      </c>
      <c r="L25" s="32">
        <f t="shared" si="5"/>
        <v>0</v>
      </c>
      <c r="N25">
        <f t="shared" si="11"/>
        <v>25</v>
      </c>
      <c r="O25" t="s">
        <v>2166</v>
      </c>
    </row>
    <row r="26" spans="1:15">
      <c r="A26" s="16">
        <v>15021</v>
      </c>
      <c r="B26" s="17" t="s">
        <v>942</v>
      </c>
      <c r="C26" s="103" t="s">
        <v>3344</v>
      </c>
      <c r="D26" s="17">
        <v>12</v>
      </c>
      <c r="E26" s="57">
        <v>21</v>
      </c>
      <c r="F26" s="20">
        <v>750</v>
      </c>
      <c r="G26" s="21">
        <f t="shared" si="7"/>
        <v>675</v>
      </c>
      <c r="H26" s="22">
        <f t="shared" si="8"/>
        <v>637.5</v>
      </c>
      <c r="I26" s="22">
        <f t="shared" si="9"/>
        <v>600</v>
      </c>
      <c r="J26" s="31"/>
      <c r="K26" s="30">
        <f t="shared" si="10"/>
        <v>0</v>
      </c>
      <c r="L26" s="32">
        <f t="shared" si="5"/>
        <v>0</v>
      </c>
      <c r="N26">
        <f t="shared" si="11"/>
        <v>26</v>
      </c>
      <c r="O26" t="s">
        <v>2166</v>
      </c>
    </row>
    <row r="27" spans="1:15">
      <c r="A27" s="25">
        <v>15028</v>
      </c>
      <c r="B27" s="26" t="s">
        <v>942</v>
      </c>
      <c r="C27" s="95" t="s">
        <v>3312</v>
      </c>
      <c r="D27" s="26">
        <v>12</v>
      </c>
      <c r="E27" s="56">
        <v>77</v>
      </c>
      <c r="F27" s="28">
        <v>750</v>
      </c>
      <c r="G27" s="29">
        <f t="shared" si="7"/>
        <v>675</v>
      </c>
      <c r="H27" s="30">
        <f t="shared" si="8"/>
        <v>637.5</v>
      </c>
      <c r="I27" s="30">
        <f t="shared" si="9"/>
        <v>600</v>
      </c>
      <c r="J27" s="31"/>
      <c r="K27" s="30">
        <f t="shared" si="10"/>
        <v>0</v>
      </c>
      <c r="L27" s="32">
        <f t="shared" si="5"/>
        <v>0</v>
      </c>
      <c r="N27">
        <f t="shared" si="11"/>
        <v>27</v>
      </c>
      <c r="O27" t="s">
        <v>2166</v>
      </c>
    </row>
    <row r="28" spans="1:15">
      <c r="A28" s="16">
        <v>15017</v>
      </c>
      <c r="B28" s="17" t="s">
        <v>942</v>
      </c>
      <c r="C28" s="103" t="s">
        <v>3345</v>
      </c>
      <c r="D28" s="17">
        <v>12</v>
      </c>
      <c r="E28" s="57">
        <v>111</v>
      </c>
      <c r="F28" s="20">
        <v>750</v>
      </c>
      <c r="G28" s="21">
        <f t="shared" si="1"/>
        <v>675</v>
      </c>
      <c r="H28" s="22">
        <f t="shared" si="2"/>
        <v>637.5</v>
      </c>
      <c r="I28" s="22">
        <f t="shared" si="3"/>
        <v>600</v>
      </c>
      <c r="J28" s="31"/>
      <c r="K28" s="30">
        <f t="shared" si="4"/>
        <v>0</v>
      </c>
      <c r="L28" s="32">
        <f t="shared" si="5"/>
        <v>0</v>
      </c>
      <c r="N28">
        <f t="shared" si="6"/>
        <v>28</v>
      </c>
      <c r="O28" t="s">
        <v>2166</v>
      </c>
    </row>
    <row r="29" spans="1:15">
      <c r="A29" s="25">
        <v>15026</v>
      </c>
      <c r="B29" s="26" t="s">
        <v>942</v>
      </c>
      <c r="C29" s="95" t="s">
        <v>3313</v>
      </c>
      <c r="D29" s="26">
        <v>12</v>
      </c>
      <c r="E29" s="56"/>
      <c r="F29" s="28"/>
      <c r="G29" s="29">
        <f t="shared" si="1"/>
        <v>0</v>
      </c>
      <c r="H29" s="30">
        <f t="shared" si="2"/>
        <v>0</v>
      </c>
      <c r="I29" s="30">
        <f t="shared" si="3"/>
        <v>0</v>
      </c>
      <c r="J29" s="31"/>
      <c r="K29" s="30">
        <f t="shared" si="4"/>
        <v>0</v>
      </c>
      <c r="L29" s="32">
        <f t="shared" si="5"/>
        <v>0</v>
      </c>
      <c r="N29">
        <f t="shared" si="6"/>
        <v>29</v>
      </c>
      <c r="O29" t="s">
        <v>2166</v>
      </c>
    </row>
    <row r="30" spans="1:15">
      <c r="A30" s="16">
        <v>15025</v>
      </c>
      <c r="B30" s="17" t="s">
        <v>942</v>
      </c>
      <c r="C30" s="103" t="s">
        <v>3314</v>
      </c>
      <c r="D30" s="17">
        <v>12</v>
      </c>
      <c r="E30" s="57">
        <v>9</v>
      </c>
      <c r="F30" s="20">
        <v>750</v>
      </c>
      <c r="G30" s="21">
        <f t="shared" si="1"/>
        <v>675</v>
      </c>
      <c r="H30" s="22">
        <f t="shared" si="2"/>
        <v>637.5</v>
      </c>
      <c r="I30" s="22">
        <f t="shared" si="3"/>
        <v>600</v>
      </c>
      <c r="J30" s="31"/>
      <c r="K30" s="30">
        <f t="shared" si="4"/>
        <v>0</v>
      </c>
      <c r="L30" s="32">
        <f t="shared" si="5"/>
        <v>0</v>
      </c>
      <c r="N30">
        <f t="shared" si="6"/>
        <v>30</v>
      </c>
      <c r="O30" t="s">
        <v>2166</v>
      </c>
    </row>
    <row r="31" spans="1:15">
      <c r="A31" s="25">
        <v>15024</v>
      </c>
      <c r="B31" s="26" t="s">
        <v>942</v>
      </c>
      <c r="C31" s="95" t="s">
        <v>3315</v>
      </c>
      <c r="D31" s="26">
        <v>12</v>
      </c>
      <c r="E31" s="56"/>
      <c r="F31" s="28"/>
      <c r="G31" s="29">
        <f t="shared" si="1"/>
        <v>0</v>
      </c>
      <c r="H31" s="30">
        <f t="shared" si="2"/>
        <v>0</v>
      </c>
      <c r="I31" s="30">
        <f t="shared" si="3"/>
        <v>0</v>
      </c>
      <c r="J31" s="31"/>
      <c r="K31" s="30">
        <f t="shared" si="4"/>
        <v>0</v>
      </c>
      <c r="L31" s="32">
        <f t="shared" si="5"/>
        <v>0</v>
      </c>
      <c r="N31">
        <f t="shared" si="6"/>
        <v>31</v>
      </c>
      <c r="O31" t="s">
        <v>2166</v>
      </c>
    </row>
    <row r="32" spans="1:15">
      <c r="A32" s="16">
        <v>15023</v>
      </c>
      <c r="B32" s="17" t="s">
        <v>942</v>
      </c>
      <c r="C32" s="103" t="s">
        <v>3485</v>
      </c>
      <c r="D32" s="17">
        <v>12</v>
      </c>
      <c r="E32" s="57">
        <v>6</v>
      </c>
      <c r="F32" s="20">
        <v>750</v>
      </c>
      <c r="G32" s="21">
        <f t="shared" ref="G32" si="12">F32*0.9</f>
        <v>675</v>
      </c>
      <c r="H32" s="22">
        <f t="shared" ref="H32" si="13">F32*0.85</f>
        <v>637.5</v>
      </c>
      <c r="I32" s="22">
        <f t="shared" ref="I32" si="14">F32*0.8</f>
        <v>600</v>
      </c>
      <c r="J32" s="31"/>
      <c r="K32" s="30">
        <f t="shared" ref="K32" si="15">J32*F32</f>
        <v>0</v>
      </c>
      <c r="L32" s="32">
        <f t="shared" si="5"/>
        <v>0</v>
      </c>
      <c r="N32">
        <f t="shared" ref="N32" si="16">ROW(J32)</f>
        <v>32</v>
      </c>
      <c r="O32" t="s">
        <v>2166</v>
      </c>
    </row>
    <row r="33" spans="1:15">
      <c r="A33" s="25"/>
      <c r="B33" s="26"/>
      <c r="C33" s="104" t="s">
        <v>3067</v>
      </c>
      <c r="D33" s="26"/>
      <c r="E33" s="56"/>
      <c r="F33" s="28"/>
      <c r="G33" s="29"/>
      <c r="H33" s="30"/>
      <c r="I33" s="30"/>
      <c r="J33" s="31"/>
      <c r="K33" s="30">
        <f t="shared" ref="K33:K41" si="17">J33*F33</f>
        <v>0</v>
      </c>
      <c r="L33" s="32">
        <f t="shared" si="5"/>
        <v>0</v>
      </c>
      <c r="N33">
        <f t="shared" si="0"/>
        <v>33</v>
      </c>
      <c r="O33" t="s">
        <v>2166</v>
      </c>
    </row>
    <row r="34" spans="1:15">
      <c r="A34" s="16">
        <v>14679</v>
      </c>
      <c r="B34" s="17"/>
      <c r="C34" s="103" t="s">
        <v>3027</v>
      </c>
      <c r="D34" s="17">
        <v>12</v>
      </c>
      <c r="E34" s="55"/>
      <c r="F34" s="20"/>
      <c r="G34" s="21">
        <f t="shared" ref="G34:G41" si="18">F34*0.9</f>
        <v>0</v>
      </c>
      <c r="H34" s="22">
        <f t="shared" ref="H34:H41" si="19">F34*0.85</f>
        <v>0</v>
      </c>
      <c r="I34" s="22">
        <f t="shared" ref="I34:I41" si="20">F34*0.8</f>
        <v>0</v>
      </c>
      <c r="J34" s="31"/>
      <c r="K34" s="30">
        <f t="shared" si="17"/>
        <v>0</v>
      </c>
      <c r="L34" s="32">
        <f t="shared" si="5"/>
        <v>0</v>
      </c>
      <c r="N34">
        <f t="shared" si="0"/>
        <v>34</v>
      </c>
      <c r="O34" t="s">
        <v>2166</v>
      </c>
    </row>
    <row r="35" spans="1:15">
      <c r="A35" s="25">
        <v>14677</v>
      </c>
      <c r="B35" s="26"/>
      <c r="C35" s="95" t="s">
        <v>3028</v>
      </c>
      <c r="D35" s="26">
        <v>12</v>
      </c>
      <c r="E35" s="56"/>
      <c r="F35" s="28"/>
      <c r="G35" s="29">
        <f t="shared" si="18"/>
        <v>0</v>
      </c>
      <c r="H35" s="30">
        <f t="shared" si="19"/>
        <v>0</v>
      </c>
      <c r="I35" s="30">
        <f t="shared" si="20"/>
        <v>0</v>
      </c>
      <c r="J35" s="31"/>
      <c r="K35" s="30">
        <f t="shared" si="17"/>
        <v>0</v>
      </c>
      <c r="L35" s="32">
        <f t="shared" si="5"/>
        <v>0</v>
      </c>
      <c r="N35">
        <f t="shared" si="0"/>
        <v>35</v>
      </c>
      <c r="O35" t="s">
        <v>2166</v>
      </c>
    </row>
    <row r="36" spans="1:15">
      <c r="A36" s="16">
        <v>14672</v>
      </c>
      <c r="B36" s="17"/>
      <c r="C36" s="103" t="s">
        <v>3029</v>
      </c>
      <c r="D36" s="17">
        <v>12</v>
      </c>
      <c r="E36" s="57"/>
      <c r="F36" s="20"/>
      <c r="G36" s="21">
        <f t="shared" si="18"/>
        <v>0</v>
      </c>
      <c r="H36" s="22">
        <f t="shared" si="19"/>
        <v>0</v>
      </c>
      <c r="I36" s="22">
        <f t="shared" si="20"/>
        <v>0</v>
      </c>
      <c r="J36" s="31"/>
      <c r="K36" s="30">
        <f t="shared" si="17"/>
        <v>0</v>
      </c>
      <c r="L36" s="32">
        <f t="shared" ref="L36:L69" si="21">IF($K$127&gt;1,J36*I36,IF($K$127&gt;55000,J36*H36,IF($K$127&gt;27500,J36*G36,IF($K$127&gt;=0,J36*F36,0))))</f>
        <v>0</v>
      </c>
      <c r="N36">
        <f t="shared" si="0"/>
        <v>36</v>
      </c>
      <c r="O36" t="s">
        <v>2166</v>
      </c>
    </row>
    <row r="37" spans="1:15">
      <c r="A37" s="25">
        <v>14676</v>
      </c>
      <c r="B37" s="26"/>
      <c r="C37" s="95" t="s">
        <v>3030</v>
      </c>
      <c r="D37" s="26">
        <v>12</v>
      </c>
      <c r="E37" s="56"/>
      <c r="F37" s="28"/>
      <c r="G37" s="29">
        <f t="shared" si="18"/>
        <v>0</v>
      </c>
      <c r="H37" s="30">
        <f t="shared" si="19"/>
        <v>0</v>
      </c>
      <c r="I37" s="30">
        <f t="shared" si="20"/>
        <v>0</v>
      </c>
      <c r="J37" s="31"/>
      <c r="K37" s="30">
        <f t="shared" si="17"/>
        <v>0</v>
      </c>
      <c r="L37" s="32">
        <f t="shared" si="21"/>
        <v>0</v>
      </c>
      <c r="N37">
        <f t="shared" si="0"/>
        <v>37</v>
      </c>
      <c r="O37" t="s">
        <v>2166</v>
      </c>
    </row>
    <row r="38" spans="1:15">
      <c r="A38" s="16">
        <v>14678</v>
      </c>
      <c r="B38" s="17"/>
      <c r="C38" s="103" t="s">
        <v>3031</v>
      </c>
      <c r="D38" s="17">
        <v>12</v>
      </c>
      <c r="E38" s="55"/>
      <c r="F38" s="20"/>
      <c r="G38" s="21">
        <f t="shared" si="18"/>
        <v>0</v>
      </c>
      <c r="H38" s="22">
        <f t="shared" si="19"/>
        <v>0</v>
      </c>
      <c r="I38" s="22">
        <f t="shared" si="20"/>
        <v>0</v>
      </c>
      <c r="J38" s="31"/>
      <c r="K38" s="30">
        <f t="shared" si="17"/>
        <v>0</v>
      </c>
      <c r="L38" s="32">
        <f t="shared" si="21"/>
        <v>0</v>
      </c>
      <c r="N38">
        <f t="shared" si="0"/>
        <v>38</v>
      </c>
      <c r="O38" t="s">
        <v>2166</v>
      </c>
    </row>
    <row r="39" spans="1:15">
      <c r="A39" s="25">
        <v>14673</v>
      </c>
      <c r="B39" s="26"/>
      <c r="C39" s="95" t="s">
        <v>3032</v>
      </c>
      <c r="D39" s="26">
        <v>12</v>
      </c>
      <c r="E39" s="56"/>
      <c r="F39" s="28"/>
      <c r="G39" s="29">
        <f t="shared" si="18"/>
        <v>0</v>
      </c>
      <c r="H39" s="30">
        <f t="shared" si="19"/>
        <v>0</v>
      </c>
      <c r="I39" s="30">
        <f t="shared" si="20"/>
        <v>0</v>
      </c>
      <c r="J39" s="31"/>
      <c r="K39" s="30">
        <f t="shared" si="17"/>
        <v>0</v>
      </c>
      <c r="L39" s="32">
        <f t="shared" si="21"/>
        <v>0</v>
      </c>
      <c r="N39">
        <f t="shared" si="0"/>
        <v>39</v>
      </c>
      <c r="O39" t="s">
        <v>2166</v>
      </c>
    </row>
    <row r="40" spans="1:15">
      <c r="A40" s="16">
        <v>14674</v>
      </c>
      <c r="B40" s="17"/>
      <c r="C40" s="103" t="s">
        <v>3033</v>
      </c>
      <c r="D40" s="17">
        <v>12</v>
      </c>
      <c r="E40" s="55">
        <v>10</v>
      </c>
      <c r="F40" s="20">
        <v>380</v>
      </c>
      <c r="G40" s="21">
        <f t="shared" si="18"/>
        <v>342</v>
      </c>
      <c r="H40" s="22">
        <f t="shared" si="19"/>
        <v>323</v>
      </c>
      <c r="I40" s="22">
        <f t="shared" si="20"/>
        <v>304</v>
      </c>
      <c r="J40" s="31"/>
      <c r="K40" s="30">
        <f t="shared" si="17"/>
        <v>0</v>
      </c>
      <c r="L40" s="32">
        <f t="shared" si="21"/>
        <v>0</v>
      </c>
      <c r="N40">
        <f t="shared" si="0"/>
        <v>40</v>
      </c>
      <c r="O40" t="s">
        <v>2166</v>
      </c>
    </row>
    <row r="41" spans="1:15">
      <c r="A41" s="25">
        <v>14675</v>
      </c>
      <c r="B41" s="26"/>
      <c r="C41" s="95" t="s">
        <v>3034</v>
      </c>
      <c r="D41" s="26">
        <v>12</v>
      </c>
      <c r="E41" s="56"/>
      <c r="F41" s="28"/>
      <c r="G41" s="29">
        <f t="shared" si="18"/>
        <v>0</v>
      </c>
      <c r="H41" s="30">
        <f t="shared" si="19"/>
        <v>0</v>
      </c>
      <c r="I41" s="30">
        <f t="shared" si="20"/>
        <v>0</v>
      </c>
      <c r="J41" s="31"/>
      <c r="K41" s="30">
        <f t="shared" si="17"/>
        <v>0</v>
      </c>
      <c r="L41" s="32">
        <f t="shared" si="21"/>
        <v>0</v>
      </c>
      <c r="N41">
        <f t="shared" si="0"/>
        <v>41</v>
      </c>
      <c r="O41" t="s">
        <v>2166</v>
      </c>
    </row>
    <row r="42" spans="1:15">
      <c r="A42" s="25"/>
      <c r="B42" s="26"/>
      <c r="C42" s="104" t="s">
        <v>1270</v>
      </c>
      <c r="D42" s="26"/>
      <c r="E42" s="56"/>
      <c r="F42" s="28"/>
      <c r="G42" s="29"/>
      <c r="H42" s="30"/>
      <c r="I42" s="30"/>
      <c r="J42" s="31"/>
      <c r="K42" s="30">
        <f t="shared" ref="K42:K111" si="22">J42*F42</f>
        <v>0</v>
      </c>
      <c r="L42" s="32">
        <f t="shared" si="21"/>
        <v>0</v>
      </c>
      <c r="N42">
        <f t="shared" ref="N42:N111" si="23">ROW(J42)</f>
        <v>42</v>
      </c>
      <c r="O42" t="s">
        <v>2166</v>
      </c>
    </row>
    <row r="43" spans="1:15">
      <c r="A43" s="16">
        <v>13481</v>
      </c>
      <c r="B43" s="17" t="s">
        <v>942</v>
      </c>
      <c r="C43" s="103" t="s">
        <v>1195</v>
      </c>
      <c r="D43" s="17">
        <v>12</v>
      </c>
      <c r="E43" s="57">
        <v>43</v>
      </c>
      <c r="F43" s="20">
        <v>800</v>
      </c>
      <c r="G43" s="21">
        <f t="shared" ref="G43" si="24">F43*0.9</f>
        <v>720</v>
      </c>
      <c r="H43" s="22">
        <f t="shared" ref="H43" si="25">F43*0.85</f>
        <v>680</v>
      </c>
      <c r="I43" s="22">
        <f t="shared" ref="I43" si="26">F43*0.8</f>
        <v>640</v>
      </c>
      <c r="J43" s="31"/>
      <c r="K43" s="30">
        <f t="shared" si="22"/>
        <v>0</v>
      </c>
      <c r="L43" s="32">
        <f t="shared" si="21"/>
        <v>0</v>
      </c>
      <c r="N43">
        <f t="shared" si="23"/>
        <v>43</v>
      </c>
      <c r="O43" t="s">
        <v>2166</v>
      </c>
    </row>
    <row r="44" spans="1:15">
      <c r="A44" s="25">
        <v>14137</v>
      </c>
      <c r="B44" s="26" t="s">
        <v>942</v>
      </c>
      <c r="C44" s="95" t="s">
        <v>1213</v>
      </c>
      <c r="D44" s="26">
        <v>12</v>
      </c>
      <c r="E44" s="56">
        <v>80</v>
      </c>
      <c r="F44" s="28">
        <v>700</v>
      </c>
      <c r="G44" s="29">
        <f t="shared" ref="G44:G113" si="27">F44*0.9</f>
        <v>630</v>
      </c>
      <c r="H44" s="30">
        <f t="shared" ref="H44:H113" si="28">F44*0.85</f>
        <v>595</v>
      </c>
      <c r="I44" s="30">
        <f t="shared" ref="I44:I113" si="29">F44*0.8</f>
        <v>560</v>
      </c>
      <c r="J44" s="31"/>
      <c r="K44" s="30">
        <f t="shared" si="22"/>
        <v>0</v>
      </c>
      <c r="L44" s="32">
        <f t="shared" si="21"/>
        <v>0</v>
      </c>
      <c r="N44">
        <f t="shared" si="23"/>
        <v>44</v>
      </c>
      <c r="O44" t="s">
        <v>2166</v>
      </c>
    </row>
    <row r="45" spans="1:15">
      <c r="A45" s="16">
        <v>13482</v>
      </c>
      <c r="B45" s="17" t="s">
        <v>942</v>
      </c>
      <c r="C45" s="97" t="s">
        <v>1196</v>
      </c>
      <c r="D45" s="17">
        <v>12</v>
      </c>
      <c r="E45" s="55">
        <v>111</v>
      </c>
      <c r="F45" s="20">
        <v>700</v>
      </c>
      <c r="G45" s="21">
        <f t="shared" si="27"/>
        <v>630</v>
      </c>
      <c r="H45" s="22">
        <f t="shared" si="28"/>
        <v>595</v>
      </c>
      <c r="I45" s="22">
        <f t="shared" si="29"/>
        <v>560</v>
      </c>
      <c r="J45" s="31"/>
      <c r="K45" s="30">
        <f t="shared" si="22"/>
        <v>0</v>
      </c>
      <c r="L45" s="32">
        <f t="shared" si="21"/>
        <v>0</v>
      </c>
      <c r="N45">
        <f t="shared" si="23"/>
        <v>45</v>
      </c>
      <c r="O45" t="s">
        <v>2166</v>
      </c>
    </row>
    <row r="46" spans="1:15">
      <c r="A46" s="25"/>
      <c r="B46" s="26"/>
      <c r="C46" s="104" t="s">
        <v>1269</v>
      </c>
      <c r="D46" s="26"/>
      <c r="E46" s="56"/>
      <c r="F46" s="28"/>
      <c r="G46" s="29"/>
      <c r="H46" s="30"/>
      <c r="I46" s="30"/>
      <c r="J46" s="31"/>
      <c r="K46" s="30">
        <f t="shared" si="22"/>
        <v>0</v>
      </c>
      <c r="L46" s="32">
        <f t="shared" si="21"/>
        <v>0</v>
      </c>
      <c r="N46">
        <f t="shared" si="23"/>
        <v>46</v>
      </c>
      <c r="O46" t="s">
        <v>2166</v>
      </c>
    </row>
    <row r="47" spans="1:15">
      <c r="A47" s="16">
        <v>14157</v>
      </c>
      <c r="B47" s="17" t="s">
        <v>942</v>
      </c>
      <c r="C47" s="97" t="s">
        <v>1214</v>
      </c>
      <c r="D47" s="17">
        <v>12</v>
      </c>
      <c r="E47" s="55">
        <v>48</v>
      </c>
      <c r="F47" s="20">
        <v>400</v>
      </c>
      <c r="G47" s="21">
        <f t="shared" si="27"/>
        <v>360</v>
      </c>
      <c r="H47" s="22">
        <f t="shared" si="28"/>
        <v>340</v>
      </c>
      <c r="I47" s="22">
        <f t="shared" si="29"/>
        <v>320</v>
      </c>
      <c r="J47" s="31"/>
      <c r="K47" s="30">
        <f t="shared" si="22"/>
        <v>0</v>
      </c>
      <c r="L47" s="32">
        <f t="shared" si="21"/>
        <v>0</v>
      </c>
      <c r="N47">
        <f t="shared" si="23"/>
        <v>47</v>
      </c>
      <c r="O47" t="s">
        <v>2166</v>
      </c>
    </row>
    <row r="48" spans="1:15">
      <c r="A48" s="25">
        <v>14148</v>
      </c>
      <c r="B48" s="26" t="s">
        <v>942</v>
      </c>
      <c r="C48" s="95" t="s">
        <v>1215</v>
      </c>
      <c r="D48" s="26">
        <v>12</v>
      </c>
      <c r="E48" s="56">
        <v>27</v>
      </c>
      <c r="F48" s="28">
        <v>430</v>
      </c>
      <c r="G48" s="29">
        <f t="shared" si="27"/>
        <v>387</v>
      </c>
      <c r="H48" s="30">
        <f t="shared" si="28"/>
        <v>365.5</v>
      </c>
      <c r="I48" s="30">
        <f t="shared" si="29"/>
        <v>344</v>
      </c>
      <c r="J48" s="31"/>
      <c r="K48" s="30">
        <f t="shared" si="22"/>
        <v>0</v>
      </c>
      <c r="L48" s="32">
        <f t="shared" si="21"/>
        <v>0</v>
      </c>
      <c r="N48">
        <f t="shared" si="23"/>
        <v>48</v>
      </c>
      <c r="O48" t="s">
        <v>2166</v>
      </c>
    </row>
    <row r="49" spans="1:15">
      <c r="A49" s="16">
        <v>14149</v>
      </c>
      <c r="B49" s="17" t="s">
        <v>942</v>
      </c>
      <c r="C49" s="97" t="s">
        <v>1216</v>
      </c>
      <c r="D49" s="17">
        <v>12</v>
      </c>
      <c r="E49" s="55"/>
      <c r="F49" s="20"/>
      <c r="G49" s="21">
        <f t="shared" si="27"/>
        <v>0</v>
      </c>
      <c r="H49" s="22">
        <f t="shared" si="28"/>
        <v>0</v>
      </c>
      <c r="I49" s="22">
        <f t="shared" si="29"/>
        <v>0</v>
      </c>
      <c r="J49" s="31"/>
      <c r="K49" s="30">
        <f t="shared" si="22"/>
        <v>0</v>
      </c>
      <c r="L49" s="32">
        <f t="shared" si="21"/>
        <v>0</v>
      </c>
      <c r="N49">
        <f t="shared" si="23"/>
        <v>49</v>
      </c>
      <c r="O49" t="s">
        <v>2166</v>
      </c>
    </row>
    <row r="50" spans="1:15">
      <c r="A50" s="25">
        <v>13490</v>
      </c>
      <c r="B50" s="26" t="s">
        <v>942</v>
      </c>
      <c r="C50" s="95" t="s">
        <v>1197</v>
      </c>
      <c r="D50" s="26">
        <v>12</v>
      </c>
      <c r="E50" s="56">
        <v>24</v>
      </c>
      <c r="F50" s="28">
        <v>430</v>
      </c>
      <c r="G50" s="29">
        <f t="shared" si="27"/>
        <v>387</v>
      </c>
      <c r="H50" s="30">
        <f t="shared" si="28"/>
        <v>365.5</v>
      </c>
      <c r="I50" s="30">
        <f t="shared" si="29"/>
        <v>344</v>
      </c>
      <c r="J50" s="31"/>
      <c r="K50" s="30">
        <f t="shared" si="22"/>
        <v>0</v>
      </c>
      <c r="L50" s="32">
        <f t="shared" si="21"/>
        <v>0</v>
      </c>
      <c r="N50">
        <f t="shared" si="23"/>
        <v>50</v>
      </c>
      <c r="O50" t="s">
        <v>2166</v>
      </c>
    </row>
    <row r="51" spans="1:15">
      <c r="A51" s="16">
        <v>13491</v>
      </c>
      <c r="B51" s="17" t="s">
        <v>942</v>
      </c>
      <c r="C51" s="97" t="s">
        <v>1198</v>
      </c>
      <c r="D51" s="17">
        <v>12</v>
      </c>
      <c r="E51" s="55">
        <v>31</v>
      </c>
      <c r="F51" s="20">
        <v>400</v>
      </c>
      <c r="G51" s="21">
        <f t="shared" si="27"/>
        <v>360</v>
      </c>
      <c r="H51" s="22">
        <f t="shared" si="28"/>
        <v>340</v>
      </c>
      <c r="I51" s="22">
        <f t="shared" si="29"/>
        <v>320</v>
      </c>
      <c r="J51" s="31"/>
      <c r="K51" s="30">
        <f t="shared" si="22"/>
        <v>0</v>
      </c>
      <c r="L51" s="32">
        <f t="shared" si="21"/>
        <v>0</v>
      </c>
      <c r="N51">
        <f t="shared" si="23"/>
        <v>51</v>
      </c>
      <c r="O51" t="s">
        <v>2166</v>
      </c>
    </row>
    <row r="52" spans="1:15">
      <c r="A52" s="25">
        <v>14147</v>
      </c>
      <c r="B52" s="26" t="s">
        <v>942</v>
      </c>
      <c r="C52" s="95" t="s">
        <v>1217</v>
      </c>
      <c r="D52" s="26">
        <v>12</v>
      </c>
      <c r="E52" s="56">
        <v>38</v>
      </c>
      <c r="F52" s="28">
        <v>400</v>
      </c>
      <c r="G52" s="29">
        <f t="shared" si="27"/>
        <v>360</v>
      </c>
      <c r="H52" s="30">
        <f t="shared" si="28"/>
        <v>340</v>
      </c>
      <c r="I52" s="30">
        <f t="shared" si="29"/>
        <v>320</v>
      </c>
      <c r="J52" s="31"/>
      <c r="K52" s="30">
        <f t="shared" si="22"/>
        <v>0</v>
      </c>
      <c r="L52" s="32">
        <f t="shared" si="21"/>
        <v>0</v>
      </c>
      <c r="N52">
        <f t="shared" si="23"/>
        <v>52</v>
      </c>
      <c r="O52" t="s">
        <v>2166</v>
      </c>
    </row>
    <row r="53" spans="1:15">
      <c r="A53" s="16">
        <v>14150</v>
      </c>
      <c r="B53" s="17" t="s">
        <v>942</v>
      </c>
      <c r="C53" s="103" t="s">
        <v>1218</v>
      </c>
      <c r="D53" s="17">
        <v>12</v>
      </c>
      <c r="E53" s="57"/>
      <c r="F53" s="20"/>
      <c r="G53" s="21">
        <f t="shared" si="27"/>
        <v>0</v>
      </c>
      <c r="H53" s="22">
        <f t="shared" si="28"/>
        <v>0</v>
      </c>
      <c r="I53" s="22">
        <f t="shared" si="29"/>
        <v>0</v>
      </c>
      <c r="J53" s="31"/>
      <c r="K53" s="30">
        <f t="shared" si="22"/>
        <v>0</v>
      </c>
      <c r="L53" s="32">
        <f t="shared" si="21"/>
        <v>0</v>
      </c>
      <c r="N53">
        <f t="shared" si="23"/>
        <v>53</v>
      </c>
      <c r="O53" t="s">
        <v>2166</v>
      </c>
    </row>
    <row r="54" spans="1:15">
      <c r="A54" s="25">
        <v>13493</v>
      </c>
      <c r="B54" s="26" t="s">
        <v>942</v>
      </c>
      <c r="C54" s="95" t="s">
        <v>1199</v>
      </c>
      <c r="D54" s="26">
        <v>12</v>
      </c>
      <c r="E54" s="56"/>
      <c r="F54" s="28"/>
      <c r="G54" s="29">
        <f t="shared" si="27"/>
        <v>0</v>
      </c>
      <c r="H54" s="30">
        <f t="shared" si="28"/>
        <v>0</v>
      </c>
      <c r="I54" s="30">
        <f t="shared" si="29"/>
        <v>0</v>
      </c>
      <c r="J54" s="31"/>
      <c r="K54" s="30">
        <f t="shared" si="22"/>
        <v>0</v>
      </c>
      <c r="L54" s="32">
        <f t="shared" si="21"/>
        <v>0</v>
      </c>
      <c r="N54">
        <f t="shared" si="23"/>
        <v>54</v>
      </c>
      <c r="O54" t="s">
        <v>2166</v>
      </c>
    </row>
    <row r="55" spans="1:15">
      <c r="A55" s="16">
        <v>14152</v>
      </c>
      <c r="B55" s="17" t="s">
        <v>942</v>
      </c>
      <c r="C55" s="97" t="s">
        <v>1219</v>
      </c>
      <c r="D55" s="17">
        <v>12</v>
      </c>
      <c r="E55" s="55"/>
      <c r="F55" s="20"/>
      <c r="G55" s="21">
        <f t="shared" si="27"/>
        <v>0</v>
      </c>
      <c r="H55" s="22">
        <f t="shared" si="28"/>
        <v>0</v>
      </c>
      <c r="I55" s="22">
        <f t="shared" si="29"/>
        <v>0</v>
      </c>
      <c r="J55" s="31"/>
      <c r="K55" s="30">
        <f t="shared" si="22"/>
        <v>0</v>
      </c>
      <c r="L55" s="32">
        <f t="shared" si="21"/>
        <v>0</v>
      </c>
      <c r="N55">
        <f t="shared" si="23"/>
        <v>55</v>
      </c>
      <c r="O55" t="s">
        <v>2166</v>
      </c>
    </row>
    <row r="56" spans="1:15">
      <c r="A56" s="25">
        <v>13485</v>
      </c>
      <c r="B56" s="26" t="s">
        <v>942</v>
      </c>
      <c r="C56" s="95" t="s">
        <v>1200</v>
      </c>
      <c r="D56" s="26">
        <v>12</v>
      </c>
      <c r="E56" s="56"/>
      <c r="F56" s="28"/>
      <c r="G56" s="29">
        <f t="shared" si="27"/>
        <v>0</v>
      </c>
      <c r="H56" s="30">
        <f t="shared" si="28"/>
        <v>0</v>
      </c>
      <c r="I56" s="30">
        <f t="shared" si="29"/>
        <v>0</v>
      </c>
      <c r="J56" s="31"/>
      <c r="K56" s="30">
        <f t="shared" si="22"/>
        <v>0</v>
      </c>
      <c r="L56" s="32">
        <f t="shared" si="21"/>
        <v>0</v>
      </c>
      <c r="N56">
        <f t="shared" si="23"/>
        <v>56</v>
      </c>
      <c r="O56" t="s">
        <v>2166</v>
      </c>
    </row>
    <row r="57" spans="1:15">
      <c r="A57" s="16">
        <v>13487</v>
      </c>
      <c r="B57" s="17" t="s">
        <v>944</v>
      </c>
      <c r="C57" s="97" t="s">
        <v>1242</v>
      </c>
      <c r="D57" s="17">
        <v>12</v>
      </c>
      <c r="E57" s="55"/>
      <c r="F57" s="20"/>
      <c r="G57" s="21">
        <f t="shared" si="27"/>
        <v>0</v>
      </c>
      <c r="H57" s="22">
        <f t="shared" si="28"/>
        <v>0</v>
      </c>
      <c r="I57" s="22">
        <f t="shared" si="29"/>
        <v>0</v>
      </c>
      <c r="J57" s="31"/>
      <c r="K57" s="30">
        <f t="shared" si="22"/>
        <v>0</v>
      </c>
      <c r="L57" s="32">
        <f t="shared" si="21"/>
        <v>0</v>
      </c>
      <c r="N57">
        <f t="shared" si="23"/>
        <v>57</v>
      </c>
      <c r="O57" t="s">
        <v>2166</v>
      </c>
    </row>
    <row r="58" spans="1:15">
      <c r="A58" s="25">
        <v>13488</v>
      </c>
      <c r="B58" s="26" t="s">
        <v>942</v>
      </c>
      <c r="C58" s="95" t="s">
        <v>1243</v>
      </c>
      <c r="D58" s="26">
        <v>12</v>
      </c>
      <c r="E58" s="56">
        <v>1</v>
      </c>
      <c r="F58" s="28">
        <v>430</v>
      </c>
      <c r="G58" s="29">
        <f t="shared" si="27"/>
        <v>387</v>
      </c>
      <c r="H58" s="30">
        <f t="shared" si="28"/>
        <v>365.5</v>
      </c>
      <c r="I58" s="30">
        <f t="shared" si="29"/>
        <v>344</v>
      </c>
      <c r="J58" s="31"/>
      <c r="K58" s="30">
        <f t="shared" si="22"/>
        <v>0</v>
      </c>
      <c r="L58" s="32">
        <f t="shared" si="21"/>
        <v>0</v>
      </c>
      <c r="N58">
        <f t="shared" si="23"/>
        <v>58</v>
      </c>
      <c r="O58" t="s">
        <v>2166</v>
      </c>
    </row>
    <row r="59" spans="1:15">
      <c r="A59" s="16">
        <v>14155</v>
      </c>
      <c r="B59" s="17" t="s">
        <v>942</v>
      </c>
      <c r="C59" s="97" t="s">
        <v>1220</v>
      </c>
      <c r="D59" s="17">
        <v>12</v>
      </c>
      <c r="E59" s="55"/>
      <c r="F59" s="20"/>
      <c r="G59" s="21">
        <f t="shared" si="27"/>
        <v>0</v>
      </c>
      <c r="H59" s="22">
        <f t="shared" si="28"/>
        <v>0</v>
      </c>
      <c r="I59" s="22">
        <f t="shared" si="29"/>
        <v>0</v>
      </c>
      <c r="J59" s="31"/>
      <c r="K59" s="30">
        <f t="shared" si="22"/>
        <v>0</v>
      </c>
      <c r="L59" s="32">
        <f t="shared" si="21"/>
        <v>0</v>
      </c>
      <c r="N59">
        <f t="shared" si="23"/>
        <v>59</v>
      </c>
      <c r="O59" t="s">
        <v>2166</v>
      </c>
    </row>
    <row r="60" spans="1:15">
      <c r="A60" s="25">
        <v>14153</v>
      </c>
      <c r="B60" s="26" t="s">
        <v>942</v>
      </c>
      <c r="C60" s="95" t="s">
        <v>1221</v>
      </c>
      <c r="D60" s="26">
        <v>12</v>
      </c>
      <c r="E60" s="56"/>
      <c r="F60" s="28"/>
      <c r="G60" s="29">
        <f t="shared" si="27"/>
        <v>0</v>
      </c>
      <c r="H60" s="30">
        <f t="shared" si="28"/>
        <v>0</v>
      </c>
      <c r="I60" s="30">
        <f t="shared" si="29"/>
        <v>0</v>
      </c>
      <c r="J60" s="31"/>
      <c r="K60" s="30">
        <f t="shared" si="22"/>
        <v>0</v>
      </c>
      <c r="L60" s="32">
        <f t="shared" si="21"/>
        <v>0</v>
      </c>
      <c r="N60">
        <f t="shared" si="23"/>
        <v>60</v>
      </c>
      <c r="O60" t="s">
        <v>2166</v>
      </c>
    </row>
    <row r="61" spans="1:15">
      <c r="A61" s="16">
        <v>14154</v>
      </c>
      <c r="B61" s="17" t="s">
        <v>942</v>
      </c>
      <c r="C61" s="103" t="s">
        <v>1222</v>
      </c>
      <c r="D61" s="17">
        <v>12</v>
      </c>
      <c r="E61" s="57">
        <v>20</v>
      </c>
      <c r="F61" s="20">
        <v>400</v>
      </c>
      <c r="G61" s="21">
        <f t="shared" si="27"/>
        <v>360</v>
      </c>
      <c r="H61" s="22">
        <f t="shared" si="28"/>
        <v>340</v>
      </c>
      <c r="I61" s="22">
        <f t="shared" si="29"/>
        <v>320</v>
      </c>
      <c r="J61" s="31"/>
      <c r="K61" s="30">
        <f t="shared" si="22"/>
        <v>0</v>
      </c>
      <c r="L61" s="32">
        <f t="shared" si="21"/>
        <v>0</v>
      </c>
      <c r="N61">
        <f t="shared" si="23"/>
        <v>61</v>
      </c>
      <c r="O61" t="s">
        <v>2166</v>
      </c>
    </row>
    <row r="62" spans="1:15">
      <c r="A62" s="25">
        <v>14156</v>
      </c>
      <c r="B62" s="26" t="s">
        <v>942</v>
      </c>
      <c r="C62" s="95" t="s">
        <v>1223</v>
      </c>
      <c r="D62" s="26">
        <v>12</v>
      </c>
      <c r="E62" s="56"/>
      <c r="F62" s="28"/>
      <c r="G62" s="29">
        <f t="shared" si="27"/>
        <v>0</v>
      </c>
      <c r="H62" s="30">
        <f t="shared" si="28"/>
        <v>0</v>
      </c>
      <c r="I62" s="30">
        <f t="shared" si="29"/>
        <v>0</v>
      </c>
      <c r="J62" s="31"/>
      <c r="K62" s="30">
        <f t="shared" si="22"/>
        <v>0</v>
      </c>
      <c r="L62" s="32">
        <f t="shared" si="21"/>
        <v>0</v>
      </c>
      <c r="N62">
        <f t="shared" si="23"/>
        <v>62</v>
      </c>
      <c r="O62" t="s">
        <v>2166</v>
      </c>
    </row>
    <row r="63" spans="1:15">
      <c r="A63" s="16">
        <v>13489</v>
      </c>
      <c r="B63" s="17" t="s">
        <v>942</v>
      </c>
      <c r="C63" s="97" t="s">
        <v>1201</v>
      </c>
      <c r="D63" s="17">
        <v>12</v>
      </c>
      <c r="E63" s="55">
        <v>53</v>
      </c>
      <c r="F63" s="20">
        <v>430</v>
      </c>
      <c r="G63" s="21">
        <f t="shared" si="27"/>
        <v>387</v>
      </c>
      <c r="H63" s="22">
        <f t="shared" si="28"/>
        <v>365.5</v>
      </c>
      <c r="I63" s="22">
        <f t="shared" si="29"/>
        <v>344</v>
      </c>
      <c r="J63" s="31"/>
      <c r="K63" s="30">
        <f t="shared" si="22"/>
        <v>0</v>
      </c>
      <c r="L63" s="32">
        <f t="shared" si="21"/>
        <v>0</v>
      </c>
      <c r="N63">
        <f t="shared" si="23"/>
        <v>63</v>
      </c>
      <c r="O63" t="s">
        <v>2166</v>
      </c>
    </row>
    <row r="64" spans="1:15">
      <c r="A64" s="25">
        <v>13492</v>
      </c>
      <c r="B64" s="26" t="s">
        <v>944</v>
      </c>
      <c r="C64" s="95" t="s">
        <v>1244</v>
      </c>
      <c r="D64" s="26">
        <v>12</v>
      </c>
      <c r="E64" s="56">
        <v>2</v>
      </c>
      <c r="F64" s="28">
        <v>400</v>
      </c>
      <c r="G64" s="29">
        <f t="shared" si="27"/>
        <v>360</v>
      </c>
      <c r="H64" s="30">
        <f t="shared" si="28"/>
        <v>340</v>
      </c>
      <c r="I64" s="30">
        <f t="shared" si="29"/>
        <v>320</v>
      </c>
      <c r="J64" s="31"/>
      <c r="K64" s="30">
        <f t="shared" si="22"/>
        <v>0</v>
      </c>
      <c r="L64" s="32">
        <f t="shared" si="21"/>
        <v>0</v>
      </c>
      <c r="N64">
        <f t="shared" si="23"/>
        <v>64</v>
      </c>
      <c r="O64" t="s">
        <v>2166</v>
      </c>
    </row>
    <row r="65" spans="1:15">
      <c r="A65" s="16">
        <v>13486</v>
      </c>
      <c r="B65" s="17" t="s">
        <v>942</v>
      </c>
      <c r="C65" s="97" t="s">
        <v>1202</v>
      </c>
      <c r="D65" s="17">
        <v>12</v>
      </c>
      <c r="E65" s="55">
        <v>27</v>
      </c>
      <c r="F65" s="20">
        <v>400</v>
      </c>
      <c r="G65" s="21">
        <f t="shared" si="27"/>
        <v>360</v>
      </c>
      <c r="H65" s="22">
        <f t="shared" si="28"/>
        <v>340</v>
      </c>
      <c r="I65" s="22">
        <f t="shared" si="29"/>
        <v>320</v>
      </c>
      <c r="J65" s="31"/>
      <c r="K65" s="30">
        <f t="shared" si="22"/>
        <v>0</v>
      </c>
      <c r="L65" s="32">
        <f t="shared" si="21"/>
        <v>0</v>
      </c>
      <c r="N65">
        <f t="shared" si="23"/>
        <v>65</v>
      </c>
      <c r="O65" t="s">
        <v>2166</v>
      </c>
    </row>
    <row r="66" spans="1:15">
      <c r="A66" s="25"/>
      <c r="B66" s="26"/>
      <c r="C66" s="104" t="s">
        <v>1194</v>
      </c>
      <c r="D66" s="26"/>
      <c r="E66" s="56"/>
      <c r="F66" s="28"/>
      <c r="G66" s="29"/>
      <c r="H66" s="30"/>
      <c r="I66" s="30"/>
      <c r="J66" s="31"/>
      <c r="K66" s="30">
        <f t="shared" si="22"/>
        <v>0</v>
      </c>
      <c r="L66" s="32">
        <f t="shared" si="21"/>
        <v>0</v>
      </c>
      <c r="N66">
        <f t="shared" si="23"/>
        <v>66</v>
      </c>
      <c r="O66" t="s">
        <v>2166</v>
      </c>
    </row>
    <row r="67" spans="1:15">
      <c r="A67" s="25">
        <v>14669</v>
      </c>
      <c r="B67" s="26" t="s">
        <v>942</v>
      </c>
      <c r="C67" s="95" t="s">
        <v>3084</v>
      </c>
      <c r="D67" s="26">
        <v>12</v>
      </c>
      <c r="E67" s="56">
        <v>26</v>
      </c>
      <c r="F67" s="28">
        <v>860</v>
      </c>
      <c r="G67" s="29">
        <f>F67*0.9</f>
        <v>774</v>
      </c>
      <c r="H67" s="30">
        <f>F67*0.85</f>
        <v>731</v>
      </c>
      <c r="I67" s="30">
        <f>F67*0.8</f>
        <v>688</v>
      </c>
      <c r="J67" s="31"/>
      <c r="K67" s="30">
        <f>J67*F67</f>
        <v>0</v>
      </c>
      <c r="L67" s="32">
        <f t="shared" si="21"/>
        <v>0</v>
      </c>
      <c r="N67">
        <f>ROW(J67)</f>
        <v>67</v>
      </c>
      <c r="O67" t="s">
        <v>2166</v>
      </c>
    </row>
    <row r="68" spans="1:15">
      <c r="A68" s="16">
        <v>14670</v>
      </c>
      <c r="B68" s="17" t="s">
        <v>942</v>
      </c>
      <c r="C68" s="97" t="s">
        <v>3085</v>
      </c>
      <c r="D68" s="17">
        <v>12</v>
      </c>
      <c r="E68" s="55">
        <v>18</v>
      </c>
      <c r="F68" s="20">
        <v>460</v>
      </c>
      <c r="G68" s="21">
        <f>F68*0.9</f>
        <v>414</v>
      </c>
      <c r="H68" s="22">
        <f>F68*0.85</f>
        <v>391</v>
      </c>
      <c r="I68" s="22">
        <f>F68*0.8</f>
        <v>368</v>
      </c>
      <c r="J68" s="31"/>
      <c r="K68" s="30">
        <f>J68*F68</f>
        <v>0</v>
      </c>
      <c r="L68" s="32">
        <f t="shared" si="21"/>
        <v>0</v>
      </c>
      <c r="N68">
        <f>ROW(J68)</f>
        <v>68</v>
      </c>
      <c r="O68" t="s">
        <v>2166</v>
      </c>
    </row>
    <row r="69" spans="1:15">
      <c r="A69" s="25">
        <v>14668</v>
      </c>
      <c r="B69" s="26" t="s">
        <v>942</v>
      </c>
      <c r="C69" s="95" t="s">
        <v>3086</v>
      </c>
      <c r="D69" s="26">
        <v>12</v>
      </c>
      <c r="E69" s="56">
        <v>30</v>
      </c>
      <c r="F69" s="28">
        <v>990</v>
      </c>
      <c r="G69" s="29">
        <f>F69*0.9</f>
        <v>891</v>
      </c>
      <c r="H69" s="30">
        <f>F69*0.85</f>
        <v>841.5</v>
      </c>
      <c r="I69" s="30">
        <f>F69*0.8</f>
        <v>792</v>
      </c>
      <c r="J69" s="31"/>
      <c r="K69" s="30">
        <f>J69*F69</f>
        <v>0</v>
      </c>
      <c r="L69" s="32">
        <f t="shared" si="21"/>
        <v>0</v>
      </c>
      <c r="N69">
        <f>ROW(J69)</f>
        <v>69</v>
      </c>
      <c r="O69" t="s">
        <v>2166</v>
      </c>
    </row>
    <row r="70" spans="1:15">
      <c r="A70" s="16">
        <v>14144</v>
      </c>
      <c r="B70" s="17" t="s">
        <v>958</v>
      </c>
      <c r="C70" s="97" t="s">
        <v>1245</v>
      </c>
      <c r="D70" s="17">
        <v>12</v>
      </c>
      <c r="E70" s="55">
        <v>87</v>
      </c>
      <c r="F70" s="20">
        <v>750</v>
      </c>
      <c r="G70" s="21">
        <f t="shared" si="27"/>
        <v>675</v>
      </c>
      <c r="H70" s="22">
        <f t="shared" si="28"/>
        <v>637.5</v>
      </c>
      <c r="I70" s="22">
        <f t="shared" si="29"/>
        <v>600</v>
      </c>
      <c r="J70" s="31"/>
      <c r="K70" s="30">
        <f t="shared" si="22"/>
        <v>0</v>
      </c>
      <c r="L70" s="32">
        <f t="shared" ref="L70:L126" si="30">IF($K$127&gt;1,J70*I70,IF($K$127&gt;55000,J70*H70,IF($K$127&gt;27500,J70*G70,IF($K$127&gt;=0,J70*F70,0))))</f>
        <v>0</v>
      </c>
      <c r="N70">
        <f t="shared" si="23"/>
        <v>70</v>
      </c>
      <c r="O70" t="s">
        <v>2166</v>
      </c>
    </row>
    <row r="71" spans="1:15">
      <c r="A71" s="25">
        <v>14136</v>
      </c>
      <c r="B71" s="26" t="s">
        <v>942</v>
      </c>
      <c r="C71" s="95" t="s">
        <v>1224</v>
      </c>
      <c r="D71" s="26">
        <v>12</v>
      </c>
      <c r="E71" s="56"/>
      <c r="F71" s="28"/>
      <c r="G71" s="29">
        <f t="shared" si="27"/>
        <v>0</v>
      </c>
      <c r="H71" s="30">
        <f t="shared" si="28"/>
        <v>0</v>
      </c>
      <c r="I71" s="30">
        <f t="shared" si="29"/>
        <v>0</v>
      </c>
      <c r="J71" s="31"/>
      <c r="K71" s="30">
        <f t="shared" si="22"/>
        <v>0</v>
      </c>
      <c r="L71" s="32">
        <f t="shared" si="30"/>
        <v>0</v>
      </c>
      <c r="N71">
        <f t="shared" si="23"/>
        <v>71</v>
      </c>
      <c r="O71" t="s">
        <v>2166</v>
      </c>
    </row>
    <row r="72" spans="1:15">
      <c r="A72" s="16">
        <v>13494</v>
      </c>
      <c r="B72" s="17" t="s">
        <v>942</v>
      </c>
      <c r="C72" s="103" t="s">
        <v>1203</v>
      </c>
      <c r="D72" s="17">
        <v>12</v>
      </c>
      <c r="E72" s="57"/>
      <c r="F72" s="20"/>
      <c r="G72" s="21">
        <f t="shared" si="27"/>
        <v>0</v>
      </c>
      <c r="H72" s="22">
        <f t="shared" si="28"/>
        <v>0</v>
      </c>
      <c r="I72" s="22">
        <f t="shared" si="29"/>
        <v>0</v>
      </c>
      <c r="J72" s="31"/>
      <c r="K72" s="30">
        <f t="shared" si="22"/>
        <v>0</v>
      </c>
      <c r="L72" s="32">
        <f t="shared" si="30"/>
        <v>0</v>
      </c>
      <c r="N72">
        <f t="shared" si="23"/>
        <v>72</v>
      </c>
      <c r="O72" t="s">
        <v>2166</v>
      </c>
    </row>
    <row r="73" spans="1:15">
      <c r="A73" s="25">
        <v>14145</v>
      </c>
      <c r="B73" s="26" t="s">
        <v>942</v>
      </c>
      <c r="C73" s="95" t="s">
        <v>1225</v>
      </c>
      <c r="D73" s="26">
        <v>12</v>
      </c>
      <c r="E73" s="56">
        <v>90</v>
      </c>
      <c r="F73" s="28">
        <v>750</v>
      </c>
      <c r="G73" s="29">
        <f t="shared" si="27"/>
        <v>675</v>
      </c>
      <c r="H73" s="30">
        <f t="shared" si="28"/>
        <v>637.5</v>
      </c>
      <c r="I73" s="30">
        <f t="shared" si="29"/>
        <v>600</v>
      </c>
      <c r="J73" s="31"/>
      <c r="K73" s="30">
        <f t="shared" si="22"/>
        <v>0</v>
      </c>
      <c r="L73" s="32">
        <f t="shared" si="30"/>
        <v>0</v>
      </c>
      <c r="N73">
        <f t="shared" si="23"/>
        <v>73</v>
      </c>
      <c r="O73" t="s">
        <v>2166</v>
      </c>
    </row>
    <row r="74" spans="1:15">
      <c r="A74" s="16">
        <v>14146</v>
      </c>
      <c r="B74" s="17" t="s">
        <v>942</v>
      </c>
      <c r="C74" s="97" t="s">
        <v>1226</v>
      </c>
      <c r="D74" s="17">
        <v>12</v>
      </c>
      <c r="E74" s="55"/>
      <c r="F74" s="20"/>
      <c r="G74" s="21">
        <f t="shared" si="27"/>
        <v>0</v>
      </c>
      <c r="H74" s="22">
        <f t="shared" si="28"/>
        <v>0</v>
      </c>
      <c r="I74" s="22">
        <f t="shared" si="29"/>
        <v>0</v>
      </c>
      <c r="J74" s="31"/>
      <c r="K74" s="30">
        <f t="shared" si="22"/>
        <v>0</v>
      </c>
      <c r="L74" s="32">
        <f t="shared" si="30"/>
        <v>0</v>
      </c>
      <c r="N74">
        <f t="shared" si="23"/>
        <v>74</v>
      </c>
      <c r="O74" t="s">
        <v>2166</v>
      </c>
    </row>
    <row r="75" spans="1:15">
      <c r="A75" s="25">
        <v>14143</v>
      </c>
      <c r="B75" s="26" t="s">
        <v>942</v>
      </c>
      <c r="C75" s="95" t="s">
        <v>1227</v>
      </c>
      <c r="D75" s="26">
        <v>12</v>
      </c>
      <c r="E75" s="56"/>
      <c r="F75" s="28"/>
      <c r="G75" s="29">
        <f t="shared" si="27"/>
        <v>0</v>
      </c>
      <c r="H75" s="30">
        <f t="shared" si="28"/>
        <v>0</v>
      </c>
      <c r="I75" s="30">
        <f t="shared" si="29"/>
        <v>0</v>
      </c>
      <c r="J75" s="31"/>
      <c r="K75" s="30">
        <f t="shared" si="22"/>
        <v>0</v>
      </c>
      <c r="L75" s="32">
        <f t="shared" si="30"/>
        <v>0</v>
      </c>
      <c r="N75">
        <f t="shared" si="23"/>
        <v>75</v>
      </c>
      <c r="O75" t="s">
        <v>2166</v>
      </c>
    </row>
    <row r="76" spans="1:15">
      <c r="A76" s="16">
        <v>14340</v>
      </c>
      <c r="B76" s="17" t="s">
        <v>942</v>
      </c>
      <c r="C76" s="97" t="s">
        <v>1228</v>
      </c>
      <c r="D76" s="17">
        <v>12</v>
      </c>
      <c r="E76" s="55">
        <v>6</v>
      </c>
      <c r="F76" s="20">
        <v>660</v>
      </c>
      <c r="G76" s="21">
        <f t="shared" si="27"/>
        <v>594</v>
      </c>
      <c r="H76" s="22">
        <f t="shared" si="28"/>
        <v>561</v>
      </c>
      <c r="I76" s="22">
        <f t="shared" si="29"/>
        <v>528</v>
      </c>
      <c r="J76" s="31"/>
      <c r="K76" s="30">
        <f t="shared" si="22"/>
        <v>0</v>
      </c>
      <c r="L76" s="32">
        <f t="shared" si="30"/>
        <v>0</v>
      </c>
      <c r="N76">
        <f t="shared" si="23"/>
        <v>76</v>
      </c>
      <c r="O76" t="s">
        <v>2166</v>
      </c>
    </row>
    <row r="77" spans="1:15">
      <c r="A77" s="25">
        <v>13483</v>
      </c>
      <c r="B77" s="26" t="s">
        <v>942</v>
      </c>
      <c r="C77" s="95" t="s">
        <v>1246</v>
      </c>
      <c r="D77" s="26">
        <v>12</v>
      </c>
      <c r="E77" s="56">
        <v>72</v>
      </c>
      <c r="F77" s="28">
        <v>800</v>
      </c>
      <c r="G77" s="29">
        <f t="shared" si="27"/>
        <v>720</v>
      </c>
      <c r="H77" s="30">
        <f t="shared" si="28"/>
        <v>680</v>
      </c>
      <c r="I77" s="30">
        <f t="shared" si="29"/>
        <v>640</v>
      </c>
      <c r="J77" s="31"/>
      <c r="K77" s="30">
        <f t="shared" si="22"/>
        <v>0</v>
      </c>
      <c r="L77" s="32">
        <f t="shared" si="30"/>
        <v>0</v>
      </c>
      <c r="N77">
        <f t="shared" si="23"/>
        <v>77</v>
      </c>
      <c r="O77" t="s">
        <v>2166</v>
      </c>
    </row>
    <row r="78" spans="1:15">
      <c r="A78" s="16">
        <v>13874</v>
      </c>
      <c r="B78" s="17" t="s">
        <v>942</v>
      </c>
      <c r="C78" s="97" t="s">
        <v>1247</v>
      </c>
      <c r="D78" s="17">
        <v>12</v>
      </c>
      <c r="E78" s="55"/>
      <c r="F78" s="20"/>
      <c r="G78" s="21">
        <f t="shared" si="27"/>
        <v>0</v>
      </c>
      <c r="H78" s="22">
        <f t="shared" si="28"/>
        <v>0</v>
      </c>
      <c r="I78" s="22">
        <f t="shared" si="29"/>
        <v>0</v>
      </c>
      <c r="J78" s="31"/>
      <c r="K78" s="30">
        <f t="shared" si="22"/>
        <v>0</v>
      </c>
      <c r="L78" s="32">
        <f t="shared" si="30"/>
        <v>0</v>
      </c>
      <c r="N78">
        <f t="shared" si="23"/>
        <v>78</v>
      </c>
      <c r="O78" t="s">
        <v>2166</v>
      </c>
    </row>
    <row r="79" spans="1:15">
      <c r="A79" s="16">
        <v>13253</v>
      </c>
      <c r="B79" s="17" t="s">
        <v>942</v>
      </c>
      <c r="C79" s="97" t="s">
        <v>3686</v>
      </c>
      <c r="D79" s="17">
        <v>12</v>
      </c>
      <c r="E79" s="55">
        <v>39</v>
      </c>
      <c r="F79" s="20">
        <v>750</v>
      </c>
      <c r="G79" s="21">
        <f t="shared" ref="G79" si="31">F79*0.9</f>
        <v>675</v>
      </c>
      <c r="H79" s="22">
        <f t="shared" ref="H79" si="32">F79*0.85</f>
        <v>637.5</v>
      </c>
      <c r="I79" s="22">
        <f t="shared" ref="I79" si="33">F79*0.8</f>
        <v>600</v>
      </c>
      <c r="J79" s="31"/>
      <c r="K79" s="30">
        <f t="shared" ref="K79" si="34">J79*F79</f>
        <v>0</v>
      </c>
      <c r="L79" s="32">
        <f t="shared" ref="L79" si="35">IF($K$127&gt;1,J79*I79,IF($K$127&gt;55000,J79*H79,IF($K$127&gt;27500,J79*G79,IF($K$127&gt;=0,J79*F79,0))))</f>
        <v>0</v>
      </c>
      <c r="N79">
        <f t="shared" ref="N79" si="36">ROW(J79)</f>
        <v>79</v>
      </c>
      <c r="O79" t="s">
        <v>2166</v>
      </c>
    </row>
    <row r="80" spans="1:15">
      <c r="A80" s="25">
        <v>14141</v>
      </c>
      <c r="B80" s="26" t="s">
        <v>942</v>
      </c>
      <c r="C80" s="95" t="s">
        <v>1229</v>
      </c>
      <c r="D80" s="26">
        <v>12</v>
      </c>
      <c r="E80" s="56">
        <v>10</v>
      </c>
      <c r="F80" s="28">
        <v>900</v>
      </c>
      <c r="G80" s="29">
        <f t="shared" si="27"/>
        <v>810</v>
      </c>
      <c r="H80" s="30">
        <f t="shared" si="28"/>
        <v>765</v>
      </c>
      <c r="I80" s="30">
        <f t="shared" si="29"/>
        <v>720</v>
      </c>
      <c r="J80" s="31"/>
      <c r="K80" s="30">
        <f t="shared" si="22"/>
        <v>0</v>
      </c>
      <c r="L80" s="32">
        <f t="shared" si="30"/>
        <v>0</v>
      </c>
      <c r="N80">
        <f t="shared" si="23"/>
        <v>80</v>
      </c>
      <c r="O80" t="s">
        <v>2166</v>
      </c>
    </row>
    <row r="81" spans="1:15">
      <c r="A81" s="16">
        <v>14142</v>
      </c>
      <c r="B81" s="17" t="s">
        <v>942</v>
      </c>
      <c r="C81" s="103" t="s">
        <v>1230</v>
      </c>
      <c r="D81" s="17">
        <v>12</v>
      </c>
      <c r="E81" s="57"/>
      <c r="F81" s="20"/>
      <c r="G81" s="21">
        <f t="shared" si="27"/>
        <v>0</v>
      </c>
      <c r="H81" s="22">
        <f t="shared" si="28"/>
        <v>0</v>
      </c>
      <c r="I81" s="22">
        <f t="shared" si="29"/>
        <v>0</v>
      </c>
      <c r="J81" s="31"/>
      <c r="K81" s="30">
        <f t="shared" si="22"/>
        <v>0</v>
      </c>
      <c r="L81" s="32">
        <f t="shared" si="30"/>
        <v>0</v>
      </c>
      <c r="N81">
        <f t="shared" si="23"/>
        <v>81</v>
      </c>
      <c r="O81" t="s">
        <v>2166</v>
      </c>
    </row>
    <row r="82" spans="1:15">
      <c r="A82" s="25">
        <v>14138</v>
      </c>
      <c r="B82" s="26" t="s">
        <v>942</v>
      </c>
      <c r="C82" s="95" t="s">
        <v>1231</v>
      </c>
      <c r="D82" s="26">
        <v>12</v>
      </c>
      <c r="E82" s="56">
        <v>12</v>
      </c>
      <c r="F82" s="28">
        <v>800</v>
      </c>
      <c r="G82" s="29">
        <f t="shared" si="27"/>
        <v>720</v>
      </c>
      <c r="H82" s="30">
        <f t="shared" si="28"/>
        <v>680</v>
      </c>
      <c r="I82" s="30">
        <f t="shared" si="29"/>
        <v>640</v>
      </c>
      <c r="J82" s="31"/>
      <c r="K82" s="30">
        <f t="shared" si="22"/>
        <v>0</v>
      </c>
      <c r="L82" s="32">
        <f t="shared" si="30"/>
        <v>0</v>
      </c>
      <c r="N82">
        <f t="shared" si="23"/>
        <v>82</v>
      </c>
      <c r="O82" t="s">
        <v>2166</v>
      </c>
    </row>
    <row r="83" spans="1:15">
      <c r="A83" s="16">
        <v>13870</v>
      </c>
      <c r="B83" s="17" t="s">
        <v>942</v>
      </c>
      <c r="C83" s="97" t="s">
        <v>1249</v>
      </c>
      <c r="D83" s="17">
        <v>12</v>
      </c>
      <c r="E83" s="55"/>
      <c r="F83" s="20"/>
      <c r="G83" s="21">
        <f t="shared" si="27"/>
        <v>0</v>
      </c>
      <c r="H83" s="22">
        <f t="shared" si="28"/>
        <v>0</v>
      </c>
      <c r="I83" s="22">
        <f t="shared" si="29"/>
        <v>0</v>
      </c>
      <c r="J83" s="31"/>
      <c r="K83" s="30">
        <f t="shared" si="22"/>
        <v>0</v>
      </c>
      <c r="L83" s="32">
        <f t="shared" si="30"/>
        <v>0</v>
      </c>
      <c r="N83">
        <f t="shared" si="23"/>
        <v>83</v>
      </c>
      <c r="O83" t="s">
        <v>2166</v>
      </c>
    </row>
    <row r="84" spans="1:15">
      <c r="A84" s="25">
        <v>13873</v>
      </c>
      <c r="B84" s="26" t="s">
        <v>942</v>
      </c>
      <c r="C84" s="95" t="s">
        <v>1250</v>
      </c>
      <c r="D84" s="26">
        <v>12</v>
      </c>
      <c r="E84" s="56">
        <v>70</v>
      </c>
      <c r="F84" s="28">
        <v>750</v>
      </c>
      <c r="G84" s="29">
        <f t="shared" si="27"/>
        <v>675</v>
      </c>
      <c r="H84" s="30">
        <f t="shared" si="28"/>
        <v>637.5</v>
      </c>
      <c r="I84" s="30">
        <f t="shared" si="29"/>
        <v>600</v>
      </c>
      <c r="J84" s="31"/>
      <c r="K84" s="30">
        <f t="shared" si="22"/>
        <v>0</v>
      </c>
      <c r="L84" s="32">
        <f t="shared" si="30"/>
        <v>0</v>
      </c>
      <c r="N84">
        <f t="shared" si="23"/>
        <v>84</v>
      </c>
      <c r="O84" t="s">
        <v>2166</v>
      </c>
    </row>
    <row r="85" spans="1:15">
      <c r="A85" s="16">
        <v>13871</v>
      </c>
      <c r="B85" s="17" t="s">
        <v>942</v>
      </c>
      <c r="C85" s="97" t="s">
        <v>2382</v>
      </c>
      <c r="D85" s="17">
        <v>12</v>
      </c>
      <c r="E85" s="55"/>
      <c r="F85" s="20"/>
      <c r="G85" s="21">
        <f t="shared" ref="G85:G86" si="37">F85*0.9</f>
        <v>0</v>
      </c>
      <c r="H85" s="22">
        <f t="shared" ref="H85:H86" si="38">F85*0.85</f>
        <v>0</v>
      </c>
      <c r="I85" s="22">
        <f t="shared" ref="I85:I86" si="39">F85*0.8</f>
        <v>0</v>
      </c>
      <c r="J85" s="31"/>
      <c r="K85" s="30">
        <f t="shared" ref="K85:K86" si="40">J85*F85</f>
        <v>0</v>
      </c>
      <c r="L85" s="32">
        <f t="shared" si="30"/>
        <v>0</v>
      </c>
      <c r="N85">
        <f t="shared" ref="N85:N86" si="41">ROW(J85)</f>
        <v>85</v>
      </c>
      <c r="O85" t="s">
        <v>2166</v>
      </c>
    </row>
    <row r="86" spans="1:15">
      <c r="A86" s="25">
        <v>14104</v>
      </c>
      <c r="B86" s="26" t="s">
        <v>942</v>
      </c>
      <c r="C86" s="27" t="s">
        <v>1259</v>
      </c>
      <c r="D86" s="26">
        <v>12</v>
      </c>
      <c r="E86" s="56">
        <v>36</v>
      </c>
      <c r="F86" s="28">
        <v>756</v>
      </c>
      <c r="G86" s="29">
        <f t="shared" si="37"/>
        <v>680.4</v>
      </c>
      <c r="H86" s="30">
        <f t="shared" si="38"/>
        <v>642.6</v>
      </c>
      <c r="I86" s="30">
        <f t="shared" si="39"/>
        <v>604.80000000000007</v>
      </c>
      <c r="J86" s="31"/>
      <c r="K86" s="30">
        <f t="shared" si="40"/>
        <v>0</v>
      </c>
      <c r="L86" s="32">
        <f t="shared" si="30"/>
        <v>0</v>
      </c>
      <c r="N86">
        <f t="shared" si="41"/>
        <v>86</v>
      </c>
      <c r="O86" t="s">
        <v>2166</v>
      </c>
    </row>
    <row r="87" spans="1:15">
      <c r="A87" s="16"/>
      <c r="B87" s="17"/>
      <c r="C87" s="98" t="s">
        <v>1268</v>
      </c>
      <c r="D87" s="17"/>
      <c r="E87" s="55"/>
      <c r="F87" s="20"/>
      <c r="G87" s="21"/>
      <c r="H87" s="22"/>
      <c r="I87" s="22"/>
      <c r="J87" s="31"/>
      <c r="K87" s="30">
        <f t="shared" si="22"/>
        <v>0</v>
      </c>
      <c r="L87" s="32">
        <f t="shared" si="30"/>
        <v>0</v>
      </c>
      <c r="N87">
        <f t="shared" si="23"/>
        <v>87</v>
      </c>
      <c r="O87" t="s">
        <v>2166</v>
      </c>
    </row>
    <row r="88" spans="1:15">
      <c r="A88" s="25">
        <v>14288</v>
      </c>
      <c r="B88" s="26" t="s">
        <v>942</v>
      </c>
      <c r="C88" s="95" t="s">
        <v>1232</v>
      </c>
      <c r="D88" s="26">
        <v>12</v>
      </c>
      <c r="E88" s="56">
        <v>84</v>
      </c>
      <c r="F88" s="28">
        <v>300</v>
      </c>
      <c r="G88" s="29">
        <f t="shared" si="27"/>
        <v>270</v>
      </c>
      <c r="H88" s="30">
        <f t="shared" si="28"/>
        <v>255</v>
      </c>
      <c r="I88" s="30">
        <f t="shared" si="29"/>
        <v>240</v>
      </c>
      <c r="J88" s="31"/>
      <c r="K88" s="30">
        <f t="shared" si="22"/>
        <v>0</v>
      </c>
      <c r="L88" s="32">
        <f t="shared" si="30"/>
        <v>0</v>
      </c>
      <c r="N88">
        <f t="shared" si="23"/>
        <v>88</v>
      </c>
      <c r="O88" t="s">
        <v>2166</v>
      </c>
    </row>
    <row r="89" spans="1:15">
      <c r="A89" s="16">
        <v>14287</v>
      </c>
      <c r="B89" s="17" t="s">
        <v>942</v>
      </c>
      <c r="C89" s="97" t="s">
        <v>1233</v>
      </c>
      <c r="D89" s="17">
        <v>12</v>
      </c>
      <c r="E89" s="55">
        <v>19</v>
      </c>
      <c r="F89" s="20">
        <v>300</v>
      </c>
      <c r="G89" s="21">
        <f t="shared" si="27"/>
        <v>270</v>
      </c>
      <c r="H89" s="22">
        <f t="shared" si="28"/>
        <v>255</v>
      </c>
      <c r="I89" s="22">
        <f t="shared" si="29"/>
        <v>240</v>
      </c>
      <c r="J89" s="31"/>
      <c r="K89" s="30">
        <f t="shared" si="22"/>
        <v>0</v>
      </c>
      <c r="L89" s="32">
        <f t="shared" si="30"/>
        <v>0</v>
      </c>
      <c r="N89">
        <f t="shared" si="23"/>
        <v>89</v>
      </c>
      <c r="O89" t="s">
        <v>2166</v>
      </c>
    </row>
    <row r="90" spans="1:15">
      <c r="A90" s="25">
        <v>14286</v>
      </c>
      <c r="B90" s="26" t="s">
        <v>942</v>
      </c>
      <c r="C90" s="95" t="s">
        <v>1234</v>
      </c>
      <c r="D90" s="26">
        <v>12</v>
      </c>
      <c r="E90" s="56">
        <v>55</v>
      </c>
      <c r="F90" s="28">
        <v>300</v>
      </c>
      <c r="G90" s="29">
        <f t="shared" si="27"/>
        <v>270</v>
      </c>
      <c r="H90" s="30">
        <f t="shared" si="28"/>
        <v>255</v>
      </c>
      <c r="I90" s="30">
        <f t="shared" si="29"/>
        <v>240</v>
      </c>
      <c r="J90" s="31"/>
      <c r="K90" s="30">
        <f t="shared" si="22"/>
        <v>0</v>
      </c>
      <c r="L90" s="32">
        <f t="shared" si="30"/>
        <v>0</v>
      </c>
      <c r="N90">
        <f t="shared" si="23"/>
        <v>90</v>
      </c>
      <c r="O90" t="s">
        <v>2166</v>
      </c>
    </row>
    <row r="91" spans="1:15">
      <c r="A91" s="16">
        <v>14178</v>
      </c>
      <c r="B91" s="17" t="s">
        <v>942</v>
      </c>
      <c r="C91" s="103" t="s">
        <v>1235</v>
      </c>
      <c r="D91" s="17">
        <v>12</v>
      </c>
      <c r="E91" s="57">
        <v>87</v>
      </c>
      <c r="F91" s="20">
        <v>300</v>
      </c>
      <c r="G91" s="21">
        <f t="shared" si="27"/>
        <v>270</v>
      </c>
      <c r="H91" s="22">
        <f t="shared" si="28"/>
        <v>255</v>
      </c>
      <c r="I91" s="22">
        <f t="shared" si="29"/>
        <v>240</v>
      </c>
      <c r="J91" s="31"/>
      <c r="K91" s="30">
        <f t="shared" si="22"/>
        <v>0</v>
      </c>
      <c r="L91" s="32">
        <f t="shared" si="30"/>
        <v>0</v>
      </c>
      <c r="N91">
        <f t="shared" si="23"/>
        <v>91</v>
      </c>
      <c r="O91" t="s">
        <v>2166</v>
      </c>
    </row>
    <row r="92" spans="1:15">
      <c r="A92" s="25">
        <v>14285</v>
      </c>
      <c r="B92" s="26" t="s">
        <v>942</v>
      </c>
      <c r="C92" s="95" t="s">
        <v>1236</v>
      </c>
      <c r="D92" s="26">
        <v>12</v>
      </c>
      <c r="E92" s="56">
        <v>102</v>
      </c>
      <c r="F92" s="28">
        <v>300</v>
      </c>
      <c r="G92" s="29">
        <f t="shared" si="27"/>
        <v>270</v>
      </c>
      <c r="H92" s="30">
        <f t="shared" si="28"/>
        <v>255</v>
      </c>
      <c r="I92" s="30">
        <f t="shared" si="29"/>
        <v>240</v>
      </c>
      <c r="J92" s="31"/>
      <c r="K92" s="30">
        <f t="shared" si="22"/>
        <v>0</v>
      </c>
      <c r="L92" s="32">
        <f t="shared" si="30"/>
        <v>0</v>
      </c>
      <c r="N92">
        <f t="shared" si="23"/>
        <v>92</v>
      </c>
      <c r="O92" t="s">
        <v>2166</v>
      </c>
    </row>
    <row r="93" spans="1:15">
      <c r="A93" s="16">
        <v>14295</v>
      </c>
      <c r="B93" s="17" t="s">
        <v>942</v>
      </c>
      <c r="C93" s="97" t="s">
        <v>1237</v>
      </c>
      <c r="D93" s="17">
        <v>12</v>
      </c>
      <c r="E93" s="55">
        <v>70</v>
      </c>
      <c r="F93" s="20">
        <v>300</v>
      </c>
      <c r="G93" s="21">
        <f t="shared" si="27"/>
        <v>270</v>
      </c>
      <c r="H93" s="22">
        <f t="shared" si="28"/>
        <v>255</v>
      </c>
      <c r="I93" s="22">
        <f t="shared" si="29"/>
        <v>240</v>
      </c>
      <c r="J93" s="31"/>
      <c r="K93" s="30">
        <f t="shared" si="22"/>
        <v>0</v>
      </c>
      <c r="L93" s="32">
        <f t="shared" si="30"/>
        <v>0</v>
      </c>
      <c r="N93">
        <f t="shared" si="23"/>
        <v>93</v>
      </c>
      <c r="O93" t="s">
        <v>2166</v>
      </c>
    </row>
    <row r="94" spans="1:15">
      <c r="A94" s="25">
        <v>14298</v>
      </c>
      <c r="B94" s="26" t="s">
        <v>942</v>
      </c>
      <c r="C94" s="95" t="s">
        <v>1248</v>
      </c>
      <c r="D94" s="26">
        <v>12</v>
      </c>
      <c r="E94" s="56">
        <v>82</v>
      </c>
      <c r="F94" s="28">
        <v>300</v>
      </c>
      <c r="G94" s="29">
        <f t="shared" si="27"/>
        <v>270</v>
      </c>
      <c r="H94" s="30">
        <f t="shared" si="28"/>
        <v>255</v>
      </c>
      <c r="I94" s="30">
        <f t="shared" si="29"/>
        <v>240</v>
      </c>
      <c r="J94" s="31"/>
      <c r="K94" s="30">
        <f t="shared" si="22"/>
        <v>0</v>
      </c>
      <c r="L94" s="32">
        <f t="shared" si="30"/>
        <v>0</v>
      </c>
      <c r="N94">
        <f t="shared" si="23"/>
        <v>94</v>
      </c>
      <c r="O94" t="s">
        <v>2166</v>
      </c>
    </row>
    <row r="95" spans="1:15">
      <c r="A95" s="16">
        <v>14299</v>
      </c>
      <c r="B95" s="17" t="s">
        <v>942</v>
      </c>
      <c r="C95" s="97" t="s">
        <v>1238</v>
      </c>
      <c r="D95" s="17">
        <v>12</v>
      </c>
      <c r="E95" s="55">
        <v>34</v>
      </c>
      <c r="F95" s="20">
        <v>300</v>
      </c>
      <c r="G95" s="21">
        <f t="shared" si="27"/>
        <v>270</v>
      </c>
      <c r="H95" s="22">
        <f t="shared" si="28"/>
        <v>255</v>
      </c>
      <c r="I95" s="22">
        <f t="shared" si="29"/>
        <v>240</v>
      </c>
      <c r="J95" s="31"/>
      <c r="K95" s="30">
        <f t="shared" si="22"/>
        <v>0</v>
      </c>
      <c r="L95" s="32">
        <f t="shared" si="30"/>
        <v>0</v>
      </c>
      <c r="N95">
        <f t="shared" si="23"/>
        <v>95</v>
      </c>
      <c r="O95" t="s">
        <v>2166</v>
      </c>
    </row>
    <row r="96" spans="1:15">
      <c r="A96" s="25">
        <v>14296</v>
      </c>
      <c r="B96" s="26" t="s">
        <v>942</v>
      </c>
      <c r="C96" s="95" t="s">
        <v>1239</v>
      </c>
      <c r="D96" s="26">
        <v>12</v>
      </c>
      <c r="E96" s="56">
        <v>37</v>
      </c>
      <c r="F96" s="28">
        <v>300</v>
      </c>
      <c r="G96" s="29">
        <f t="shared" si="27"/>
        <v>270</v>
      </c>
      <c r="H96" s="30">
        <f t="shared" si="28"/>
        <v>255</v>
      </c>
      <c r="I96" s="30">
        <f t="shared" si="29"/>
        <v>240</v>
      </c>
      <c r="J96" s="31"/>
      <c r="K96" s="30">
        <f t="shared" si="22"/>
        <v>0</v>
      </c>
      <c r="L96" s="32">
        <f t="shared" si="30"/>
        <v>0</v>
      </c>
      <c r="N96">
        <f t="shared" si="23"/>
        <v>96</v>
      </c>
      <c r="O96" t="s">
        <v>2166</v>
      </c>
    </row>
    <row r="97" spans="1:15">
      <c r="A97" s="16">
        <v>14297</v>
      </c>
      <c r="B97" s="17" t="s">
        <v>942</v>
      </c>
      <c r="C97" s="97" t="s">
        <v>1240</v>
      </c>
      <c r="D97" s="17">
        <v>12</v>
      </c>
      <c r="E97" s="55">
        <v>92</v>
      </c>
      <c r="F97" s="20">
        <v>300</v>
      </c>
      <c r="G97" s="21">
        <f t="shared" si="27"/>
        <v>270</v>
      </c>
      <c r="H97" s="22">
        <f t="shared" si="28"/>
        <v>255</v>
      </c>
      <c r="I97" s="22">
        <f t="shared" si="29"/>
        <v>240</v>
      </c>
      <c r="J97" s="31"/>
      <c r="K97" s="30">
        <f t="shared" si="22"/>
        <v>0</v>
      </c>
      <c r="L97" s="32">
        <f t="shared" si="30"/>
        <v>0</v>
      </c>
      <c r="N97">
        <f t="shared" si="23"/>
        <v>97</v>
      </c>
      <c r="O97" t="s">
        <v>2166</v>
      </c>
    </row>
    <row r="98" spans="1:15">
      <c r="A98" s="25"/>
      <c r="B98" s="26" t="s">
        <v>942</v>
      </c>
      <c r="C98" s="104" t="s">
        <v>1267</v>
      </c>
      <c r="D98" s="26"/>
      <c r="E98" s="56"/>
      <c r="F98" s="28"/>
      <c r="G98" s="29"/>
      <c r="H98" s="30"/>
      <c r="I98" s="30"/>
      <c r="J98" s="31"/>
      <c r="K98" s="30">
        <f t="shared" si="22"/>
        <v>0</v>
      </c>
      <c r="L98" s="32">
        <f t="shared" si="30"/>
        <v>0</v>
      </c>
      <c r="N98">
        <f t="shared" si="23"/>
        <v>98</v>
      </c>
      <c r="O98" t="s">
        <v>2166</v>
      </c>
    </row>
    <row r="99" spans="1:15">
      <c r="A99" s="16">
        <v>13484</v>
      </c>
      <c r="B99" s="17" t="s">
        <v>942</v>
      </c>
      <c r="C99" s="103" t="s">
        <v>1204</v>
      </c>
      <c r="D99" s="17">
        <v>12</v>
      </c>
      <c r="E99" s="57">
        <v>36</v>
      </c>
      <c r="F99" s="20">
        <v>750</v>
      </c>
      <c r="G99" s="21">
        <f t="shared" si="27"/>
        <v>675</v>
      </c>
      <c r="H99" s="22">
        <f t="shared" si="28"/>
        <v>637.5</v>
      </c>
      <c r="I99" s="22">
        <f t="shared" si="29"/>
        <v>600</v>
      </c>
      <c r="J99" s="31"/>
      <c r="K99" s="30">
        <f t="shared" si="22"/>
        <v>0</v>
      </c>
      <c r="L99" s="32">
        <f t="shared" si="30"/>
        <v>0</v>
      </c>
      <c r="N99">
        <f t="shared" si="23"/>
        <v>99</v>
      </c>
      <c r="O99" t="s">
        <v>2166</v>
      </c>
    </row>
    <row r="100" spans="1:15">
      <c r="A100" s="25">
        <v>14139</v>
      </c>
      <c r="B100" s="26" t="s">
        <v>942</v>
      </c>
      <c r="C100" s="95" t="s">
        <v>1241</v>
      </c>
      <c r="D100" s="26">
        <v>12</v>
      </c>
      <c r="E100" s="56"/>
      <c r="F100" s="28"/>
      <c r="G100" s="29">
        <f t="shared" si="27"/>
        <v>0</v>
      </c>
      <c r="H100" s="30">
        <f t="shared" si="28"/>
        <v>0</v>
      </c>
      <c r="I100" s="30">
        <f t="shared" si="29"/>
        <v>0</v>
      </c>
      <c r="J100" s="31"/>
      <c r="K100" s="30">
        <f t="shared" si="22"/>
        <v>0</v>
      </c>
      <c r="L100" s="32">
        <f t="shared" si="30"/>
        <v>0</v>
      </c>
      <c r="N100">
        <f t="shared" si="23"/>
        <v>100</v>
      </c>
      <c r="O100" t="s">
        <v>2166</v>
      </c>
    </row>
    <row r="101" spans="1:15">
      <c r="A101" s="16">
        <v>13475</v>
      </c>
      <c r="B101" s="17" t="s">
        <v>942</v>
      </c>
      <c r="C101" s="97" t="s">
        <v>1205</v>
      </c>
      <c r="D101" s="17">
        <v>12</v>
      </c>
      <c r="E101" s="55"/>
      <c r="F101" s="20"/>
      <c r="G101" s="21">
        <f t="shared" si="27"/>
        <v>0</v>
      </c>
      <c r="H101" s="22">
        <f t="shared" si="28"/>
        <v>0</v>
      </c>
      <c r="I101" s="22">
        <f t="shared" si="29"/>
        <v>0</v>
      </c>
      <c r="J101" s="31"/>
      <c r="K101" s="30">
        <f t="shared" si="22"/>
        <v>0</v>
      </c>
      <c r="L101" s="32">
        <f t="shared" si="30"/>
        <v>0</v>
      </c>
      <c r="N101">
        <f t="shared" si="23"/>
        <v>101</v>
      </c>
      <c r="O101" t="s">
        <v>2166</v>
      </c>
    </row>
    <row r="102" spans="1:15">
      <c r="A102" s="25">
        <v>13476</v>
      </c>
      <c r="B102" s="26" t="s">
        <v>942</v>
      </c>
      <c r="C102" s="95" t="s">
        <v>1206</v>
      </c>
      <c r="D102" s="26">
        <v>12</v>
      </c>
      <c r="E102" s="56"/>
      <c r="F102" s="28"/>
      <c r="G102" s="29">
        <f t="shared" si="27"/>
        <v>0</v>
      </c>
      <c r="H102" s="30">
        <f t="shared" si="28"/>
        <v>0</v>
      </c>
      <c r="I102" s="30">
        <f t="shared" si="29"/>
        <v>0</v>
      </c>
      <c r="J102" s="31"/>
      <c r="K102" s="30">
        <f t="shared" si="22"/>
        <v>0</v>
      </c>
      <c r="L102" s="32">
        <f t="shared" si="30"/>
        <v>0</v>
      </c>
      <c r="N102">
        <f t="shared" si="23"/>
        <v>102</v>
      </c>
      <c r="O102" t="s">
        <v>2166</v>
      </c>
    </row>
    <row r="103" spans="1:15">
      <c r="A103" s="16">
        <v>13474</v>
      </c>
      <c r="B103" s="17" t="s">
        <v>942</v>
      </c>
      <c r="C103" s="97" t="s">
        <v>1207</v>
      </c>
      <c r="D103" s="17">
        <v>12</v>
      </c>
      <c r="E103" s="55"/>
      <c r="F103" s="20"/>
      <c r="G103" s="21">
        <f t="shared" si="27"/>
        <v>0</v>
      </c>
      <c r="H103" s="22">
        <f t="shared" si="28"/>
        <v>0</v>
      </c>
      <c r="I103" s="22">
        <f t="shared" si="29"/>
        <v>0</v>
      </c>
      <c r="J103" s="31"/>
      <c r="K103" s="30">
        <f t="shared" si="22"/>
        <v>0</v>
      </c>
      <c r="L103" s="32">
        <f t="shared" si="30"/>
        <v>0</v>
      </c>
      <c r="N103">
        <f t="shared" si="23"/>
        <v>103</v>
      </c>
      <c r="O103" t="s">
        <v>2166</v>
      </c>
    </row>
    <row r="104" spans="1:15">
      <c r="A104" s="25">
        <v>13473</v>
      </c>
      <c r="B104" s="26" t="s">
        <v>942</v>
      </c>
      <c r="C104" s="95" t="s">
        <v>1208</v>
      </c>
      <c r="D104" s="26">
        <v>12</v>
      </c>
      <c r="E104" s="56">
        <v>62</v>
      </c>
      <c r="F104" s="28">
        <v>720</v>
      </c>
      <c r="G104" s="29">
        <f t="shared" si="27"/>
        <v>648</v>
      </c>
      <c r="H104" s="30">
        <f t="shared" si="28"/>
        <v>612</v>
      </c>
      <c r="I104" s="30">
        <f t="shared" si="29"/>
        <v>576</v>
      </c>
      <c r="J104" s="31"/>
      <c r="K104" s="30">
        <f t="shared" si="22"/>
        <v>0</v>
      </c>
      <c r="L104" s="32">
        <f t="shared" si="30"/>
        <v>0</v>
      </c>
      <c r="N104">
        <f t="shared" si="23"/>
        <v>104</v>
      </c>
      <c r="O104" t="s">
        <v>2166</v>
      </c>
    </row>
    <row r="105" spans="1:15">
      <c r="A105" s="16">
        <v>13479</v>
      </c>
      <c r="B105" s="17" t="s">
        <v>942</v>
      </c>
      <c r="C105" s="97" t="s">
        <v>1209</v>
      </c>
      <c r="D105" s="17">
        <v>12</v>
      </c>
      <c r="E105" s="55"/>
      <c r="F105" s="20"/>
      <c r="G105" s="21">
        <f t="shared" si="27"/>
        <v>0</v>
      </c>
      <c r="H105" s="22">
        <f t="shared" si="28"/>
        <v>0</v>
      </c>
      <c r="I105" s="22">
        <f t="shared" si="29"/>
        <v>0</v>
      </c>
      <c r="J105" s="31"/>
      <c r="K105" s="30">
        <f t="shared" si="22"/>
        <v>0</v>
      </c>
      <c r="L105" s="32">
        <f t="shared" si="30"/>
        <v>0</v>
      </c>
      <c r="N105">
        <f t="shared" si="23"/>
        <v>105</v>
      </c>
      <c r="O105" t="s">
        <v>2166</v>
      </c>
    </row>
    <row r="106" spans="1:15">
      <c r="A106" s="25">
        <v>13480</v>
      </c>
      <c r="B106" s="26" t="s">
        <v>942</v>
      </c>
      <c r="C106" s="95" t="s">
        <v>1210</v>
      </c>
      <c r="D106" s="26">
        <v>12</v>
      </c>
      <c r="E106" s="56">
        <v>69</v>
      </c>
      <c r="F106" s="28">
        <v>800</v>
      </c>
      <c r="G106" s="29">
        <f t="shared" si="27"/>
        <v>720</v>
      </c>
      <c r="H106" s="30">
        <f t="shared" si="28"/>
        <v>680</v>
      </c>
      <c r="I106" s="30">
        <f t="shared" si="29"/>
        <v>640</v>
      </c>
      <c r="J106" s="31"/>
      <c r="K106" s="30">
        <f t="shared" si="22"/>
        <v>0</v>
      </c>
      <c r="L106" s="32">
        <f t="shared" si="30"/>
        <v>0</v>
      </c>
      <c r="N106">
        <f t="shared" si="23"/>
        <v>106</v>
      </c>
      <c r="O106" t="s">
        <v>2166</v>
      </c>
    </row>
    <row r="107" spans="1:15">
      <c r="A107" s="16">
        <v>13477</v>
      </c>
      <c r="B107" s="17" t="s">
        <v>942</v>
      </c>
      <c r="C107" s="103" t="s">
        <v>1211</v>
      </c>
      <c r="D107" s="17">
        <v>12</v>
      </c>
      <c r="E107" s="57">
        <v>54</v>
      </c>
      <c r="F107" s="20">
        <v>800</v>
      </c>
      <c r="G107" s="21">
        <f t="shared" si="27"/>
        <v>720</v>
      </c>
      <c r="H107" s="22">
        <f t="shared" si="28"/>
        <v>680</v>
      </c>
      <c r="I107" s="22">
        <f t="shared" si="29"/>
        <v>640</v>
      </c>
      <c r="J107" s="31"/>
      <c r="K107" s="30">
        <f t="shared" si="22"/>
        <v>0</v>
      </c>
      <c r="L107" s="32">
        <f t="shared" si="30"/>
        <v>0</v>
      </c>
      <c r="N107">
        <f t="shared" si="23"/>
        <v>107</v>
      </c>
      <c r="O107" t="s">
        <v>2166</v>
      </c>
    </row>
    <row r="108" spans="1:15">
      <c r="A108" s="25">
        <v>13478</v>
      </c>
      <c r="B108" s="26" t="s">
        <v>942</v>
      </c>
      <c r="C108" s="95" t="s">
        <v>1212</v>
      </c>
      <c r="D108" s="26">
        <v>12</v>
      </c>
      <c r="E108" s="56"/>
      <c r="F108" s="28"/>
      <c r="G108" s="29">
        <f t="shared" si="27"/>
        <v>0</v>
      </c>
      <c r="H108" s="30">
        <f t="shared" si="28"/>
        <v>0</v>
      </c>
      <c r="I108" s="30">
        <f t="shared" si="29"/>
        <v>0</v>
      </c>
      <c r="J108" s="31"/>
      <c r="K108" s="30">
        <f t="shared" si="22"/>
        <v>0</v>
      </c>
      <c r="L108" s="32">
        <f t="shared" si="30"/>
        <v>0</v>
      </c>
      <c r="N108">
        <f t="shared" si="23"/>
        <v>108</v>
      </c>
      <c r="O108" t="s">
        <v>2166</v>
      </c>
    </row>
    <row r="109" spans="1:15">
      <c r="A109" s="16"/>
      <c r="B109" s="17"/>
      <c r="C109" s="98" t="s">
        <v>194</v>
      </c>
      <c r="D109" s="17"/>
      <c r="E109" s="55"/>
      <c r="F109" s="20"/>
      <c r="G109" s="21"/>
      <c r="H109" s="22"/>
      <c r="I109" s="22"/>
      <c r="J109" s="31"/>
      <c r="K109" s="30">
        <f t="shared" si="22"/>
        <v>0</v>
      </c>
      <c r="L109" s="32">
        <f t="shared" si="30"/>
        <v>0</v>
      </c>
      <c r="N109">
        <f t="shared" si="23"/>
        <v>109</v>
      </c>
      <c r="O109" t="s">
        <v>2166</v>
      </c>
    </row>
    <row r="110" spans="1:15">
      <c r="A110" s="25">
        <v>14161</v>
      </c>
      <c r="B110" s="26" t="s">
        <v>806</v>
      </c>
      <c r="C110" s="95" t="s">
        <v>1251</v>
      </c>
      <c r="D110" s="26">
        <v>12</v>
      </c>
      <c r="E110" s="56">
        <v>36</v>
      </c>
      <c r="F110" s="28">
        <v>200</v>
      </c>
      <c r="G110" s="29">
        <f t="shared" si="27"/>
        <v>180</v>
      </c>
      <c r="H110" s="30">
        <f t="shared" si="28"/>
        <v>170</v>
      </c>
      <c r="I110" s="30">
        <f t="shared" si="29"/>
        <v>160</v>
      </c>
      <c r="J110" s="31"/>
      <c r="K110" s="30">
        <f t="shared" si="22"/>
        <v>0</v>
      </c>
      <c r="L110" s="32">
        <f t="shared" si="30"/>
        <v>0</v>
      </c>
      <c r="N110">
        <f t="shared" si="23"/>
        <v>110</v>
      </c>
      <c r="O110" t="s">
        <v>2166</v>
      </c>
    </row>
    <row r="111" spans="1:15">
      <c r="A111" s="16">
        <v>14167</v>
      </c>
      <c r="B111" s="17" t="s">
        <v>806</v>
      </c>
      <c r="C111" s="97" t="s">
        <v>1252</v>
      </c>
      <c r="D111" s="17">
        <v>12</v>
      </c>
      <c r="E111" s="55">
        <v>9</v>
      </c>
      <c r="F111" s="20">
        <v>200</v>
      </c>
      <c r="G111" s="21">
        <f t="shared" si="27"/>
        <v>180</v>
      </c>
      <c r="H111" s="22">
        <f t="shared" si="28"/>
        <v>170</v>
      </c>
      <c r="I111" s="22">
        <f t="shared" si="29"/>
        <v>160</v>
      </c>
      <c r="J111" s="31"/>
      <c r="K111" s="30">
        <f t="shared" si="22"/>
        <v>0</v>
      </c>
      <c r="L111" s="32">
        <f t="shared" si="30"/>
        <v>0</v>
      </c>
      <c r="N111">
        <f t="shared" si="23"/>
        <v>111</v>
      </c>
      <c r="O111" t="s">
        <v>2166</v>
      </c>
    </row>
    <row r="112" spans="1:15">
      <c r="A112" s="25">
        <v>14166</v>
      </c>
      <c r="B112" s="26" t="s">
        <v>806</v>
      </c>
      <c r="C112" s="95" t="s">
        <v>1253</v>
      </c>
      <c r="D112" s="26">
        <v>12</v>
      </c>
      <c r="E112" s="56"/>
      <c r="F112" s="28"/>
      <c r="G112" s="29">
        <f t="shared" si="27"/>
        <v>0</v>
      </c>
      <c r="H112" s="30">
        <f t="shared" si="28"/>
        <v>0</v>
      </c>
      <c r="I112" s="30">
        <f t="shared" si="29"/>
        <v>0</v>
      </c>
      <c r="J112" s="31"/>
      <c r="K112" s="30">
        <f t="shared" ref="K112:K126" si="42">J112*F112</f>
        <v>0</v>
      </c>
      <c r="L112" s="32">
        <f t="shared" si="30"/>
        <v>0</v>
      </c>
      <c r="N112">
        <f t="shared" ref="N112:N125" si="43">ROW(J112)</f>
        <v>112</v>
      </c>
      <c r="O112" t="s">
        <v>2166</v>
      </c>
    </row>
    <row r="113" spans="1:15">
      <c r="A113" s="16">
        <v>14168</v>
      </c>
      <c r="B113" s="17" t="s">
        <v>806</v>
      </c>
      <c r="C113" s="97" t="s">
        <v>1254</v>
      </c>
      <c r="D113" s="17">
        <v>12</v>
      </c>
      <c r="E113" s="55"/>
      <c r="F113" s="20"/>
      <c r="G113" s="21">
        <f t="shared" si="27"/>
        <v>0</v>
      </c>
      <c r="H113" s="22">
        <f t="shared" si="28"/>
        <v>0</v>
      </c>
      <c r="I113" s="22">
        <f t="shared" si="29"/>
        <v>0</v>
      </c>
      <c r="J113" s="31"/>
      <c r="K113" s="30">
        <f t="shared" si="42"/>
        <v>0</v>
      </c>
      <c r="L113" s="32">
        <f t="shared" si="30"/>
        <v>0</v>
      </c>
      <c r="N113">
        <f t="shared" si="43"/>
        <v>113</v>
      </c>
      <c r="O113" t="s">
        <v>2166</v>
      </c>
    </row>
    <row r="114" spans="1:15">
      <c r="A114" s="25">
        <v>14163</v>
      </c>
      <c r="B114" s="26" t="s">
        <v>806</v>
      </c>
      <c r="C114" s="95" t="s">
        <v>1255</v>
      </c>
      <c r="D114" s="26">
        <v>12</v>
      </c>
      <c r="E114" s="56">
        <v>59</v>
      </c>
      <c r="F114" s="28">
        <v>200</v>
      </c>
      <c r="G114" s="29">
        <f t="shared" ref="G114:G126" si="44">F114*0.9</f>
        <v>180</v>
      </c>
      <c r="H114" s="30">
        <f t="shared" ref="H114:H126" si="45">F114*0.85</f>
        <v>170</v>
      </c>
      <c r="I114" s="30">
        <f t="shared" ref="I114:I126" si="46">F114*0.8</f>
        <v>160</v>
      </c>
      <c r="J114" s="31"/>
      <c r="K114" s="30">
        <f t="shared" si="42"/>
        <v>0</v>
      </c>
      <c r="L114" s="32">
        <f t="shared" si="30"/>
        <v>0</v>
      </c>
      <c r="N114">
        <f t="shared" si="43"/>
        <v>114</v>
      </c>
      <c r="O114" t="s">
        <v>2166</v>
      </c>
    </row>
    <row r="115" spans="1:15">
      <c r="A115" s="16">
        <v>14165</v>
      </c>
      <c r="B115" s="17" t="s">
        <v>806</v>
      </c>
      <c r="C115" s="103" t="s">
        <v>1256</v>
      </c>
      <c r="D115" s="17">
        <v>12</v>
      </c>
      <c r="E115" s="57"/>
      <c r="F115" s="20"/>
      <c r="G115" s="21">
        <f t="shared" si="44"/>
        <v>0</v>
      </c>
      <c r="H115" s="22">
        <f t="shared" si="45"/>
        <v>0</v>
      </c>
      <c r="I115" s="22">
        <f t="shared" si="46"/>
        <v>0</v>
      </c>
      <c r="J115" s="31"/>
      <c r="K115" s="30">
        <f t="shared" si="42"/>
        <v>0</v>
      </c>
      <c r="L115" s="32">
        <f t="shared" si="30"/>
        <v>0</v>
      </c>
      <c r="N115">
        <f t="shared" si="43"/>
        <v>115</v>
      </c>
      <c r="O115" t="s">
        <v>2166</v>
      </c>
    </row>
    <row r="116" spans="1:15">
      <c r="A116" s="25">
        <v>14162</v>
      </c>
      <c r="B116" s="26" t="s">
        <v>806</v>
      </c>
      <c r="C116" s="95" t="s">
        <v>1257</v>
      </c>
      <c r="D116" s="26">
        <v>12</v>
      </c>
      <c r="E116" s="56"/>
      <c r="F116" s="28"/>
      <c r="G116" s="29">
        <f t="shared" si="44"/>
        <v>0</v>
      </c>
      <c r="H116" s="30">
        <f t="shared" si="45"/>
        <v>0</v>
      </c>
      <c r="I116" s="30">
        <f t="shared" si="46"/>
        <v>0</v>
      </c>
      <c r="J116" s="31"/>
      <c r="K116" s="30">
        <f t="shared" si="42"/>
        <v>0</v>
      </c>
      <c r="L116" s="32">
        <f t="shared" si="30"/>
        <v>0</v>
      </c>
      <c r="N116">
        <f t="shared" si="43"/>
        <v>116</v>
      </c>
      <c r="O116" t="s">
        <v>2166</v>
      </c>
    </row>
    <row r="117" spans="1:15">
      <c r="A117" s="16">
        <v>14164</v>
      </c>
      <c r="B117" s="17" t="s">
        <v>806</v>
      </c>
      <c r="C117" s="97" t="s">
        <v>1258</v>
      </c>
      <c r="D117" s="17">
        <v>12</v>
      </c>
      <c r="E117" s="55">
        <v>32</v>
      </c>
      <c r="F117" s="20">
        <v>200</v>
      </c>
      <c r="G117" s="21">
        <f t="shared" si="44"/>
        <v>180</v>
      </c>
      <c r="H117" s="22">
        <f t="shared" si="45"/>
        <v>170</v>
      </c>
      <c r="I117" s="22">
        <f t="shared" si="46"/>
        <v>160</v>
      </c>
      <c r="J117" s="31"/>
      <c r="K117" s="30">
        <f t="shared" si="42"/>
        <v>0</v>
      </c>
      <c r="L117" s="32">
        <f t="shared" si="30"/>
        <v>0</v>
      </c>
      <c r="N117">
        <f t="shared" si="43"/>
        <v>117</v>
      </c>
      <c r="O117" t="s">
        <v>2166</v>
      </c>
    </row>
    <row r="118" spans="1:15">
      <c r="A118" s="25">
        <v>14159</v>
      </c>
      <c r="B118" s="26" t="s">
        <v>806</v>
      </c>
      <c r="C118" s="27" t="s">
        <v>1259</v>
      </c>
      <c r="D118" s="26">
        <v>12</v>
      </c>
      <c r="E118" s="56">
        <v>103</v>
      </c>
      <c r="F118" s="28">
        <v>200</v>
      </c>
      <c r="G118" s="29">
        <f t="shared" si="44"/>
        <v>180</v>
      </c>
      <c r="H118" s="30">
        <f t="shared" si="45"/>
        <v>170</v>
      </c>
      <c r="I118" s="30">
        <f t="shared" si="46"/>
        <v>160</v>
      </c>
      <c r="J118" s="31"/>
      <c r="K118" s="30">
        <f t="shared" si="42"/>
        <v>0</v>
      </c>
      <c r="L118" s="32">
        <f t="shared" si="30"/>
        <v>0</v>
      </c>
      <c r="N118">
        <f t="shared" si="43"/>
        <v>118</v>
      </c>
      <c r="O118" t="s">
        <v>2166</v>
      </c>
    </row>
    <row r="119" spans="1:15">
      <c r="A119" s="16">
        <v>14160</v>
      </c>
      <c r="B119" s="17" t="s">
        <v>806</v>
      </c>
      <c r="C119" s="18" t="s">
        <v>1260</v>
      </c>
      <c r="D119" s="17">
        <v>12</v>
      </c>
      <c r="E119" s="55"/>
      <c r="F119" s="20"/>
      <c r="G119" s="21">
        <f t="shared" si="44"/>
        <v>0</v>
      </c>
      <c r="H119" s="22">
        <f t="shared" si="45"/>
        <v>0</v>
      </c>
      <c r="I119" s="22">
        <f t="shared" si="46"/>
        <v>0</v>
      </c>
      <c r="J119" s="31"/>
      <c r="K119" s="30">
        <f t="shared" si="42"/>
        <v>0</v>
      </c>
      <c r="L119" s="32">
        <f t="shared" si="30"/>
        <v>0</v>
      </c>
      <c r="N119">
        <f t="shared" si="43"/>
        <v>119</v>
      </c>
      <c r="O119" t="s">
        <v>2166</v>
      </c>
    </row>
    <row r="120" spans="1:15">
      <c r="A120" s="25"/>
      <c r="B120" s="26"/>
      <c r="C120" s="35" t="s">
        <v>459</v>
      </c>
      <c r="D120" s="26"/>
      <c r="E120" s="56"/>
      <c r="F120" s="28"/>
      <c r="G120" s="29"/>
      <c r="H120" s="30"/>
      <c r="I120" s="30"/>
      <c r="J120" s="31"/>
      <c r="K120" s="30">
        <f t="shared" si="42"/>
        <v>0</v>
      </c>
      <c r="L120" s="32">
        <f t="shared" si="30"/>
        <v>0</v>
      </c>
      <c r="N120">
        <f t="shared" si="43"/>
        <v>120</v>
      </c>
      <c r="O120" t="s">
        <v>2166</v>
      </c>
    </row>
    <row r="121" spans="1:15">
      <c r="A121" s="16">
        <v>14172</v>
      </c>
      <c r="B121" s="17" t="s">
        <v>1094</v>
      </c>
      <c r="C121" s="18" t="s">
        <v>1261</v>
      </c>
      <c r="D121" s="17">
        <v>12</v>
      </c>
      <c r="E121" s="55"/>
      <c r="F121" s="20"/>
      <c r="G121" s="21">
        <f t="shared" si="44"/>
        <v>0</v>
      </c>
      <c r="H121" s="22">
        <f t="shared" si="45"/>
        <v>0</v>
      </c>
      <c r="I121" s="22">
        <f t="shared" si="46"/>
        <v>0</v>
      </c>
      <c r="J121" s="31"/>
      <c r="K121" s="30">
        <f t="shared" si="42"/>
        <v>0</v>
      </c>
      <c r="L121" s="32">
        <f t="shared" si="30"/>
        <v>0</v>
      </c>
      <c r="N121">
        <f t="shared" si="43"/>
        <v>121</v>
      </c>
      <c r="O121" t="s">
        <v>2166</v>
      </c>
    </row>
    <row r="122" spans="1:15">
      <c r="A122" s="25">
        <v>14173</v>
      </c>
      <c r="B122" s="26" t="s">
        <v>1094</v>
      </c>
      <c r="C122" s="27" t="s">
        <v>1262</v>
      </c>
      <c r="D122" s="26">
        <v>12</v>
      </c>
      <c r="E122" s="56">
        <v>48</v>
      </c>
      <c r="F122" s="28">
        <v>200</v>
      </c>
      <c r="G122" s="29">
        <f t="shared" si="44"/>
        <v>180</v>
      </c>
      <c r="H122" s="30">
        <f t="shared" si="45"/>
        <v>170</v>
      </c>
      <c r="I122" s="30">
        <f t="shared" si="46"/>
        <v>160</v>
      </c>
      <c r="J122" s="31"/>
      <c r="K122" s="30">
        <f t="shared" si="42"/>
        <v>0</v>
      </c>
      <c r="L122" s="32">
        <f t="shared" si="30"/>
        <v>0</v>
      </c>
      <c r="N122">
        <f t="shared" si="43"/>
        <v>122</v>
      </c>
      <c r="O122" t="s">
        <v>2166</v>
      </c>
    </row>
    <row r="123" spans="1:15">
      <c r="A123" s="16">
        <v>14175</v>
      </c>
      <c r="B123" s="17" t="s">
        <v>1094</v>
      </c>
      <c r="C123" s="33" t="s">
        <v>1263</v>
      </c>
      <c r="D123" s="17">
        <v>12</v>
      </c>
      <c r="E123" s="57"/>
      <c r="F123" s="20"/>
      <c r="G123" s="21">
        <f t="shared" si="44"/>
        <v>0</v>
      </c>
      <c r="H123" s="22">
        <f t="shared" si="45"/>
        <v>0</v>
      </c>
      <c r="I123" s="22">
        <f t="shared" si="46"/>
        <v>0</v>
      </c>
      <c r="J123" s="31"/>
      <c r="K123" s="30">
        <f t="shared" si="42"/>
        <v>0</v>
      </c>
      <c r="L123" s="32">
        <f t="shared" si="30"/>
        <v>0</v>
      </c>
      <c r="N123">
        <f t="shared" si="43"/>
        <v>123</v>
      </c>
      <c r="O123" t="s">
        <v>2166</v>
      </c>
    </row>
    <row r="124" spans="1:15">
      <c r="A124" s="25">
        <v>14174</v>
      </c>
      <c r="B124" s="26" t="s">
        <v>1094</v>
      </c>
      <c r="C124" s="27" t="s">
        <v>1264</v>
      </c>
      <c r="D124" s="26">
        <v>12</v>
      </c>
      <c r="E124" s="56"/>
      <c r="F124" s="28"/>
      <c r="G124" s="29">
        <f t="shared" si="44"/>
        <v>0</v>
      </c>
      <c r="H124" s="30">
        <f t="shared" si="45"/>
        <v>0</v>
      </c>
      <c r="I124" s="30">
        <f t="shared" si="46"/>
        <v>0</v>
      </c>
      <c r="J124" s="31"/>
      <c r="K124" s="30">
        <f t="shared" si="42"/>
        <v>0</v>
      </c>
      <c r="L124" s="32">
        <f t="shared" si="30"/>
        <v>0</v>
      </c>
      <c r="N124">
        <f t="shared" si="43"/>
        <v>124</v>
      </c>
      <c r="O124" t="s">
        <v>2166</v>
      </c>
    </row>
    <row r="125" spans="1:15">
      <c r="A125" s="16">
        <v>14176</v>
      </c>
      <c r="B125" s="17" t="s">
        <v>1094</v>
      </c>
      <c r="C125" s="18" t="s">
        <v>1265</v>
      </c>
      <c r="D125" s="17">
        <v>12</v>
      </c>
      <c r="E125" s="55">
        <v>91</v>
      </c>
      <c r="F125" s="20">
        <v>200</v>
      </c>
      <c r="G125" s="21">
        <f t="shared" si="44"/>
        <v>180</v>
      </c>
      <c r="H125" s="22">
        <f t="shared" si="45"/>
        <v>170</v>
      </c>
      <c r="I125" s="22">
        <f t="shared" si="46"/>
        <v>160</v>
      </c>
      <c r="J125" s="31"/>
      <c r="K125" s="30">
        <f t="shared" si="42"/>
        <v>0</v>
      </c>
      <c r="L125" s="32">
        <f t="shared" si="30"/>
        <v>0</v>
      </c>
      <c r="N125">
        <f t="shared" si="43"/>
        <v>125</v>
      </c>
      <c r="O125" t="s">
        <v>2166</v>
      </c>
    </row>
    <row r="126" spans="1:15">
      <c r="A126" s="25">
        <v>14171</v>
      </c>
      <c r="B126" s="26" t="s">
        <v>1094</v>
      </c>
      <c r="C126" s="27" t="s">
        <v>1266</v>
      </c>
      <c r="D126" s="26">
        <v>12</v>
      </c>
      <c r="E126" s="56"/>
      <c r="F126" s="28"/>
      <c r="G126" s="29">
        <f t="shared" si="44"/>
        <v>0</v>
      </c>
      <c r="H126" s="30">
        <f t="shared" si="45"/>
        <v>0</v>
      </c>
      <c r="I126" s="30">
        <f t="shared" si="46"/>
        <v>0</v>
      </c>
      <c r="J126" s="31"/>
      <c r="K126" s="30">
        <f t="shared" si="42"/>
        <v>0</v>
      </c>
      <c r="L126" s="32">
        <f t="shared" si="30"/>
        <v>0</v>
      </c>
      <c r="N126">
        <f>ROW(J126)</f>
        <v>126</v>
      </c>
      <c r="O126" t="s">
        <v>2166</v>
      </c>
    </row>
    <row r="127" spans="1:15" ht="15.75">
      <c r="A127" s="6"/>
      <c r="B127" s="4"/>
      <c r="C127" s="8"/>
      <c r="D127" s="4"/>
      <c r="E127" s="58"/>
      <c r="F127" s="79"/>
      <c r="G127" s="80"/>
      <c r="H127" s="81"/>
      <c r="I127" s="81"/>
      <c r="J127" s="81"/>
      <c r="K127" s="2">
        <f>Hemani!K350</f>
        <v>0</v>
      </c>
      <c r="L127" s="82"/>
    </row>
    <row r="128" spans="1:15">
      <c r="K128" s="12">
        <f>SUM(K4:K126)</f>
        <v>0</v>
      </c>
    </row>
  </sheetData>
  <sheetProtection password="E1DC" sheet="1" objects="1" scenarios="1"/>
  <protectedRanges>
    <protectedRange sqref="M3:M126" name="Диапазон2"/>
    <protectedRange sqref="J3:J126" name="Диапазон1"/>
  </protectedRanges>
  <autoFilter ref="J1:J133"/>
  <mergeCells count="1">
    <mergeCell ref="G2:I2"/>
  </mergeCells>
  <hyperlinks>
    <hyperlink ref="C43" r:id="rId1"/>
    <hyperlink ref="C44" r:id="rId2"/>
    <hyperlink ref="C45" r:id="rId3"/>
    <hyperlink ref="C47" r:id="rId4"/>
    <hyperlink ref="C48" r:id="rId5"/>
    <hyperlink ref="C49" r:id="rId6"/>
    <hyperlink ref="C50" r:id="rId7"/>
    <hyperlink ref="C51" r:id="rId8"/>
    <hyperlink ref="C52" r:id="rId9"/>
    <hyperlink ref="C53" r:id="rId10"/>
    <hyperlink ref="C54" r:id="rId11"/>
    <hyperlink ref="C55" r:id="rId12"/>
    <hyperlink ref="C56" r:id="rId13"/>
    <hyperlink ref="C57" r:id="rId14"/>
    <hyperlink ref="C58" r:id="rId15"/>
    <hyperlink ref="C59" r:id="rId16"/>
    <hyperlink ref="C60" r:id="rId17"/>
    <hyperlink ref="C61" r:id="rId18"/>
    <hyperlink ref="C62" r:id="rId19"/>
    <hyperlink ref="C63" r:id="rId20"/>
    <hyperlink ref="C64" r:id="rId21"/>
    <hyperlink ref="C65" r:id="rId22"/>
    <hyperlink ref="C70" r:id="rId23"/>
    <hyperlink ref="C71" r:id="rId24"/>
    <hyperlink ref="C72" r:id="rId25"/>
    <hyperlink ref="C73" r:id="rId26"/>
    <hyperlink ref="C74" r:id="rId27"/>
    <hyperlink ref="C75" r:id="rId28"/>
    <hyperlink ref="C76" r:id="rId29"/>
    <hyperlink ref="C77" r:id="rId30"/>
    <hyperlink ref="C78" r:id="rId31"/>
    <hyperlink ref="C80" r:id="rId32"/>
    <hyperlink ref="C81" r:id="rId33"/>
    <hyperlink ref="C82" r:id="rId34"/>
    <hyperlink ref="C83" r:id="rId35"/>
    <hyperlink ref="C84" r:id="rId36"/>
    <hyperlink ref="C88" r:id="rId37"/>
    <hyperlink ref="C89" r:id="rId38"/>
    <hyperlink ref="C90" r:id="rId39"/>
    <hyperlink ref="C91" r:id="rId40"/>
    <hyperlink ref="C92" r:id="rId41"/>
    <hyperlink ref="C93" r:id="rId42"/>
    <hyperlink ref="C94" r:id="rId43"/>
    <hyperlink ref="C95" r:id="rId44"/>
    <hyperlink ref="C96" r:id="rId45"/>
    <hyperlink ref="C97" r:id="rId46"/>
    <hyperlink ref="C99" r:id="rId47"/>
    <hyperlink ref="C100" r:id="rId48"/>
    <hyperlink ref="C101" r:id="rId49"/>
    <hyperlink ref="C102" r:id="rId50"/>
    <hyperlink ref="C103" r:id="rId51"/>
    <hyperlink ref="C104" r:id="rId52"/>
    <hyperlink ref="C105" r:id="rId53"/>
    <hyperlink ref="C106" r:id="rId54"/>
    <hyperlink ref="C107" r:id="rId55"/>
    <hyperlink ref="C108" r:id="rId56"/>
    <hyperlink ref="C110" r:id="rId57"/>
    <hyperlink ref="C111" r:id="rId58"/>
    <hyperlink ref="C112" r:id="rId59"/>
    <hyperlink ref="C113" r:id="rId60"/>
    <hyperlink ref="C114" r:id="rId61"/>
    <hyperlink ref="C115" r:id="rId62"/>
    <hyperlink ref="C116" r:id="rId63"/>
    <hyperlink ref="C117" r:id="rId64"/>
    <hyperlink ref="C85" r:id="rId65" display="Raghba- Рагба М "/>
    <hyperlink ref="C32" r:id="rId66"/>
    <hyperlink ref="C31" r:id="rId67"/>
    <hyperlink ref="C30" r:id="rId68"/>
    <hyperlink ref="C29" r:id="rId69"/>
    <hyperlink ref="C28" r:id="rId70"/>
    <hyperlink ref="C27" r:id="rId71"/>
    <hyperlink ref="C26" r:id="rId72"/>
    <hyperlink ref="C25" r:id="rId73"/>
    <hyperlink ref="C24" r:id="rId74"/>
    <hyperlink ref="C23" r:id="rId75"/>
    <hyperlink ref="C22" r:id="rId76"/>
    <hyperlink ref="C21" r:id="rId77"/>
    <hyperlink ref="C20" r:id="rId78"/>
    <hyperlink ref="C19" r:id="rId79"/>
    <hyperlink ref="C18" r:id="rId80"/>
    <hyperlink ref="C17" r:id="rId81"/>
    <hyperlink ref="C16" r:id="rId82"/>
    <hyperlink ref="C15" r:id="rId83"/>
    <hyperlink ref="C14" r:id="rId84"/>
    <hyperlink ref="C13" r:id="rId85"/>
    <hyperlink ref="C12" r:id="rId86"/>
    <hyperlink ref="C11" r:id="rId87"/>
    <hyperlink ref="C34" r:id="rId88"/>
    <hyperlink ref="C35" r:id="rId89"/>
    <hyperlink ref="C36" r:id="rId90"/>
    <hyperlink ref="C37" r:id="rId91"/>
    <hyperlink ref="C38" r:id="rId92"/>
    <hyperlink ref="C39" r:id="rId93"/>
    <hyperlink ref="C40" r:id="rId94"/>
    <hyperlink ref="C79" r:id="rId95"/>
  </hyperlinks>
  <pageMargins left="0.7" right="0.7" top="0.75" bottom="0.75" header="0.3" footer="0.3"/>
  <pageSetup paperSize="9" orientation="portrait" r:id="rId9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A1:O36"/>
  <sheetViews>
    <sheetView workbookViewId="0">
      <pane ySplit="1" topLeftCell="A2" activePane="bottomLeft" state="frozen"/>
      <selection activeCell="F113" sqref="F113"/>
      <selection pane="bottomLeft" activeCell="F27" sqref="F27"/>
    </sheetView>
  </sheetViews>
  <sheetFormatPr defaultColWidth="8.85546875" defaultRowHeight="15"/>
  <cols>
    <col min="1" max="1" width="5.28515625" style="7" bestFit="1" customWidth="1"/>
    <col min="2" max="2" width="7.7109375" style="5" customWidth="1"/>
    <col min="3" max="3" width="70.85546875" style="9" customWidth="1"/>
    <col min="4" max="4" width="7.42578125" style="5" bestFit="1" customWidth="1"/>
    <col min="5" max="5" width="8.42578125" style="59" bestFit="1" customWidth="1"/>
    <col min="6" max="6" width="8.85546875" style="13" bestFit="1" customWidth="1"/>
    <col min="7" max="7" width="10" style="12" bestFit="1" customWidth="1"/>
    <col min="8" max="9" width="10.28515625" style="12" bestFit="1" customWidth="1"/>
    <col min="10" max="10" width="9.7109375"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150</v>
      </c>
      <c r="D1" s="53" t="s">
        <v>129</v>
      </c>
      <c r="E1" s="54" t="s">
        <v>148</v>
      </c>
      <c r="F1" s="45" t="s">
        <v>130</v>
      </c>
      <c r="G1" s="42" t="s">
        <v>145</v>
      </c>
      <c r="H1" s="43" t="s">
        <v>146</v>
      </c>
      <c r="I1" s="43" t="s">
        <v>147</v>
      </c>
      <c r="J1" s="46" t="s">
        <v>811</v>
      </c>
      <c r="K1" s="14" t="s">
        <v>144</v>
      </c>
      <c r="L1" s="38" t="str">
        <f>"Сумма:"&amp;" "&amp;SUM(L3:L234)</f>
        <v>Сумма: 0</v>
      </c>
    </row>
    <row r="2" spans="1:15">
      <c r="A2" s="16"/>
      <c r="B2" s="17"/>
      <c r="C2" s="24" t="s">
        <v>398</v>
      </c>
      <c r="D2" s="17"/>
      <c r="E2" s="55"/>
      <c r="F2" s="20"/>
      <c r="G2" s="21"/>
      <c r="H2" s="22"/>
      <c r="I2" s="22"/>
      <c r="J2" s="15"/>
      <c r="K2" s="22"/>
      <c r="L2" s="23"/>
    </row>
    <row r="3" spans="1:15" hidden="1">
      <c r="A3" s="25">
        <v>13759</v>
      </c>
      <c r="B3" s="26" t="s">
        <v>809</v>
      </c>
      <c r="C3" s="95" t="s">
        <v>1276</v>
      </c>
      <c r="D3" s="26">
        <v>1</v>
      </c>
      <c r="E3" s="56">
        <v>2</v>
      </c>
      <c r="F3" s="28">
        <v>5350</v>
      </c>
      <c r="G3" s="29">
        <f t="shared" ref="G3:G34" si="0">F3*0.9</f>
        <v>4815</v>
      </c>
      <c r="H3" s="30">
        <f t="shared" ref="H3:H34" si="1">F3*0.85</f>
        <v>4547.5</v>
      </c>
      <c r="I3" s="30">
        <f t="shared" ref="I3:I34" si="2">F3*0.8</f>
        <v>4280</v>
      </c>
      <c r="J3" s="83"/>
      <c r="K3" s="30">
        <f t="shared" ref="K3:K34" si="3">J3*F3</f>
        <v>0</v>
      </c>
      <c r="L3" s="32">
        <f>IF($K$35&gt;125000,J3*I3,IF($K$35&gt;58500,J3*H3,IF($K$35&gt;27500,J3*G3,IF($K$35&gt;=0,J3*F3,0))))</f>
        <v>0</v>
      </c>
      <c r="N3">
        <f t="shared" ref="N3:N33" si="4">ROW(J3)</f>
        <v>3</v>
      </c>
      <c r="O3" t="s">
        <v>2168</v>
      </c>
    </row>
    <row r="4" spans="1:15" hidden="1">
      <c r="A4" s="16">
        <v>13257</v>
      </c>
      <c r="B4" s="17" t="s">
        <v>1271</v>
      </c>
      <c r="C4" s="103" t="s">
        <v>1277</v>
      </c>
      <c r="D4" s="17">
        <v>1</v>
      </c>
      <c r="E4" s="57"/>
      <c r="F4" s="20"/>
      <c r="G4" s="21">
        <f t="shared" si="0"/>
        <v>0</v>
      </c>
      <c r="H4" s="22">
        <f t="shared" si="1"/>
        <v>0</v>
      </c>
      <c r="I4" s="22">
        <f t="shared" si="2"/>
        <v>0</v>
      </c>
      <c r="J4" s="83"/>
      <c r="K4" s="30">
        <f t="shared" si="3"/>
        <v>0</v>
      </c>
      <c r="L4" s="32">
        <f t="shared" ref="L4:L34" si="5">IF($K$35&gt;125000,J4*I4,IF($K$35&gt;55000,J4*H4,IF($K$35&gt;27500,J4*G4,IF($K$35&gt;=0,J4*F4,0))))</f>
        <v>0</v>
      </c>
      <c r="N4">
        <f t="shared" si="4"/>
        <v>4</v>
      </c>
      <c r="O4" t="s">
        <v>2168</v>
      </c>
    </row>
    <row r="5" spans="1:15">
      <c r="A5" s="25">
        <v>13769</v>
      </c>
      <c r="B5" s="26" t="s">
        <v>199</v>
      </c>
      <c r="C5" s="95" t="s">
        <v>1278</v>
      </c>
      <c r="D5" s="26">
        <v>1</v>
      </c>
      <c r="E5" s="56"/>
      <c r="F5" s="28"/>
      <c r="G5" s="29">
        <f t="shared" si="0"/>
        <v>0</v>
      </c>
      <c r="H5" s="30">
        <f t="shared" si="1"/>
        <v>0</v>
      </c>
      <c r="I5" s="30">
        <f t="shared" si="2"/>
        <v>0</v>
      </c>
      <c r="J5" s="83"/>
      <c r="K5" s="30">
        <f t="shared" si="3"/>
        <v>0</v>
      </c>
      <c r="L5" s="32">
        <f t="shared" si="5"/>
        <v>0</v>
      </c>
      <c r="N5">
        <f t="shared" si="4"/>
        <v>5</v>
      </c>
      <c r="O5" t="s">
        <v>2168</v>
      </c>
    </row>
    <row r="6" spans="1:15">
      <c r="A6" s="16">
        <v>13761</v>
      </c>
      <c r="B6" s="17" t="s">
        <v>809</v>
      </c>
      <c r="C6" s="120" t="s">
        <v>1279</v>
      </c>
      <c r="D6" s="17">
        <v>1</v>
      </c>
      <c r="E6" s="55"/>
      <c r="F6" s="20"/>
      <c r="G6" s="21">
        <f t="shared" si="0"/>
        <v>0</v>
      </c>
      <c r="H6" s="22">
        <f t="shared" si="1"/>
        <v>0</v>
      </c>
      <c r="I6" s="22">
        <f t="shared" si="2"/>
        <v>0</v>
      </c>
      <c r="J6" s="83"/>
      <c r="K6" s="30">
        <f t="shared" si="3"/>
        <v>0</v>
      </c>
      <c r="L6" s="32">
        <f t="shared" si="5"/>
        <v>0</v>
      </c>
      <c r="N6">
        <f t="shared" si="4"/>
        <v>6</v>
      </c>
      <c r="O6" t="s">
        <v>2168</v>
      </c>
    </row>
    <row r="7" spans="1:15">
      <c r="A7" s="25">
        <v>13763</v>
      </c>
      <c r="B7" s="26" t="s">
        <v>199</v>
      </c>
      <c r="C7" s="95" t="s">
        <v>2896</v>
      </c>
      <c r="D7" s="26">
        <v>1</v>
      </c>
      <c r="E7" s="56"/>
      <c r="F7" s="28"/>
      <c r="G7" s="29">
        <f>F7</f>
        <v>0</v>
      </c>
      <c r="H7" s="30">
        <f>F7</f>
        <v>0</v>
      </c>
      <c r="I7" s="30">
        <f>F7</f>
        <v>0</v>
      </c>
      <c r="J7" s="83"/>
      <c r="K7" s="30">
        <f t="shared" si="3"/>
        <v>0</v>
      </c>
      <c r="L7" s="32">
        <f t="shared" si="5"/>
        <v>0</v>
      </c>
      <c r="M7" s="12"/>
      <c r="N7">
        <f t="shared" si="4"/>
        <v>7</v>
      </c>
      <c r="O7" t="s">
        <v>2168</v>
      </c>
    </row>
    <row r="8" spans="1:15">
      <c r="A8" s="16">
        <v>13766</v>
      </c>
      <c r="B8" s="17" t="s">
        <v>1274</v>
      </c>
      <c r="C8" s="97" t="s">
        <v>1280</v>
      </c>
      <c r="D8" s="17">
        <v>1</v>
      </c>
      <c r="E8" s="55"/>
      <c r="F8" s="20"/>
      <c r="G8" s="21">
        <f t="shared" si="0"/>
        <v>0</v>
      </c>
      <c r="H8" s="22">
        <f t="shared" si="1"/>
        <v>0</v>
      </c>
      <c r="I8" s="22">
        <f t="shared" si="2"/>
        <v>0</v>
      </c>
      <c r="J8" s="83"/>
      <c r="K8" s="30">
        <f t="shared" si="3"/>
        <v>0</v>
      </c>
      <c r="L8" s="32">
        <f t="shared" si="5"/>
        <v>0</v>
      </c>
      <c r="M8" s="12"/>
      <c r="N8">
        <f t="shared" si="4"/>
        <v>8</v>
      </c>
      <c r="O8" t="s">
        <v>2168</v>
      </c>
    </row>
    <row r="9" spans="1:15">
      <c r="A9" s="25">
        <v>13753</v>
      </c>
      <c r="B9" s="26" t="s">
        <v>1271</v>
      </c>
      <c r="C9" s="95" t="s">
        <v>1281</v>
      </c>
      <c r="D9" s="26">
        <v>1</v>
      </c>
      <c r="E9" s="56"/>
      <c r="F9" s="28"/>
      <c r="G9" s="29">
        <f t="shared" si="0"/>
        <v>0</v>
      </c>
      <c r="H9" s="30">
        <f t="shared" si="1"/>
        <v>0</v>
      </c>
      <c r="I9" s="30">
        <f t="shared" si="2"/>
        <v>0</v>
      </c>
      <c r="J9" s="83"/>
      <c r="K9" s="30">
        <f t="shared" si="3"/>
        <v>0</v>
      </c>
      <c r="L9" s="32">
        <f t="shared" si="5"/>
        <v>0</v>
      </c>
      <c r="M9" s="12"/>
      <c r="N9">
        <f t="shared" si="4"/>
        <v>9</v>
      </c>
      <c r="O9" t="s">
        <v>2168</v>
      </c>
    </row>
    <row r="10" spans="1:15">
      <c r="A10" s="16">
        <v>13762</v>
      </c>
      <c r="B10" s="17" t="s">
        <v>199</v>
      </c>
      <c r="C10" s="103" t="s">
        <v>2897</v>
      </c>
      <c r="D10" s="17">
        <v>1</v>
      </c>
      <c r="E10" s="57"/>
      <c r="F10" s="20"/>
      <c r="G10" s="21">
        <f>F10</f>
        <v>0</v>
      </c>
      <c r="H10" s="22">
        <f>F10</f>
        <v>0</v>
      </c>
      <c r="I10" s="22">
        <f>F10</f>
        <v>0</v>
      </c>
      <c r="J10" s="83"/>
      <c r="K10" s="30">
        <f t="shared" si="3"/>
        <v>0</v>
      </c>
      <c r="L10" s="32">
        <f t="shared" si="5"/>
        <v>0</v>
      </c>
      <c r="M10" s="12"/>
      <c r="N10">
        <f t="shared" si="4"/>
        <v>10</v>
      </c>
      <c r="O10" t="s">
        <v>2168</v>
      </c>
    </row>
    <row r="11" spans="1:15">
      <c r="A11" s="25">
        <v>13258</v>
      </c>
      <c r="B11" s="26" t="s">
        <v>199</v>
      </c>
      <c r="C11" s="99" t="s">
        <v>2343</v>
      </c>
      <c r="D11" s="26">
        <v>1</v>
      </c>
      <c r="E11" s="56"/>
      <c r="F11" s="28"/>
      <c r="G11" s="29">
        <f>F11</f>
        <v>0</v>
      </c>
      <c r="H11" s="30">
        <f>F11</f>
        <v>0</v>
      </c>
      <c r="I11" s="30">
        <f>F11</f>
        <v>0</v>
      </c>
      <c r="J11" s="83"/>
      <c r="K11" s="30">
        <f t="shared" si="3"/>
        <v>0</v>
      </c>
      <c r="L11" s="32">
        <f t="shared" si="5"/>
        <v>0</v>
      </c>
      <c r="M11" s="12"/>
      <c r="N11">
        <f t="shared" si="4"/>
        <v>11</v>
      </c>
      <c r="O11" t="s">
        <v>2168</v>
      </c>
    </row>
    <row r="12" spans="1:15">
      <c r="A12" s="16">
        <v>13774</v>
      </c>
      <c r="B12" s="17" t="s">
        <v>1275</v>
      </c>
      <c r="C12" s="103" t="s">
        <v>1282</v>
      </c>
      <c r="D12" s="17">
        <v>1</v>
      </c>
      <c r="E12" s="57"/>
      <c r="F12" s="20"/>
      <c r="G12" s="21">
        <f t="shared" si="0"/>
        <v>0</v>
      </c>
      <c r="H12" s="22">
        <f t="shared" si="1"/>
        <v>0</v>
      </c>
      <c r="I12" s="22">
        <f t="shared" si="2"/>
        <v>0</v>
      </c>
      <c r="J12" s="83"/>
      <c r="K12" s="30">
        <f t="shared" si="3"/>
        <v>0</v>
      </c>
      <c r="L12" s="32">
        <f t="shared" si="5"/>
        <v>0</v>
      </c>
      <c r="M12" s="12"/>
      <c r="N12">
        <f t="shared" si="4"/>
        <v>12</v>
      </c>
      <c r="O12" t="s">
        <v>2168</v>
      </c>
    </row>
    <row r="13" spans="1:15">
      <c r="A13" s="25">
        <v>13758</v>
      </c>
      <c r="B13" s="26" t="s">
        <v>2380</v>
      </c>
      <c r="C13" s="99" t="s">
        <v>2381</v>
      </c>
      <c r="D13" s="26">
        <v>1</v>
      </c>
      <c r="E13" s="56"/>
      <c r="F13" s="28"/>
      <c r="G13" s="29">
        <f>F13</f>
        <v>0</v>
      </c>
      <c r="H13" s="30">
        <f>F13</f>
        <v>0</v>
      </c>
      <c r="I13" s="30">
        <f>F13</f>
        <v>0</v>
      </c>
      <c r="J13" s="83"/>
      <c r="K13" s="30">
        <f t="shared" ref="K13:K18" si="6">J13*F13</f>
        <v>0</v>
      </c>
      <c r="L13" s="32">
        <f t="shared" si="5"/>
        <v>0</v>
      </c>
      <c r="M13" s="12"/>
      <c r="N13">
        <f t="shared" ref="N13:N18" si="7">ROW(J13)</f>
        <v>13</v>
      </c>
      <c r="O13" t="s">
        <v>2168</v>
      </c>
    </row>
    <row r="14" spans="1:15">
      <c r="A14" s="16">
        <v>14960</v>
      </c>
      <c r="B14" s="17" t="s">
        <v>199</v>
      </c>
      <c r="C14" s="103" t="s">
        <v>3503</v>
      </c>
      <c r="D14" s="17">
        <v>1</v>
      </c>
      <c r="E14" s="57">
        <v>1</v>
      </c>
      <c r="F14" s="20">
        <v>5000</v>
      </c>
      <c r="G14" s="21">
        <f>F14</f>
        <v>5000</v>
      </c>
      <c r="H14" s="22">
        <f>F14</f>
        <v>5000</v>
      </c>
      <c r="I14" s="22">
        <f>F14</f>
        <v>5000</v>
      </c>
      <c r="J14" s="83"/>
      <c r="K14" s="30">
        <f t="shared" si="6"/>
        <v>0</v>
      </c>
      <c r="L14" s="32">
        <f t="shared" si="5"/>
        <v>0</v>
      </c>
      <c r="M14" s="12"/>
      <c r="N14">
        <f t="shared" si="7"/>
        <v>14</v>
      </c>
      <c r="O14" t="s">
        <v>2168</v>
      </c>
    </row>
    <row r="15" spans="1:15">
      <c r="A15" s="25">
        <v>14962</v>
      </c>
      <c r="B15" s="26" t="s">
        <v>809</v>
      </c>
      <c r="C15" s="99" t="s">
        <v>3504</v>
      </c>
      <c r="D15" s="26">
        <v>1</v>
      </c>
      <c r="E15" s="56"/>
      <c r="F15" s="28"/>
      <c r="G15" s="29">
        <f t="shared" ref="G15" si="8">F15*0.9</f>
        <v>0</v>
      </c>
      <c r="H15" s="30">
        <f t="shared" ref="H15" si="9">F15*0.85</f>
        <v>0</v>
      </c>
      <c r="I15" s="30">
        <f t="shared" ref="I15" si="10">F15*0.8</f>
        <v>0</v>
      </c>
      <c r="J15" s="83"/>
      <c r="K15" s="30">
        <f t="shared" si="6"/>
        <v>0</v>
      </c>
      <c r="L15" s="32">
        <f t="shared" si="5"/>
        <v>0</v>
      </c>
      <c r="M15" s="12"/>
      <c r="N15">
        <f t="shared" si="7"/>
        <v>15</v>
      </c>
      <c r="O15" t="s">
        <v>2168</v>
      </c>
    </row>
    <row r="16" spans="1:15">
      <c r="A16" s="16">
        <v>13776</v>
      </c>
      <c r="B16" s="17" t="s">
        <v>809</v>
      </c>
      <c r="C16" s="103" t="s">
        <v>3505</v>
      </c>
      <c r="D16" s="17">
        <v>1</v>
      </c>
      <c r="E16" s="57">
        <v>1</v>
      </c>
      <c r="F16" s="20">
        <v>6400</v>
      </c>
      <c r="G16" s="21">
        <f>F16</f>
        <v>6400</v>
      </c>
      <c r="H16" s="22">
        <f>F16</f>
        <v>6400</v>
      </c>
      <c r="I16" s="22">
        <f>F16</f>
        <v>6400</v>
      </c>
      <c r="J16" s="83"/>
      <c r="K16" s="30">
        <f t="shared" si="6"/>
        <v>0</v>
      </c>
      <c r="L16" s="32">
        <f t="shared" si="5"/>
        <v>0</v>
      </c>
      <c r="M16" s="12"/>
      <c r="N16">
        <f t="shared" si="7"/>
        <v>16</v>
      </c>
      <c r="O16" t="s">
        <v>2168</v>
      </c>
    </row>
    <row r="17" spans="1:15">
      <c r="A17" s="25">
        <v>14961</v>
      </c>
      <c r="B17" s="26" t="s">
        <v>199</v>
      </c>
      <c r="C17" s="99" t="s">
        <v>3506</v>
      </c>
      <c r="D17" s="26">
        <v>1</v>
      </c>
      <c r="E17" s="56">
        <v>2</v>
      </c>
      <c r="F17" s="28">
        <v>4260</v>
      </c>
      <c r="G17" s="29">
        <f t="shared" ref="G17:G18" si="11">F17*0.9</f>
        <v>3834</v>
      </c>
      <c r="H17" s="30">
        <f t="shared" ref="H17:H18" si="12">F17*0.85</f>
        <v>3621</v>
      </c>
      <c r="I17" s="30">
        <f t="shared" ref="I17:I18" si="13">F17*0.8</f>
        <v>3408</v>
      </c>
      <c r="J17" s="83"/>
      <c r="K17" s="30">
        <f t="shared" si="6"/>
        <v>0</v>
      </c>
      <c r="L17" s="32">
        <f t="shared" si="5"/>
        <v>0</v>
      </c>
      <c r="M17" s="12"/>
      <c r="N17">
        <f t="shared" si="7"/>
        <v>17</v>
      </c>
      <c r="O17" t="s">
        <v>2168</v>
      </c>
    </row>
    <row r="18" spans="1:15">
      <c r="A18" s="16">
        <v>14963</v>
      </c>
      <c r="B18" s="17" t="s">
        <v>3508</v>
      </c>
      <c r="C18" s="103" t="s">
        <v>3507</v>
      </c>
      <c r="D18" s="17">
        <v>1</v>
      </c>
      <c r="E18" s="57"/>
      <c r="F18" s="20"/>
      <c r="G18" s="21">
        <f t="shared" si="11"/>
        <v>0</v>
      </c>
      <c r="H18" s="22">
        <f t="shared" si="12"/>
        <v>0</v>
      </c>
      <c r="I18" s="22">
        <f t="shared" si="13"/>
        <v>0</v>
      </c>
      <c r="J18" s="83"/>
      <c r="K18" s="30">
        <f t="shared" si="6"/>
        <v>0</v>
      </c>
      <c r="L18" s="32">
        <f t="shared" si="5"/>
        <v>0</v>
      </c>
      <c r="M18" s="12"/>
      <c r="N18">
        <f t="shared" si="7"/>
        <v>18</v>
      </c>
      <c r="O18" t="s">
        <v>2168</v>
      </c>
    </row>
    <row r="19" spans="1:15">
      <c r="A19" s="25">
        <v>13256</v>
      </c>
      <c r="B19" s="26" t="s">
        <v>3637</v>
      </c>
      <c r="C19" s="99" t="s">
        <v>3636</v>
      </c>
      <c r="D19" s="26">
        <v>1</v>
      </c>
      <c r="E19" s="56"/>
      <c r="F19" s="28"/>
      <c r="G19" s="29">
        <f t="shared" ref="G19" si="14">F19*0.9</f>
        <v>0</v>
      </c>
      <c r="H19" s="30">
        <f t="shared" ref="H19" si="15">F19*0.85</f>
        <v>0</v>
      </c>
      <c r="I19" s="30">
        <f t="shared" ref="I19" si="16">F19*0.8</f>
        <v>0</v>
      </c>
      <c r="J19" s="83"/>
      <c r="K19" s="30">
        <f t="shared" ref="K19" si="17">J19*F19</f>
        <v>0</v>
      </c>
      <c r="L19" s="32">
        <f t="shared" ref="L19" si="18">IF($K$35&gt;125000,J19*I19,IF($K$35&gt;55000,J19*H19,IF($K$35&gt;27500,J19*G19,IF($K$35&gt;=0,J19*F19,0))))</f>
        <v>0</v>
      </c>
      <c r="M19" s="12"/>
      <c r="N19">
        <f t="shared" ref="N19" si="19">ROW(J19)</f>
        <v>19</v>
      </c>
      <c r="O19" t="s">
        <v>2168</v>
      </c>
    </row>
    <row r="20" spans="1:15">
      <c r="A20" s="16"/>
      <c r="B20" s="17"/>
      <c r="C20" s="109" t="s">
        <v>410</v>
      </c>
      <c r="D20" s="17"/>
      <c r="E20" s="55"/>
      <c r="F20" s="20"/>
      <c r="G20" s="21"/>
      <c r="H20" s="22"/>
      <c r="I20" s="22"/>
      <c r="J20" s="83"/>
      <c r="K20" s="30">
        <f t="shared" si="3"/>
        <v>0</v>
      </c>
      <c r="L20" s="32">
        <f t="shared" si="5"/>
        <v>0</v>
      </c>
      <c r="M20" s="12"/>
      <c r="N20">
        <f t="shared" si="4"/>
        <v>20</v>
      </c>
      <c r="O20" t="s">
        <v>2168</v>
      </c>
    </row>
    <row r="21" spans="1:15">
      <c r="A21" s="25">
        <v>13768</v>
      </c>
      <c r="B21" s="26" t="s">
        <v>942</v>
      </c>
      <c r="C21" s="99" t="s">
        <v>2311</v>
      </c>
      <c r="D21" s="26">
        <v>1</v>
      </c>
      <c r="E21" s="56"/>
      <c r="F21" s="28"/>
      <c r="G21" s="29">
        <f t="shared" si="0"/>
        <v>0</v>
      </c>
      <c r="H21" s="30">
        <f t="shared" si="1"/>
        <v>0</v>
      </c>
      <c r="I21" s="30">
        <f t="shared" si="2"/>
        <v>0</v>
      </c>
      <c r="J21" s="83"/>
      <c r="K21" s="30">
        <f t="shared" si="3"/>
        <v>0</v>
      </c>
      <c r="L21" s="32">
        <f t="shared" si="5"/>
        <v>0</v>
      </c>
      <c r="M21" s="12"/>
      <c r="N21">
        <f t="shared" si="4"/>
        <v>21</v>
      </c>
      <c r="O21" t="s">
        <v>2168</v>
      </c>
    </row>
    <row r="22" spans="1:15">
      <c r="A22" s="16">
        <v>13779</v>
      </c>
      <c r="B22" s="17" t="s">
        <v>942</v>
      </c>
      <c r="C22" s="92" t="s">
        <v>1283</v>
      </c>
      <c r="D22" s="17">
        <v>1</v>
      </c>
      <c r="E22" s="55"/>
      <c r="F22" s="20"/>
      <c r="G22" s="21">
        <f t="shared" si="0"/>
        <v>0</v>
      </c>
      <c r="H22" s="22">
        <f t="shared" si="1"/>
        <v>0</v>
      </c>
      <c r="I22" s="22">
        <f t="shared" si="2"/>
        <v>0</v>
      </c>
      <c r="J22" s="83"/>
      <c r="K22" s="30">
        <f t="shared" si="3"/>
        <v>0</v>
      </c>
      <c r="L22" s="32">
        <f t="shared" si="5"/>
        <v>0</v>
      </c>
      <c r="M22" s="12"/>
      <c r="N22">
        <f t="shared" si="4"/>
        <v>22</v>
      </c>
      <c r="O22" t="s">
        <v>2168</v>
      </c>
    </row>
    <row r="23" spans="1:15">
      <c r="A23" s="25">
        <v>13765</v>
      </c>
      <c r="B23" s="26" t="s">
        <v>942</v>
      </c>
      <c r="C23" s="99" t="s">
        <v>1284</v>
      </c>
      <c r="D23" s="26">
        <v>1</v>
      </c>
      <c r="E23" s="56"/>
      <c r="F23" s="28"/>
      <c r="G23" s="29">
        <f t="shared" si="0"/>
        <v>0</v>
      </c>
      <c r="H23" s="30">
        <f t="shared" si="1"/>
        <v>0</v>
      </c>
      <c r="I23" s="30">
        <f t="shared" si="2"/>
        <v>0</v>
      </c>
      <c r="J23" s="83"/>
      <c r="K23" s="30">
        <f t="shared" si="3"/>
        <v>0</v>
      </c>
      <c r="L23" s="32">
        <f t="shared" si="5"/>
        <v>0</v>
      </c>
      <c r="M23" s="12"/>
      <c r="N23">
        <f t="shared" si="4"/>
        <v>23</v>
      </c>
      <c r="O23" t="s">
        <v>2168</v>
      </c>
    </row>
    <row r="24" spans="1:15">
      <c r="A24" s="16">
        <v>13770</v>
      </c>
      <c r="B24" s="17" t="s">
        <v>942</v>
      </c>
      <c r="C24" s="92" t="s">
        <v>2340</v>
      </c>
      <c r="D24" s="17">
        <v>1</v>
      </c>
      <c r="E24" s="55"/>
      <c r="F24" s="20"/>
      <c r="G24" s="21">
        <f>F24</f>
        <v>0</v>
      </c>
      <c r="H24" s="22">
        <f>F24</f>
        <v>0</v>
      </c>
      <c r="I24" s="22">
        <f>F24</f>
        <v>0</v>
      </c>
      <c r="J24" s="83"/>
      <c r="K24" s="30">
        <f t="shared" si="3"/>
        <v>0</v>
      </c>
      <c r="L24" s="32">
        <f t="shared" si="5"/>
        <v>0</v>
      </c>
      <c r="M24" s="12"/>
      <c r="N24">
        <f t="shared" si="4"/>
        <v>24</v>
      </c>
      <c r="O24" t="s">
        <v>2168</v>
      </c>
    </row>
    <row r="25" spans="1:15">
      <c r="A25" s="25">
        <v>13754</v>
      </c>
      <c r="B25" s="26" t="s">
        <v>942</v>
      </c>
      <c r="C25" s="99" t="s">
        <v>1285</v>
      </c>
      <c r="D25" s="26">
        <v>1</v>
      </c>
      <c r="E25" s="56"/>
      <c r="F25" s="28"/>
      <c r="G25" s="29">
        <f t="shared" si="0"/>
        <v>0</v>
      </c>
      <c r="H25" s="30">
        <f t="shared" si="1"/>
        <v>0</v>
      </c>
      <c r="I25" s="30">
        <f t="shared" si="2"/>
        <v>0</v>
      </c>
      <c r="J25" s="83"/>
      <c r="K25" s="30">
        <f t="shared" si="3"/>
        <v>0</v>
      </c>
      <c r="L25" s="32">
        <f t="shared" si="5"/>
        <v>0</v>
      </c>
      <c r="M25" s="12"/>
      <c r="N25">
        <f t="shared" si="4"/>
        <v>25</v>
      </c>
      <c r="O25" t="s">
        <v>2168</v>
      </c>
    </row>
    <row r="26" spans="1:15">
      <c r="A26" s="16">
        <v>13773</v>
      </c>
      <c r="B26" s="17" t="s">
        <v>942</v>
      </c>
      <c r="C26" s="96" t="s">
        <v>2312</v>
      </c>
      <c r="D26" s="17">
        <v>1</v>
      </c>
      <c r="E26" s="57"/>
      <c r="F26" s="20"/>
      <c r="G26" s="21">
        <f>F26</f>
        <v>0</v>
      </c>
      <c r="H26" s="22">
        <f>F26</f>
        <v>0</v>
      </c>
      <c r="I26" s="22">
        <f>F26</f>
        <v>0</v>
      </c>
      <c r="J26" s="83"/>
      <c r="K26" s="30">
        <f t="shared" si="3"/>
        <v>0</v>
      </c>
      <c r="L26" s="32">
        <f t="shared" si="5"/>
        <v>0</v>
      </c>
      <c r="M26" s="12"/>
      <c r="N26">
        <f t="shared" si="4"/>
        <v>26</v>
      </c>
      <c r="O26" t="s">
        <v>2168</v>
      </c>
    </row>
    <row r="27" spans="1:15">
      <c r="A27" s="25">
        <v>13755</v>
      </c>
      <c r="B27" s="26" t="s">
        <v>944</v>
      </c>
      <c r="C27" s="99" t="s">
        <v>2341</v>
      </c>
      <c r="D27" s="26">
        <v>1</v>
      </c>
      <c r="E27" s="56"/>
      <c r="F27" s="28"/>
      <c r="G27" s="29">
        <f>F27</f>
        <v>0</v>
      </c>
      <c r="H27" s="30">
        <f>F27</f>
        <v>0</v>
      </c>
      <c r="I27" s="30">
        <f>F27</f>
        <v>0</v>
      </c>
      <c r="J27" s="83"/>
      <c r="K27" s="30">
        <f t="shared" si="3"/>
        <v>0</v>
      </c>
      <c r="L27" s="32">
        <f t="shared" si="5"/>
        <v>0</v>
      </c>
      <c r="M27" s="12"/>
      <c r="N27">
        <f t="shared" si="4"/>
        <v>27</v>
      </c>
      <c r="O27" t="s">
        <v>2168</v>
      </c>
    </row>
    <row r="28" spans="1:15">
      <c r="A28" s="16">
        <v>13757</v>
      </c>
      <c r="B28" s="17" t="s">
        <v>942</v>
      </c>
      <c r="C28" s="92" t="s">
        <v>1286</v>
      </c>
      <c r="D28" s="17">
        <v>1</v>
      </c>
      <c r="E28" s="55"/>
      <c r="F28" s="20"/>
      <c r="G28" s="21">
        <f t="shared" si="0"/>
        <v>0</v>
      </c>
      <c r="H28" s="22">
        <f t="shared" si="1"/>
        <v>0</v>
      </c>
      <c r="I28" s="22">
        <f t="shared" si="2"/>
        <v>0</v>
      </c>
      <c r="J28" s="83"/>
      <c r="K28" s="30">
        <f t="shared" si="3"/>
        <v>0</v>
      </c>
      <c r="L28" s="32">
        <f t="shared" si="5"/>
        <v>0</v>
      </c>
      <c r="M28" s="12"/>
      <c r="N28">
        <f t="shared" si="4"/>
        <v>28</v>
      </c>
      <c r="O28" t="s">
        <v>2168</v>
      </c>
    </row>
    <row r="29" spans="1:15">
      <c r="A29" s="25">
        <v>13756</v>
      </c>
      <c r="B29" s="26" t="s">
        <v>942</v>
      </c>
      <c r="C29" s="99" t="s">
        <v>2342</v>
      </c>
      <c r="D29" s="26">
        <v>1</v>
      </c>
      <c r="E29" s="56"/>
      <c r="F29" s="28"/>
      <c r="G29" s="29">
        <f>F29</f>
        <v>0</v>
      </c>
      <c r="H29" s="30">
        <f>F29</f>
        <v>0</v>
      </c>
      <c r="I29" s="30">
        <f>F29</f>
        <v>0</v>
      </c>
      <c r="J29" s="83"/>
      <c r="K29" s="30">
        <f t="shared" si="3"/>
        <v>0</v>
      </c>
      <c r="L29" s="32">
        <f t="shared" si="5"/>
        <v>0</v>
      </c>
      <c r="M29" s="12"/>
      <c r="N29">
        <f t="shared" si="4"/>
        <v>29</v>
      </c>
      <c r="O29" t="s">
        <v>2168</v>
      </c>
    </row>
    <row r="30" spans="1:15">
      <c r="A30" s="16">
        <v>13777</v>
      </c>
      <c r="B30" s="17" t="s">
        <v>944</v>
      </c>
      <c r="C30" s="92" t="s">
        <v>1287</v>
      </c>
      <c r="D30" s="17">
        <v>1</v>
      </c>
      <c r="E30" s="55"/>
      <c r="F30" s="20"/>
      <c r="G30" s="21">
        <f t="shared" ref="G30" si="20">F30*0.9</f>
        <v>0</v>
      </c>
      <c r="H30" s="22">
        <f t="shared" ref="H30" si="21">F30*0.85</f>
        <v>0</v>
      </c>
      <c r="I30" s="22">
        <f t="shared" ref="I30" si="22">F30*0.8</f>
        <v>0</v>
      </c>
      <c r="J30" s="83"/>
      <c r="K30" s="30">
        <f t="shared" si="3"/>
        <v>0</v>
      </c>
      <c r="L30" s="32">
        <f t="shared" si="5"/>
        <v>0</v>
      </c>
      <c r="M30" s="12"/>
      <c r="N30">
        <f t="shared" si="4"/>
        <v>30</v>
      </c>
      <c r="O30" t="s">
        <v>2168</v>
      </c>
    </row>
    <row r="31" spans="1:15">
      <c r="A31" s="25">
        <v>13767</v>
      </c>
      <c r="B31" s="26" t="s">
        <v>942</v>
      </c>
      <c r="C31" s="99" t="s">
        <v>1288</v>
      </c>
      <c r="D31" s="26">
        <v>1</v>
      </c>
      <c r="E31" s="56"/>
      <c r="F31" s="28"/>
      <c r="G31" s="29">
        <f t="shared" si="0"/>
        <v>0</v>
      </c>
      <c r="H31" s="30">
        <f t="shared" si="1"/>
        <v>0</v>
      </c>
      <c r="I31" s="30">
        <f t="shared" si="2"/>
        <v>0</v>
      </c>
      <c r="J31" s="83"/>
      <c r="K31" s="30">
        <f t="shared" si="3"/>
        <v>0</v>
      </c>
      <c r="L31" s="32">
        <f t="shared" si="5"/>
        <v>0</v>
      </c>
      <c r="M31" s="12"/>
      <c r="N31">
        <f t="shared" si="4"/>
        <v>31</v>
      </c>
      <c r="O31" t="s">
        <v>2168</v>
      </c>
    </row>
    <row r="32" spans="1:15">
      <c r="A32" s="16">
        <v>13772</v>
      </c>
      <c r="B32" s="17" t="s">
        <v>942</v>
      </c>
      <c r="C32" s="97" t="s">
        <v>1289</v>
      </c>
      <c r="D32" s="17">
        <v>1</v>
      </c>
      <c r="E32" s="55"/>
      <c r="F32" s="20"/>
      <c r="G32" s="21">
        <f t="shared" si="0"/>
        <v>0</v>
      </c>
      <c r="H32" s="22">
        <f t="shared" si="1"/>
        <v>0</v>
      </c>
      <c r="I32" s="22">
        <f t="shared" si="2"/>
        <v>0</v>
      </c>
      <c r="J32" s="83"/>
      <c r="K32" s="30">
        <f t="shared" si="3"/>
        <v>0</v>
      </c>
      <c r="L32" s="32">
        <f t="shared" si="5"/>
        <v>0</v>
      </c>
      <c r="M32" s="12"/>
      <c r="N32">
        <f t="shared" si="4"/>
        <v>32</v>
      </c>
      <c r="O32" t="s">
        <v>2168</v>
      </c>
    </row>
    <row r="33" spans="1:15">
      <c r="A33" s="25">
        <v>13760</v>
      </c>
      <c r="B33" s="26" t="s">
        <v>942</v>
      </c>
      <c r="C33" s="99" t="s">
        <v>1281</v>
      </c>
      <c r="D33" s="26">
        <v>1</v>
      </c>
      <c r="E33" s="56"/>
      <c r="F33" s="28"/>
      <c r="G33" s="29">
        <f>F33*0.9</f>
        <v>0</v>
      </c>
      <c r="H33" s="30">
        <f>F33*0.85</f>
        <v>0</v>
      </c>
      <c r="I33" s="30">
        <f>F33*0.8</f>
        <v>0</v>
      </c>
      <c r="J33" s="83"/>
      <c r="K33" s="30">
        <f>J33*F33</f>
        <v>0</v>
      </c>
      <c r="L33" s="32">
        <f t="shared" si="5"/>
        <v>0</v>
      </c>
      <c r="M33" s="12"/>
      <c r="N33">
        <f t="shared" si="4"/>
        <v>33</v>
      </c>
      <c r="O33" t="s">
        <v>2168</v>
      </c>
    </row>
    <row r="34" spans="1:15">
      <c r="A34" s="16">
        <v>13778</v>
      </c>
      <c r="B34" s="17" t="s">
        <v>942</v>
      </c>
      <c r="C34" s="92" t="s">
        <v>1290</v>
      </c>
      <c r="D34" s="17">
        <v>1</v>
      </c>
      <c r="E34" s="55"/>
      <c r="F34" s="20"/>
      <c r="G34" s="21">
        <f t="shared" si="0"/>
        <v>0</v>
      </c>
      <c r="H34" s="22">
        <f t="shared" si="1"/>
        <v>0</v>
      </c>
      <c r="I34" s="22">
        <f t="shared" si="2"/>
        <v>0</v>
      </c>
      <c r="J34" s="83"/>
      <c r="K34" s="30">
        <f t="shared" si="3"/>
        <v>0</v>
      </c>
      <c r="L34" s="32">
        <f t="shared" si="5"/>
        <v>0</v>
      </c>
      <c r="M34" s="12"/>
      <c r="N34">
        <f>ROW(J34)</f>
        <v>34</v>
      </c>
      <c r="O34" t="s">
        <v>2168</v>
      </c>
    </row>
    <row r="35" spans="1:15" ht="15.75">
      <c r="A35" s="6"/>
      <c r="B35" s="4"/>
      <c r="C35" s="8"/>
      <c r="D35" s="4"/>
      <c r="E35" s="58"/>
      <c r="F35" s="79"/>
      <c r="G35" s="80"/>
      <c r="H35" s="81"/>
      <c r="I35" s="81"/>
      <c r="J35" s="81"/>
      <c r="K35" s="2">
        <f>Hemani!K350</f>
        <v>0</v>
      </c>
      <c r="L35" s="82"/>
    </row>
    <row r="36" spans="1:15">
      <c r="K36" s="12">
        <f>SUM(K3:K34)</f>
        <v>0</v>
      </c>
    </row>
  </sheetData>
  <sheetProtection password="E1DC" sheet="1" objects="1" scenarios="1"/>
  <protectedRanges>
    <protectedRange sqref="M3:M34" name="Диапазон2"/>
    <protectedRange sqref="J3:J34" name="Диапазон1"/>
  </protectedRanges>
  <autoFilter ref="J1:J41"/>
  <hyperlinks>
    <hyperlink ref="C3" r:id="rId1"/>
    <hyperlink ref="C4" r:id="rId2"/>
    <hyperlink ref="C5" r:id="rId3"/>
    <hyperlink ref="C6" r:id="rId4"/>
    <hyperlink ref="C7" r:id="rId5" display="Maila - Майла Tester"/>
    <hyperlink ref="C8" r:id="rId6"/>
    <hyperlink ref="C9" r:id="rId7"/>
    <hyperlink ref="C10" r:id="rId8" display="Silver Musk - Серебряный Мускус TESTER"/>
    <hyperlink ref="C12" r:id="rId9"/>
    <hyperlink ref="C32" r:id="rId10"/>
  </hyperlinks>
  <pageMargins left="0.7" right="0.7" top="0.75" bottom="0.75" header="0.3" footer="0.3"/>
  <pageSetup paperSize="9" orientation="portrait" r:id="rId11"/>
  <ignoredErrors>
    <ignoredError sqref="G7:I7 G24:I25 G28:I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Итого</vt:lpstr>
      <vt:lpstr>1c</vt:lpstr>
      <vt:lpstr>Hemani</vt:lpstr>
      <vt:lpstr>HemaniWB</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lpstr>Amber_Nuit____Янтарная_ночь</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Admin</cp:lastModifiedBy>
  <dcterms:created xsi:type="dcterms:W3CDTF">2011-04-27T09:51:16Z</dcterms:created>
  <dcterms:modified xsi:type="dcterms:W3CDTF">2019-10-02T11:08:14Z</dcterms:modified>
</cp:coreProperties>
</file>