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<sst xmlns="http://schemas.openxmlformats.org/spreadsheetml/2006/main" count="107" uniqueCount="90">
  <si>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Наименование</t>
  </si>
  <si>
    <t>Ник</t>
  </si>
  <si>
    <t>сумма</t>
  </si>
  <si>
    <t>сумма с оргом</t>
  </si>
  <si>
    <t>общая сумма к оплате</t>
  </si>
  <si>
    <t>оплата</t>
  </si>
  <si>
    <t>(+)переплата, (-) долг</t>
  </si>
  <si>
    <t>malyasha</t>
  </si>
  <si>
    <t>Tanusik</t>
  </si>
  <si>
    <t xml:space="preserve">Lu_tik </t>
  </si>
  <si>
    <t>Анюсик</t>
  </si>
  <si>
    <t>P'oljushka</t>
  </si>
  <si>
    <t>Аленчик 84</t>
  </si>
  <si>
    <t xml:space="preserve">Юлия_7777 </t>
  </si>
  <si>
    <t>Т52</t>
  </si>
  <si>
    <t>ксюнчин8</t>
  </si>
  <si>
    <t>ogaGA</t>
  </si>
  <si>
    <t xml:space="preserve">Forte </t>
  </si>
  <si>
    <t>Alenushka72</t>
  </si>
  <si>
    <t xml:space="preserve">Lud.Mila </t>
  </si>
  <si>
    <t>Klykovka</t>
  </si>
  <si>
    <t>Lyusinda</t>
  </si>
  <si>
    <t xml:space="preserve">Технолог:) </t>
  </si>
  <si>
    <t>hobby</t>
  </si>
  <si>
    <t xml:space="preserve">n@tu$ik </t>
  </si>
  <si>
    <t>МУР</t>
  </si>
  <si>
    <t>МАРЬЯНКА</t>
  </si>
  <si>
    <t>irunja</t>
  </si>
  <si>
    <t>Комплект из 2 махровых полотенец (35*70; 100*150) "Непоседа" Лунтик трансф.борд мод Земляничное утро</t>
  </si>
  <si>
    <t>сумма со скидка 15%</t>
  </si>
  <si>
    <t>Плед флис 200*150 "Непоседа" дизайн Лунтик(Мухомор)</t>
  </si>
  <si>
    <t>КПБ 1,5 бязь "Непоседа" (нав 70*70) КПНЛ-11 рис. 8081 вид 1+8085 вид 1 Цветочная поляна</t>
  </si>
  <si>
    <t>КПБ детский бязь "Непоседа" КДЛб-1 рис. 8090+8091 вид 4 Яркие сны</t>
  </si>
  <si>
    <t>КПБ 1,5 бязь "Unison" КБУ-11 Teens рис.10444/10445 вид  1 Angel</t>
  </si>
  <si>
    <t>КПБ 1,5 бязь "Unison" КБУ-11 Teens рис.10536/10537 Funny</t>
  </si>
  <si>
    <t>КПБ 1,5 бязь "Unison" КБУ-11 Teens рис.10496/10514  Dark Angel</t>
  </si>
  <si>
    <t>КПБ 1,5 бязь "Unison" КБУ-11 Teens рис.10455/10456 вид  1 City Jungle</t>
  </si>
  <si>
    <t>КПБ 2,0 бязь "Романтика" КБР-21 н/у рис.10548/10549 вид 1 Венецианский парк</t>
  </si>
  <si>
    <t>КПБ 2,0 бязь "Романтика" КБР-21 н/у рис.10459/10460 вид  1 Франсуаза</t>
  </si>
  <si>
    <t>КПБ 2,0 бязь "Романтика" КБР-21 н/у рис.10393/10394 вид  1 Розалетто</t>
  </si>
  <si>
    <t>КПБ 2,0 бязь "Magie Noire" КБМН-21 рис.10217/10218 вид  1 Океан роз</t>
  </si>
  <si>
    <t>КПБ 2,0 бязь "Любимый дом" КБЛд-21 рис.10306/10307 вид  1 Божьи коровки</t>
  </si>
  <si>
    <t>КПБ 1,5 бязь "Непоседа" (нав 70*70) КПН-10 н/у рис. 8076+8077 вид  1 Терьер Вести</t>
  </si>
  <si>
    <t>КПБ 1,5 бязь "Непоседа" (нав 70*70) КПН-10 н/у рис. 8059+8060 вид  1 Котенок Томми</t>
  </si>
  <si>
    <t>КПБ 1,5 бязь "Непоседа" (нав 70*70) КПН-10 н/у рис. 8041+8042-1 Танец маленьких медвежат</t>
  </si>
  <si>
    <t>КПБ 1,5 бязь "Непоседа" (нав 70*70) КПН-10 н/у рис. 8051+8052 вид  1 Принцесса</t>
  </si>
  <si>
    <t>Плед флис 200*150 "Непоседа" дизайн Лунтик(Одуванчик)</t>
  </si>
  <si>
    <t>Комплект из 2 махровых полотенец (35*70; 100*150) "Непоседа" модель Принцесса</t>
  </si>
  <si>
    <t>КПБ 2,0 бязь "Любимый дом" КБЛд-20 рис.10197 вид  1 Дюна</t>
  </si>
  <si>
    <t>КПБ 2,0 бязь "Любимый дом" КБЛд-21 рис.10345-1+10140-3 Континент</t>
  </si>
  <si>
    <t>КПБ 1,5 бязь "Любимый дом" КБЛд-11 рис.10284/10285 вид  1 Дельфины</t>
  </si>
  <si>
    <t>КПБ 2,0 бязь "Любимый дом" КБЛд-21 рис.10649/10650 вид  1 Ты и Я</t>
  </si>
  <si>
    <t>КПБ детский бязь "Тотошка" КДТ-1  рис. 8102-1  Глупый мышонок</t>
  </si>
  <si>
    <t>КПБ детский бязь "Непоседа" КДН-1 н/у рис. 8037+8038 вид  1 Дорожное движение</t>
  </si>
  <si>
    <t>КПБ 5-ти предм бязь "Любимый дом" КБЛд-30 рис.10197 вид  1 Дюна</t>
  </si>
  <si>
    <t>КПБ детский бязь "Тотошка" КДТ-1  рис. 8097 На облаках</t>
  </si>
  <si>
    <t>КПБ детский бязь "Непоседа" КДН-1 н/у рис. 8065+8066 вид  1 Нежность</t>
  </si>
  <si>
    <t>КПБ 2,0 бязь "Романтика" КБР-21 н/у рис.10360/10361 вид  1 Меланж</t>
  </si>
  <si>
    <t>КПБ 2,0 бязь "Романтика" КБР-21 н/у рис.10504/10518 вид 1 Камилла</t>
  </si>
  <si>
    <t>КПБ 1,5 бязь "Унисон мягкий хлопок" КБУмх-11 книжка рис.10410/10411 вид  1 Индиго</t>
  </si>
  <si>
    <t>КПБ 1,5 бязь "Унисон мягкий хлопок" КБУмх-11 б/ш книжка рис.10590/10591 вид 1 Моник</t>
  </si>
  <si>
    <t>КПБ 1,5 бязь "Романтика" КБР-11 н/у рис.10416/10417 вид  1 Райский сад</t>
  </si>
  <si>
    <t>Полотенце махровое 50*100 "Унисон" модель Япония желтый</t>
  </si>
  <si>
    <t>Полотенце махровое 35*70 "Любимый дом" new модель Батерфляй (ассорти)</t>
  </si>
  <si>
    <t>КПБ детский бязь "Союзмультфильм baby" КДСб-1 рис. 8133+8134 вид 1 День Рождения</t>
  </si>
  <si>
    <t>КПБ 1,5 бязь "Непоседа" (нав 70*70) КПН-10 н/у рис. 8047+8048 вид  1 Веселая ферма</t>
  </si>
  <si>
    <t>Плед флис 200*150 "Непоседа" дизайн Лунтик(Пираты)</t>
  </si>
  <si>
    <t>КПБ 1,5 бязь "Романтика" КБР-11 н/у рис.10505/10519 вид 1 Клер</t>
  </si>
  <si>
    <t>КПБ 1,5 бязь "Романтика" КБР-11 н/у рис.10504/10518 вид 1 Камилла</t>
  </si>
  <si>
    <t>КПБ 1,5 бязь "Непоседа" (нав 70*70) КПН-10 н/у рис. 8073+8046 вид  1 Мадагаскар</t>
  </si>
  <si>
    <t>КПБ 1,5 бязь "Непоседа" (нав 70*70) КПН-10 н/у рис. 8075+8072 вид  1 Волшебный луг</t>
  </si>
  <si>
    <t>Одеяло 140*205 ОН-15 силикон волокно/бязь пк 350 гр</t>
  </si>
  <si>
    <t>Комплект из 2 махровых полотенец (35*70; 100*150) "Непоседа" Союзмультфильм мод ВИА "Ну, Погоди!"</t>
  </si>
  <si>
    <t>КПБ детский бязь "Союзмультфильм baby" КДСб-1 рис. 8109+8110 вид 1 Чудесная прогулка</t>
  </si>
  <si>
    <t>КПБ 2,0 бязь "Унисон мягкий хлопок" КБУмх-21 б/ш книжка рис.10544/10545 вид 1 Тамаринд</t>
  </si>
  <si>
    <t>КПБ 2,0 бязь "Унисон мягкий хлопок" КБУмх-21 б/ш книжка рис.10590/10591 вид 1 Моник</t>
  </si>
  <si>
    <t>КПБ 1,5 бязь "Любимый дом" КБЛд-11 рис.10116/10117 вид  1 Амазонка</t>
  </si>
  <si>
    <t>КПБ 1,5 бязь "Любимый дом" КБЛд-11 рис.10288/10289 вид  1 Мирабелла</t>
  </si>
  <si>
    <t>КПБ 1,5 бязь "Непоседа" (нав 70*70) КПНС-11рис.8119 вид 1+8120 вид1 Апельсинка</t>
  </si>
  <si>
    <t>КПБ 5-ти предм бязь "Любимый дом" КБЛд-31 рис.10288/10289 вид  1 Мирабелла</t>
  </si>
  <si>
    <t>КПБ 5-ти предм бязь "Любимый дом" КБЛд-31 рис.10246 вид  1+2 Сакура</t>
  </si>
  <si>
    <t>Простыня махровая  150*200 "Любимый дом" мод Квадро</t>
  </si>
  <si>
    <t>КПБ 2,0 бязь "Любимый дом" КБЛд-21 рис.10362/10399 вид  1 Гербарий</t>
  </si>
  <si>
    <t>Подушка 50*70 "Любимый дом" силикон волокно ПЛД-507 н/у</t>
  </si>
  <si>
    <t>Полотенце махровое 70*140 "Унисон" new с вышивкой модель Pulse сиреневый</t>
  </si>
  <si>
    <t>КПБ 2,0 бязь "Любимый дом" КБЛд-21 рис.10628/10629 вид  1 Майолика</t>
  </si>
  <si>
    <t>КПБ 1,5 бязь "Непоседа" (нав 70*70) КПНС-11рис.8104 вид 1+8105 вид1 Морская прогулка</t>
  </si>
  <si>
    <t>Aleksandri</t>
  </si>
  <si>
    <t>КПБ 2,0 бязь "Magie Noire" КБМН-21 рис.10339/10334 вид  1 Парусники</t>
  </si>
  <si>
    <t>Одеяло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</si>
</sst>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8"/>
      <name val="Verdana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25" fillId="0" borderId="10" xfId="42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u$i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zoomScalePageLayoutView="0" workbookViewId="0" topLeftCell="A1">
      <selection activeCell="G58" sqref="G58"/>
    </sheetView>
  </sheetViews>
  <sheetFormatPr defaultColWidth="10.33203125" defaultRowHeight="30.75" customHeight="1"/>
  <cols>
    <col min="1" max="1" width="26.66015625" style="1" customWidth="1"/>
    <col min="2" max="2" width="61" style="2" customWidth="1"/>
    <col min="3" max="5" width="15.16015625" style="2" customWidth="1"/>
    <col min="6" max="6" width="15.16015625" style="1" customWidth="1"/>
    <col min="7" max="7" width="15.16015625" style="3" customWidth="1"/>
    <col min="8" max="8" width="18.33203125" style="2" customWidth="1"/>
    <col min="9" max="16384" width="10.33203125" style="2" customWidth="1"/>
  </cols>
  <sheetData>
    <row r="2" spans="1:8" s="1" customFormat="1" ht="61.5" customHeight="1">
      <c r="A2" s="4" t="s">
        <v>1</v>
      </c>
      <c r="B2" s="4" t="s">
        <v>0</v>
      </c>
      <c r="C2" s="4" t="s">
        <v>2</v>
      </c>
      <c r="D2" s="4" t="s">
        <v>29</v>
      </c>
      <c r="E2" s="4" t="s">
        <v>3</v>
      </c>
      <c r="F2" s="4" t="s">
        <v>4</v>
      </c>
      <c r="G2" s="5" t="s">
        <v>5</v>
      </c>
      <c r="H2" s="6" t="s">
        <v>6</v>
      </c>
    </row>
    <row r="3" spans="1:8" ht="32.25" customHeight="1">
      <c r="A3" s="7" t="s">
        <v>9</v>
      </c>
      <c r="B3" s="17" t="s">
        <v>34</v>
      </c>
      <c r="C3" s="18">
        <v>703</v>
      </c>
      <c r="D3" s="9">
        <f aca="true" t="shared" si="0" ref="D3:D56">C3*0.85</f>
        <v>597.55</v>
      </c>
      <c r="E3" s="9">
        <f aca="true" t="shared" si="1" ref="E3:E9">D3*1.15</f>
        <v>687.1824999999999</v>
      </c>
      <c r="F3" s="12">
        <f>E3</f>
        <v>687.1824999999999</v>
      </c>
      <c r="G3" s="13">
        <v>1000</v>
      </c>
      <c r="H3" s="14">
        <f>G3-F3</f>
        <v>312.8175000000001</v>
      </c>
    </row>
    <row r="4" spans="1:8" ht="32.25" customHeight="1">
      <c r="A4" s="7" t="s">
        <v>10</v>
      </c>
      <c r="B4" s="17" t="s">
        <v>51</v>
      </c>
      <c r="C4" s="18">
        <v>700.8</v>
      </c>
      <c r="D4" s="9">
        <f t="shared" si="0"/>
        <v>595.68</v>
      </c>
      <c r="E4" s="9">
        <f t="shared" si="1"/>
        <v>685.0319999999999</v>
      </c>
      <c r="F4" s="12">
        <f>E4+E5+E6</f>
        <v>1362.5372499999999</v>
      </c>
      <c r="G4" s="13"/>
      <c r="H4" s="14"/>
    </row>
    <row r="5" spans="1:8" ht="32.25" customHeight="1">
      <c r="A5" s="7"/>
      <c r="B5" s="17" t="s">
        <v>52</v>
      </c>
      <c r="C5" s="18">
        <v>312.5</v>
      </c>
      <c r="D5" s="9">
        <f t="shared" si="0"/>
        <v>265.625</v>
      </c>
      <c r="E5" s="9">
        <f t="shared" si="1"/>
        <v>305.46875</v>
      </c>
      <c r="F5" s="12"/>
      <c r="G5" s="13"/>
      <c r="H5" s="14"/>
    </row>
    <row r="6" spans="1:8" ht="32.25" customHeight="1">
      <c r="A6" s="7"/>
      <c r="B6" s="17" t="s">
        <v>53</v>
      </c>
      <c r="C6" s="18">
        <v>380.6</v>
      </c>
      <c r="D6" s="9">
        <f t="shared" si="0"/>
        <v>323.51</v>
      </c>
      <c r="E6" s="9">
        <f t="shared" si="1"/>
        <v>372.03649999999993</v>
      </c>
      <c r="F6" s="12"/>
      <c r="G6" s="13"/>
      <c r="H6" s="14"/>
    </row>
    <row r="7" spans="1:8" ht="32.25" customHeight="1">
      <c r="A7" s="7" t="s">
        <v>11</v>
      </c>
      <c r="B7" s="17" t="s">
        <v>54</v>
      </c>
      <c r="C7" s="18">
        <v>993.2</v>
      </c>
      <c r="D7" s="9">
        <f t="shared" si="0"/>
        <v>844.22</v>
      </c>
      <c r="E7" s="9">
        <f t="shared" si="1"/>
        <v>970.853</v>
      </c>
      <c r="F7" s="12">
        <f>E7+E8</f>
        <v>1276.32175</v>
      </c>
      <c r="G7" s="13">
        <v>1276</v>
      </c>
      <c r="H7" s="14"/>
    </row>
    <row r="8" spans="1:8" ht="32.25" customHeight="1">
      <c r="A8" s="7"/>
      <c r="B8" s="17" t="s">
        <v>55</v>
      </c>
      <c r="C8" s="18">
        <v>312.5</v>
      </c>
      <c r="D8" s="9">
        <f t="shared" si="0"/>
        <v>265.625</v>
      </c>
      <c r="E8" s="9">
        <f t="shared" si="1"/>
        <v>305.46875</v>
      </c>
      <c r="F8" s="12"/>
      <c r="G8" s="13"/>
      <c r="H8" s="14"/>
    </row>
    <row r="9" spans="1:8" ht="32.25" customHeight="1">
      <c r="A9" s="7" t="s">
        <v>12</v>
      </c>
      <c r="B9" s="17" t="s">
        <v>53</v>
      </c>
      <c r="C9" s="18">
        <v>380.6</v>
      </c>
      <c r="D9" s="9">
        <f t="shared" si="0"/>
        <v>323.51</v>
      </c>
      <c r="E9" s="9">
        <f t="shared" si="1"/>
        <v>372.03649999999993</v>
      </c>
      <c r="F9" s="12">
        <f>E9+E10+E11+E12</f>
        <v>2450.2014999999997</v>
      </c>
      <c r="G9" s="13">
        <v>2450</v>
      </c>
      <c r="H9" s="15"/>
    </row>
    <row r="10" spans="1:8" ht="32.25" customHeight="1">
      <c r="A10" s="7"/>
      <c r="B10" s="17" t="s">
        <v>56</v>
      </c>
      <c r="C10" s="18">
        <v>380.6</v>
      </c>
      <c r="D10" s="9">
        <f t="shared" si="0"/>
        <v>323.51</v>
      </c>
      <c r="E10" s="9">
        <f aca="true" t="shared" si="2" ref="E10:E25">D10*1.15</f>
        <v>372.03649999999993</v>
      </c>
      <c r="F10" s="12"/>
      <c r="G10" s="13"/>
      <c r="H10" s="15"/>
    </row>
    <row r="11" spans="1:8" ht="32.25" customHeight="1">
      <c r="A11" s="7"/>
      <c r="B11" s="17" t="s">
        <v>57</v>
      </c>
      <c r="C11" s="18">
        <v>872.7</v>
      </c>
      <c r="D11" s="9">
        <f t="shared" si="0"/>
        <v>741.7950000000001</v>
      </c>
      <c r="E11" s="9">
        <f t="shared" si="2"/>
        <v>853.06425</v>
      </c>
      <c r="F11" s="12"/>
      <c r="G11" s="13"/>
      <c r="H11" s="15"/>
    </row>
    <row r="12" spans="1:8" ht="32.25" customHeight="1">
      <c r="A12" s="7"/>
      <c r="B12" s="17" t="s">
        <v>58</v>
      </c>
      <c r="C12" s="18">
        <v>872.7</v>
      </c>
      <c r="D12" s="9">
        <f t="shared" si="0"/>
        <v>741.7950000000001</v>
      </c>
      <c r="E12" s="9">
        <f t="shared" si="2"/>
        <v>853.06425</v>
      </c>
      <c r="F12" s="12"/>
      <c r="G12" s="13"/>
      <c r="H12" s="15"/>
    </row>
    <row r="13" spans="1:8" ht="32.25" customHeight="1">
      <c r="A13" s="7" t="s">
        <v>13</v>
      </c>
      <c r="B13" s="17" t="s">
        <v>59</v>
      </c>
      <c r="C13" s="18">
        <v>842.5</v>
      </c>
      <c r="D13" s="9">
        <f t="shared" si="0"/>
        <v>716.125</v>
      </c>
      <c r="E13" s="9">
        <f t="shared" si="2"/>
        <v>823.5437499999999</v>
      </c>
      <c r="F13" s="12">
        <f>E13+E14+E15+E16+E17+E18+E19+E20+E21+E22</f>
        <v>3594.8252499999994</v>
      </c>
      <c r="G13" s="13">
        <v>3595</v>
      </c>
      <c r="H13" s="14"/>
    </row>
    <row r="14" spans="1:8" ht="32.25" customHeight="1">
      <c r="A14" s="7"/>
      <c r="B14" s="17" t="s">
        <v>59</v>
      </c>
      <c r="C14" s="18">
        <v>842.5</v>
      </c>
      <c r="D14" s="9">
        <f t="shared" si="0"/>
        <v>716.125</v>
      </c>
      <c r="E14" s="9">
        <f t="shared" si="2"/>
        <v>823.5437499999999</v>
      </c>
      <c r="F14" s="12"/>
      <c r="G14" s="13"/>
      <c r="H14" s="14"/>
    </row>
    <row r="15" spans="1:8" ht="32.25" customHeight="1">
      <c r="A15" s="7"/>
      <c r="B15" s="17" t="s">
        <v>60</v>
      </c>
      <c r="C15" s="18">
        <v>842.5</v>
      </c>
      <c r="D15" s="9">
        <f t="shared" si="0"/>
        <v>716.125</v>
      </c>
      <c r="E15" s="9">
        <f t="shared" si="2"/>
        <v>823.5437499999999</v>
      </c>
      <c r="F15" s="12"/>
      <c r="G15" s="13"/>
      <c r="H15" s="14"/>
    </row>
    <row r="16" spans="1:8" ht="32.25" customHeight="1">
      <c r="A16" s="7"/>
      <c r="B16" s="17" t="s">
        <v>61</v>
      </c>
      <c r="C16" s="18">
        <v>720.9</v>
      </c>
      <c r="D16" s="9">
        <f t="shared" si="0"/>
        <v>612.765</v>
      </c>
      <c r="E16" s="9">
        <f t="shared" si="2"/>
        <v>704.6797499999999</v>
      </c>
      <c r="F16" s="12"/>
      <c r="G16" s="13"/>
      <c r="H16" s="14"/>
    </row>
    <row r="17" spans="1:8" ht="32.25" customHeight="1">
      <c r="A17" s="7"/>
      <c r="B17" s="17" t="s">
        <v>62</v>
      </c>
      <c r="C17" s="18">
        <v>166.32</v>
      </c>
      <c r="D17" s="9">
        <f>C17</f>
        <v>166.32</v>
      </c>
      <c r="E17" s="9">
        <f t="shared" si="2"/>
        <v>191.26799999999997</v>
      </c>
      <c r="F17" s="12"/>
      <c r="G17" s="13"/>
      <c r="H17" s="14"/>
    </row>
    <row r="18" spans="1:8" ht="32.25" customHeight="1">
      <c r="A18" s="7"/>
      <c r="B18" s="17" t="s">
        <v>63</v>
      </c>
      <c r="C18" s="18">
        <v>46.7</v>
      </c>
      <c r="D18" s="9">
        <f t="shared" si="0"/>
        <v>39.695</v>
      </c>
      <c r="E18" s="9">
        <f t="shared" si="2"/>
        <v>45.649249999999995</v>
      </c>
      <c r="F18" s="12"/>
      <c r="G18" s="13"/>
      <c r="H18" s="14"/>
    </row>
    <row r="19" spans="1:8" ht="32.25" customHeight="1">
      <c r="A19" s="7"/>
      <c r="B19" s="17" t="s">
        <v>63</v>
      </c>
      <c r="C19" s="18">
        <v>46.7</v>
      </c>
      <c r="D19" s="9">
        <f t="shared" si="0"/>
        <v>39.695</v>
      </c>
      <c r="E19" s="9">
        <f t="shared" si="2"/>
        <v>45.649249999999995</v>
      </c>
      <c r="F19" s="12"/>
      <c r="G19" s="13"/>
      <c r="H19" s="14"/>
    </row>
    <row r="20" spans="1:8" ht="32.25" customHeight="1">
      <c r="A20" s="7"/>
      <c r="B20" s="17" t="s">
        <v>63</v>
      </c>
      <c r="C20" s="18">
        <v>46.7</v>
      </c>
      <c r="D20" s="9">
        <f t="shared" si="0"/>
        <v>39.695</v>
      </c>
      <c r="E20" s="9">
        <f t="shared" si="2"/>
        <v>45.649249999999995</v>
      </c>
      <c r="F20" s="12"/>
      <c r="G20" s="13"/>
      <c r="H20" s="14"/>
    </row>
    <row r="21" spans="1:8" ht="32.25" customHeight="1">
      <c r="A21" s="7"/>
      <c r="B21" s="17" t="s">
        <v>63</v>
      </c>
      <c r="C21" s="18">
        <v>46.7</v>
      </c>
      <c r="D21" s="9">
        <f t="shared" si="0"/>
        <v>39.695</v>
      </c>
      <c r="E21" s="9">
        <f t="shared" si="2"/>
        <v>45.649249999999995</v>
      </c>
      <c r="F21" s="12"/>
      <c r="G21" s="13"/>
      <c r="H21" s="14"/>
    </row>
    <row r="22" spans="1:8" ht="32.25" customHeight="1">
      <c r="A22" s="7"/>
      <c r="B22" s="17" t="s">
        <v>63</v>
      </c>
      <c r="C22" s="18">
        <v>46.7</v>
      </c>
      <c r="D22" s="9">
        <f t="shared" si="0"/>
        <v>39.695</v>
      </c>
      <c r="E22" s="9">
        <f t="shared" si="2"/>
        <v>45.649249999999995</v>
      </c>
      <c r="F22" s="12"/>
      <c r="G22" s="13"/>
      <c r="H22" s="14"/>
    </row>
    <row r="23" spans="1:8" ht="32.25" customHeight="1">
      <c r="A23" s="7" t="s">
        <v>14</v>
      </c>
      <c r="B23" s="17" t="s">
        <v>32</v>
      </c>
      <c r="C23" s="18">
        <v>463.1</v>
      </c>
      <c r="D23" s="9">
        <f t="shared" si="0"/>
        <v>393.635</v>
      </c>
      <c r="E23" s="9">
        <f t="shared" si="2"/>
        <v>452.68024999999994</v>
      </c>
      <c r="F23" s="12">
        <f>E23</f>
        <v>452.68024999999994</v>
      </c>
      <c r="G23" s="13">
        <v>453</v>
      </c>
      <c r="H23" s="15"/>
    </row>
    <row r="24" spans="1:8" ht="32.25" customHeight="1">
      <c r="A24" s="7" t="s">
        <v>15</v>
      </c>
      <c r="B24" s="17" t="s">
        <v>64</v>
      </c>
      <c r="C24" s="18">
        <v>463.1</v>
      </c>
      <c r="D24" s="9">
        <f t="shared" si="0"/>
        <v>393.635</v>
      </c>
      <c r="E24" s="9">
        <f t="shared" si="2"/>
        <v>452.68024999999994</v>
      </c>
      <c r="F24" s="12">
        <f>E24</f>
        <v>452.68024999999994</v>
      </c>
      <c r="G24" s="13">
        <v>453</v>
      </c>
      <c r="H24" s="15"/>
    </row>
    <row r="25" spans="1:8" ht="51.75" customHeight="1">
      <c r="A25" s="7" t="s">
        <v>16</v>
      </c>
      <c r="B25" s="19" t="s">
        <v>66</v>
      </c>
      <c r="C25" s="8">
        <v>449.9</v>
      </c>
      <c r="D25" s="9">
        <f t="shared" si="0"/>
        <v>382.41499999999996</v>
      </c>
      <c r="E25" s="9">
        <f t="shared" si="2"/>
        <v>439.7772499999999</v>
      </c>
      <c r="F25" s="12">
        <f>E25</f>
        <v>439.7772499999999</v>
      </c>
      <c r="G25" s="13">
        <v>450</v>
      </c>
      <c r="H25" s="15">
        <v>10</v>
      </c>
    </row>
    <row r="26" spans="1:8" ht="32.25" customHeight="1">
      <c r="A26" s="7" t="s">
        <v>17</v>
      </c>
      <c r="B26" s="17" t="s">
        <v>67</v>
      </c>
      <c r="C26" s="18">
        <v>720.9</v>
      </c>
      <c r="D26" s="9">
        <f t="shared" si="0"/>
        <v>612.765</v>
      </c>
      <c r="E26" s="9">
        <f>D26*1.15</f>
        <v>704.6797499999999</v>
      </c>
      <c r="F26" s="12">
        <f>E26+E27+E28+E29</f>
        <v>2646.2879999999996</v>
      </c>
      <c r="G26" s="13">
        <v>2646</v>
      </c>
      <c r="H26" s="15"/>
    </row>
    <row r="27" spans="1:8" ht="32.25" customHeight="1">
      <c r="A27" s="7"/>
      <c r="B27" s="17" t="s">
        <v>68</v>
      </c>
      <c r="C27" s="18">
        <v>720.9</v>
      </c>
      <c r="D27" s="9">
        <f t="shared" si="0"/>
        <v>612.765</v>
      </c>
      <c r="E27" s="9">
        <f>D27*1.15</f>
        <v>704.6797499999999</v>
      </c>
      <c r="F27" s="12"/>
      <c r="G27" s="13"/>
      <c r="H27" s="15"/>
    </row>
    <row r="28" spans="1:8" ht="32.25" customHeight="1">
      <c r="A28" s="7"/>
      <c r="B28" s="17" t="s">
        <v>69</v>
      </c>
      <c r="C28" s="18">
        <v>632.7</v>
      </c>
      <c r="D28" s="9">
        <f t="shared" si="0"/>
        <v>537.7950000000001</v>
      </c>
      <c r="E28" s="9">
        <f>D28*1.15</f>
        <v>618.46425</v>
      </c>
      <c r="F28" s="12"/>
      <c r="G28" s="13"/>
      <c r="H28" s="15"/>
    </row>
    <row r="29" spans="1:8" ht="32.25" customHeight="1">
      <c r="A29" s="7"/>
      <c r="B29" s="17" t="s">
        <v>70</v>
      </c>
      <c r="C29" s="18">
        <v>632.7</v>
      </c>
      <c r="D29" s="9">
        <f t="shared" si="0"/>
        <v>537.7950000000001</v>
      </c>
      <c r="E29" s="9">
        <f>D29*1.15</f>
        <v>618.46425</v>
      </c>
      <c r="F29" s="12"/>
      <c r="G29" s="13"/>
      <c r="H29" s="15"/>
    </row>
    <row r="30" spans="1:8" ht="32.25" customHeight="1">
      <c r="A30" s="7"/>
      <c r="B30" s="19" t="s">
        <v>89</v>
      </c>
      <c r="C30" s="18"/>
      <c r="D30" s="9"/>
      <c r="E30" s="9"/>
      <c r="F30" s="12"/>
      <c r="G30" s="13"/>
      <c r="H30" s="15"/>
    </row>
    <row r="31" spans="1:8" ht="32.25" customHeight="1">
      <c r="A31" s="7" t="s">
        <v>18</v>
      </c>
      <c r="B31" s="17" t="s">
        <v>43</v>
      </c>
      <c r="C31" s="18">
        <v>632.7</v>
      </c>
      <c r="D31" s="9">
        <f t="shared" si="0"/>
        <v>537.7950000000001</v>
      </c>
      <c r="E31" s="9">
        <f aca="true" t="shared" si="3" ref="E31:E56">D31*1.15</f>
        <v>618.46425</v>
      </c>
      <c r="F31" s="12">
        <f>E31+E32</f>
        <v>1164.10475</v>
      </c>
      <c r="G31" s="13">
        <v>1164</v>
      </c>
      <c r="H31" s="15"/>
    </row>
    <row r="32" spans="1:8" ht="32.25" customHeight="1">
      <c r="A32" s="7"/>
      <c r="B32" s="17" t="s">
        <v>71</v>
      </c>
      <c r="C32" s="18">
        <v>558.2</v>
      </c>
      <c r="D32" s="9">
        <f t="shared" si="0"/>
        <v>474.47</v>
      </c>
      <c r="E32" s="9">
        <f t="shared" si="3"/>
        <v>545.6405</v>
      </c>
      <c r="F32" s="12"/>
      <c r="G32" s="13"/>
      <c r="H32" s="15"/>
    </row>
    <row r="33" spans="1:8" ht="32.25" customHeight="1">
      <c r="A33" s="7" t="s">
        <v>19</v>
      </c>
      <c r="B33" s="17" t="s">
        <v>53</v>
      </c>
      <c r="C33" s="18">
        <v>380.6</v>
      </c>
      <c r="D33" s="9">
        <f t="shared" si="0"/>
        <v>323.51</v>
      </c>
      <c r="E33" s="9">
        <f t="shared" si="3"/>
        <v>372.03649999999993</v>
      </c>
      <c r="F33" s="12">
        <f>E33+E34+E35</f>
        <v>1396.1632499999998</v>
      </c>
      <c r="G33" s="13"/>
      <c r="H33" s="15"/>
    </row>
    <row r="34" spans="1:8" ht="32.25" customHeight="1">
      <c r="A34" s="7"/>
      <c r="B34" s="17" t="s">
        <v>56</v>
      </c>
      <c r="C34" s="18">
        <v>380.6</v>
      </c>
      <c r="D34" s="9">
        <f t="shared" si="0"/>
        <v>323.51</v>
      </c>
      <c r="E34" s="9">
        <f t="shared" si="3"/>
        <v>372.03649999999993</v>
      </c>
      <c r="F34" s="12"/>
      <c r="G34" s="13"/>
      <c r="H34" s="15"/>
    </row>
    <row r="35" spans="1:8" ht="32.25" customHeight="1">
      <c r="A35" s="7"/>
      <c r="B35" s="17" t="s">
        <v>72</v>
      </c>
      <c r="C35" s="18">
        <v>667.1</v>
      </c>
      <c r="D35" s="9">
        <f t="shared" si="0"/>
        <v>567.035</v>
      </c>
      <c r="E35" s="9">
        <f t="shared" si="3"/>
        <v>652.09025</v>
      </c>
      <c r="F35" s="12"/>
      <c r="G35" s="13"/>
      <c r="H35" s="15"/>
    </row>
    <row r="36" spans="1:8" ht="32.25" customHeight="1">
      <c r="A36" s="7" t="s">
        <v>20</v>
      </c>
      <c r="B36" s="17" t="s">
        <v>73</v>
      </c>
      <c r="C36" s="18">
        <v>463.1</v>
      </c>
      <c r="D36" s="9">
        <f t="shared" si="0"/>
        <v>393.635</v>
      </c>
      <c r="E36" s="9">
        <f t="shared" si="3"/>
        <v>452.68024999999994</v>
      </c>
      <c r="F36" s="12">
        <f>E36+E37</f>
        <v>905.3604999999999</v>
      </c>
      <c r="G36" s="13">
        <v>905</v>
      </c>
      <c r="H36" s="15"/>
    </row>
    <row r="37" spans="1:8" ht="32.25" customHeight="1">
      <c r="A37" s="7"/>
      <c r="B37" s="17" t="s">
        <v>73</v>
      </c>
      <c r="C37" s="18">
        <v>463.1</v>
      </c>
      <c r="D37" s="9">
        <f t="shared" si="0"/>
        <v>393.635</v>
      </c>
      <c r="E37" s="9">
        <f t="shared" si="3"/>
        <v>452.68024999999994</v>
      </c>
      <c r="F37" s="12"/>
      <c r="G37" s="13"/>
      <c r="H37" s="15"/>
    </row>
    <row r="38" spans="1:8" ht="32.25" customHeight="1">
      <c r="A38" s="7" t="s">
        <v>7</v>
      </c>
      <c r="B38" s="17" t="s">
        <v>74</v>
      </c>
      <c r="C38" s="18">
        <v>1037.8</v>
      </c>
      <c r="D38" s="9">
        <f t="shared" si="0"/>
        <v>882.1299999999999</v>
      </c>
      <c r="E38" s="9">
        <f t="shared" si="3"/>
        <v>1014.4494999999998</v>
      </c>
      <c r="F38" s="12">
        <f>E38+E39+E40+E41</f>
        <v>3265.8274999999994</v>
      </c>
      <c r="G38" s="13">
        <v>3270</v>
      </c>
      <c r="H38" s="15">
        <v>2</v>
      </c>
    </row>
    <row r="39" spans="1:8" ht="32.25" customHeight="1">
      <c r="A39" s="7"/>
      <c r="B39" s="17" t="s">
        <v>75</v>
      </c>
      <c r="C39" s="18">
        <v>1037.8</v>
      </c>
      <c r="D39" s="9">
        <f t="shared" si="0"/>
        <v>882.1299999999999</v>
      </c>
      <c r="E39" s="9">
        <f t="shared" si="3"/>
        <v>1014.4494999999998</v>
      </c>
      <c r="F39" s="12"/>
      <c r="G39" s="13"/>
      <c r="H39" s="15"/>
    </row>
    <row r="40" spans="1:8" ht="32.25" customHeight="1">
      <c r="A40" s="7"/>
      <c r="B40" s="17" t="s">
        <v>65</v>
      </c>
      <c r="C40" s="18">
        <v>632.7</v>
      </c>
      <c r="D40" s="9">
        <f>C40*0.85</f>
        <v>537.7950000000001</v>
      </c>
      <c r="E40" s="9">
        <f>D40*1.15</f>
        <v>618.46425</v>
      </c>
      <c r="F40" s="12"/>
      <c r="G40" s="13"/>
      <c r="H40" s="15"/>
    </row>
    <row r="41" spans="1:8" ht="32.25" customHeight="1">
      <c r="A41" s="7"/>
      <c r="B41" s="17" t="s">
        <v>65</v>
      </c>
      <c r="C41" s="18">
        <v>632.7</v>
      </c>
      <c r="D41" s="9">
        <f>C41*0.85</f>
        <v>537.7950000000001</v>
      </c>
      <c r="E41" s="9">
        <f>D41*1.15</f>
        <v>618.46425</v>
      </c>
      <c r="F41" s="12"/>
      <c r="G41" s="13"/>
      <c r="H41" s="15"/>
    </row>
    <row r="42" spans="1:8" ht="47.25" customHeight="1">
      <c r="A42" s="7" t="s">
        <v>21</v>
      </c>
      <c r="B42" s="17" t="s">
        <v>76</v>
      </c>
      <c r="C42" s="18">
        <v>603.7</v>
      </c>
      <c r="D42" s="9">
        <f t="shared" si="0"/>
        <v>513.145</v>
      </c>
      <c r="E42" s="9">
        <f t="shared" si="3"/>
        <v>590.1167499999999</v>
      </c>
      <c r="F42" s="12">
        <f>E42+E43</f>
        <v>1180.2334999999998</v>
      </c>
      <c r="G42" s="13">
        <v>1180</v>
      </c>
      <c r="H42" s="15"/>
    </row>
    <row r="43" spans="1:8" ht="47.25" customHeight="1">
      <c r="A43" s="7"/>
      <c r="B43" s="17" t="s">
        <v>77</v>
      </c>
      <c r="C43" s="18">
        <v>603.7</v>
      </c>
      <c r="D43" s="9">
        <f t="shared" si="0"/>
        <v>513.145</v>
      </c>
      <c r="E43" s="9">
        <f t="shared" si="3"/>
        <v>590.1167499999999</v>
      </c>
      <c r="F43" s="12"/>
      <c r="G43" s="13"/>
      <c r="H43" s="15"/>
    </row>
    <row r="44" spans="1:8" ht="48.75" customHeight="1">
      <c r="A44" s="7" t="s">
        <v>22</v>
      </c>
      <c r="B44" s="17" t="s">
        <v>43</v>
      </c>
      <c r="C44" s="18">
        <v>632.7</v>
      </c>
      <c r="D44" s="9">
        <f t="shared" si="0"/>
        <v>537.7950000000001</v>
      </c>
      <c r="E44" s="9">
        <f t="shared" si="3"/>
        <v>618.46425</v>
      </c>
      <c r="F44" s="12">
        <f>E44+E45+E46+E47+E48</f>
        <v>3733.75675</v>
      </c>
      <c r="G44" s="13">
        <v>3735</v>
      </c>
      <c r="H44" s="15">
        <v>1</v>
      </c>
    </row>
    <row r="45" spans="1:8" ht="48.75" customHeight="1">
      <c r="A45" s="7"/>
      <c r="B45" s="17" t="s">
        <v>78</v>
      </c>
      <c r="C45" s="18">
        <v>714.2</v>
      </c>
      <c r="D45" s="9">
        <f t="shared" si="0"/>
        <v>607.07</v>
      </c>
      <c r="E45" s="9">
        <f t="shared" si="3"/>
        <v>698.1305</v>
      </c>
      <c r="F45" s="12"/>
      <c r="G45" s="13"/>
      <c r="H45" s="15"/>
    </row>
    <row r="46" spans="1:8" ht="48.75" customHeight="1">
      <c r="A46" s="7"/>
      <c r="B46" s="17" t="s">
        <v>79</v>
      </c>
      <c r="C46" s="18">
        <v>993.2</v>
      </c>
      <c r="D46" s="9">
        <f t="shared" si="0"/>
        <v>844.22</v>
      </c>
      <c r="E46" s="9">
        <f t="shared" si="3"/>
        <v>970.853</v>
      </c>
      <c r="F46" s="12"/>
      <c r="G46" s="13"/>
      <c r="H46" s="15"/>
    </row>
    <row r="47" spans="1:8" ht="48.75" customHeight="1">
      <c r="A47" s="7"/>
      <c r="B47" s="17" t="s">
        <v>80</v>
      </c>
      <c r="C47" s="18">
        <v>993.2</v>
      </c>
      <c r="D47" s="9">
        <f t="shared" si="0"/>
        <v>844.22</v>
      </c>
      <c r="E47" s="9">
        <f t="shared" si="3"/>
        <v>970.853</v>
      </c>
      <c r="F47" s="12"/>
      <c r="G47" s="13"/>
      <c r="H47" s="15"/>
    </row>
    <row r="48" spans="1:8" ht="48.75" customHeight="1">
      <c r="A48" s="7"/>
      <c r="B48" s="17" t="s">
        <v>81</v>
      </c>
      <c r="C48" s="18">
        <v>486.4</v>
      </c>
      <c r="D48" s="9">
        <f t="shared" si="0"/>
        <v>413.44</v>
      </c>
      <c r="E48" s="9">
        <f t="shared" si="3"/>
        <v>475.45599999999996</v>
      </c>
      <c r="F48" s="12"/>
      <c r="G48" s="13"/>
      <c r="H48" s="15"/>
    </row>
    <row r="49" spans="1:8" ht="48.75" customHeight="1">
      <c r="A49" s="7" t="s">
        <v>23</v>
      </c>
      <c r="B49" s="17" t="s">
        <v>82</v>
      </c>
      <c r="C49" s="18">
        <v>700.8</v>
      </c>
      <c r="D49" s="9">
        <f t="shared" si="0"/>
        <v>595.68</v>
      </c>
      <c r="E49" s="9">
        <f t="shared" si="3"/>
        <v>685.0319999999999</v>
      </c>
      <c r="F49" s="12">
        <f>E49+E50</f>
        <v>1370.0639999999999</v>
      </c>
      <c r="G49" s="13">
        <v>1370</v>
      </c>
      <c r="H49" s="14"/>
    </row>
    <row r="50" spans="1:8" ht="48.75" customHeight="1">
      <c r="A50" s="7"/>
      <c r="B50" s="17" t="s">
        <v>82</v>
      </c>
      <c r="C50" s="18">
        <v>700.8</v>
      </c>
      <c r="D50" s="9">
        <f t="shared" si="0"/>
        <v>595.68</v>
      </c>
      <c r="E50" s="9">
        <f t="shared" si="3"/>
        <v>685.0319999999999</v>
      </c>
      <c r="F50" s="12"/>
      <c r="G50" s="13"/>
      <c r="H50" s="14"/>
    </row>
    <row r="51" spans="1:8" ht="33" customHeight="1">
      <c r="A51" s="21" t="s">
        <v>24</v>
      </c>
      <c r="B51" s="17" t="s">
        <v>83</v>
      </c>
      <c r="C51" s="18">
        <v>214.9</v>
      </c>
      <c r="D51" s="9">
        <f t="shared" si="0"/>
        <v>182.665</v>
      </c>
      <c r="E51" s="9">
        <f t="shared" si="3"/>
        <v>210.06474999999998</v>
      </c>
      <c r="F51" s="12">
        <f>E51</f>
        <v>210.06474999999998</v>
      </c>
      <c r="G51" s="13"/>
      <c r="H51" s="15"/>
    </row>
    <row r="52" spans="1:8" ht="32.25" customHeight="1">
      <c r="A52" s="7" t="s">
        <v>25</v>
      </c>
      <c r="B52" s="17" t="s">
        <v>84</v>
      </c>
      <c r="C52" s="18">
        <v>371.4</v>
      </c>
      <c r="D52" s="9">
        <f t="shared" si="0"/>
        <v>315.69</v>
      </c>
      <c r="E52" s="9">
        <f t="shared" si="3"/>
        <v>363.0435</v>
      </c>
      <c r="F52" s="12">
        <f>E52</f>
        <v>363.0435</v>
      </c>
      <c r="G52" s="13">
        <v>363</v>
      </c>
      <c r="H52" s="15"/>
    </row>
    <row r="53" spans="1:8" ht="32.25" customHeight="1">
      <c r="A53" s="7" t="s">
        <v>87</v>
      </c>
      <c r="B53" s="17" t="s">
        <v>88</v>
      </c>
      <c r="C53" s="18">
        <v>842.5</v>
      </c>
      <c r="D53" s="9">
        <f t="shared" si="0"/>
        <v>716.125</v>
      </c>
      <c r="E53" s="9">
        <f t="shared" si="3"/>
        <v>823.5437499999999</v>
      </c>
      <c r="F53" s="12">
        <f>E53</f>
        <v>823.5437499999999</v>
      </c>
      <c r="G53" s="13">
        <v>850</v>
      </c>
      <c r="H53" s="14">
        <f>G53-F53</f>
        <v>26.456250000000068</v>
      </c>
    </row>
    <row r="54" spans="1:8" ht="32.25" customHeight="1">
      <c r="A54" s="7" t="s">
        <v>26</v>
      </c>
      <c r="B54" s="17" t="s">
        <v>85</v>
      </c>
      <c r="C54" s="18">
        <v>700.8</v>
      </c>
      <c r="D54" s="9">
        <f t="shared" si="0"/>
        <v>595.68</v>
      </c>
      <c r="E54" s="9">
        <f t="shared" si="3"/>
        <v>685.0319999999999</v>
      </c>
      <c r="F54" s="12">
        <f>E54</f>
        <v>685.0319999999999</v>
      </c>
      <c r="G54" s="13">
        <v>685</v>
      </c>
      <c r="H54" s="15"/>
    </row>
    <row r="55" spans="1:8" ht="32.25" customHeight="1">
      <c r="A55" s="7" t="s">
        <v>27</v>
      </c>
      <c r="B55" s="17" t="s">
        <v>86</v>
      </c>
      <c r="C55" s="18">
        <v>714.2</v>
      </c>
      <c r="D55" s="9">
        <f t="shared" si="0"/>
        <v>607.07</v>
      </c>
      <c r="E55" s="9">
        <f t="shared" si="3"/>
        <v>698.1305</v>
      </c>
      <c r="F55" s="12">
        <f>E55+E56</f>
        <v>1137.9077499999999</v>
      </c>
      <c r="G55" s="13">
        <v>1138</v>
      </c>
      <c r="H55" s="14"/>
    </row>
    <row r="56" spans="1:8" ht="30.75" customHeight="1">
      <c r="A56" s="7"/>
      <c r="B56" s="19" t="s">
        <v>30</v>
      </c>
      <c r="C56" s="18">
        <v>449.9</v>
      </c>
      <c r="D56" s="9">
        <f t="shared" si="0"/>
        <v>382.41499999999996</v>
      </c>
      <c r="E56" s="9">
        <f t="shared" si="3"/>
        <v>439.7772499999999</v>
      </c>
      <c r="F56" s="12"/>
      <c r="G56" s="13"/>
      <c r="H56" s="14"/>
    </row>
    <row r="57" spans="1:8" s="1" customFormat="1" ht="32.25" customHeight="1">
      <c r="A57" s="7" t="s">
        <v>8</v>
      </c>
      <c r="B57" s="17" t="s">
        <v>28</v>
      </c>
      <c r="C57" s="18">
        <v>667.1</v>
      </c>
      <c r="D57" s="9">
        <f aca="true" t="shared" si="4" ref="D57:D79">C57*0.85</f>
        <v>567.035</v>
      </c>
      <c r="E57" s="9">
        <f>D57*1.13</f>
        <v>640.7495499999999</v>
      </c>
      <c r="F57" s="10">
        <f>E57+E58+E59+E60+E61+E62+E63+E64+E65+E66+E67+E68+E69+E70+E71+E72+E73+E74+E75+E76+E77+E78+E79</f>
        <v>14907.82445</v>
      </c>
      <c r="G57" s="5">
        <v>14908</v>
      </c>
      <c r="H57" s="20">
        <f>G57-F57</f>
        <v>0.17554999999993015</v>
      </c>
    </row>
    <row r="58" spans="1:8" s="1" customFormat="1" ht="32.25" customHeight="1">
      <c r="A58" s="7"/>
      <c r="B58" s="19" t="s">
        <v>30</v>
      </c>
      <c r="C58" s="18">
        <v>449.9</v>
      </c>
      <c r="D58" s="9">
        <f t="shared" si="4"/>
        <v>382.41499999999996</v>
      </c>
      <c r="E58" s="9">
        <f aca="true" t="shared" si="5" ref="E58:E79">D58*1.13</f>
        <v>432.1289499999999</v>
      </c>
      <c r="F58" s="10"/>
      <c r="G58" s="5"/>
      <c r="H58" s="11"/>
    </row>
    <row r="59" spans="1:8" s="1" customFormat="1" ht="32.25" customHeight="1">
      <c r="A59" s="7"/>
      <c r="B59" s="17" t="s">
        <v>31</v>
      </c>
      <c r="C59" s="18">
        <v>714.2</v>
      </c>
      <c r="D59" s="9">
        <f t="shared" si="4"/>
        <v>607.07</v>
      </c>
      <c r="E59" s="9">
        <f t="shared" si="5"/>
        <v>685.9891</v>
      </c>
      <c r="F59" s="10"/>
      <c r="G59" s="5"/>
      <c r="H59" s="11"/>
    </row>
    <row r="60" spans="1:8" s="1" customFormat="1" ht="32.25" customHeight="1">
      <c r="A60" s="7"/>
      <c r="B60" s="17" t="s">
        <v>32</v>
      </c>
      <c r="C60" s="18">
        <v>463.1</v>
      </c>
      <c r="D60" s="9">
        <f t="shared" si="4"/>
        <v>393.635</v>
      </c>
      <c r="E60" s="9">
        <f t="shared" si="5"/>
        <v>444.80754999999994</v>
      </c>
      <c r="F60" s="10"/>
      <c r="G60" s="5"/>
      <c r="H60" s="11"/>
    </row>
    <row r="61" spans="1:8" s="1" customFormat="1" ht="32.25" customHeight="1">
      <c r="A61" s="7"/>
      <c r="B61" s="17" t="s">
        <v>33</v>
      </c>
      <c r="C61" s="18">
        <v>703</v>
      </c>
      <c r="D61" s="9">
        <f t="shared" si="4"/>
        <v>597.55</v>
      </c>
      <c r="E61" s="9">
        <f t="shared" si="5"/>
        <v>675.2314999999999</v>
      </c>
      <c r="F61" s="10"/>
      <c r="G61" s="5"/>
      <c r="H61" s="11"/>
    </row>
    <row r="62" spans="1:8" s="1" customFormat="1" ht="32.25" customHeight="1">
      <c r="A62" s="7"/>
      <c r="B62" s="17" t="s">
        <v>34</v>
      </c>
      <c r="C62" s="18">
        <v>703</v>
      </c>
      <c r="D62" s="9">
        <f t="shared" si="4"/>
        <v>597.55</v>
      </c>
      <c r="E62" s="9">
        <f t="shared" si="5"/>
        <v>675.2314999999999</v>
      </c>
      <c r="F62" s="10"/>
      <c r="G62" s="5"/>
      <c r="H62" s="11"/>
    </row>
    <row r="63" spans="1:8" s="1" customFormat="1" ht="32.25" customHeight="1">
      <c r="A63" s="7"/>
      <c r="B63" s="17" t="s">
        <v>35</v>
      </c>
      <c r="C63" s="18">
        <v>703</v>
      </c>
      <c r="D63" s="9">
        <f t="shared" si="4"/>
        <v>597.55</v>
      </c>
      <c r="E63" s="9">
        <f t="shared" si="5"/>
        <v>675.2314999999999</v>
      </c>
      <c r="F63" s="10"/>
      <c r="G63" s="5"/>
      <c r="H63" s="11"/>
    </row>
    <row r="64" spans="1:8" s="1" customFormat="1" ht="32.25" customHeight="1">
      <c r="A64" s="7"/>
      <c r="B64" s="17" t="s">
        <v>36</v>
      </c>
      <c r="C64" s="18">
        <v>703</v>
      </c>
      <c r="D64" s="9">
        <f t="shared" si="4"/>
        <v>597.55</v>
      </c>
      <c r="E64" s="9">
        <f t="shared" si="5"/>
        <v>675.2314999999999</v>
      </c>
      <c r="F64" s="10"/>
      <c r="G64" s="5"/>
      <c r="H64" s="11"/>
    </row>
    <row r="65" spans="1:8" s="1" customFormat="1" ht="32.25" customHeight="1">
      <c r="A65" s="7"/>
      <c r="B65" s="17" t="s">
        <v>39</v>
      </c>
      <c r="C65" s="18">
        <v>872.7</v>
      </c>
      <c r="D65" s="9">
        <f t="shared" si="4"/>
        <v>741.7950000000001</v>
      </c>
      <c r="E65" s="9">
        <f t="shared" si="5"/>
        <v>838.22835</v>
      </c>
      <c r="F65" s="10"/>
      <c r="G65" s="5"/>
      <c r="H65" s="11"/>
    </row>
    <row r="66" spans="1:8" s="1" customFormat="1" ht="32.25" customHeight="1">
      <c r="A66" s="7"/>
      <c r="B66" s="17" t="s">
        <v>38</v>
      </c>
      <c r="C66" s="18">
        <v>872.7</v>
      </c>
      <c r="D66" s="9">
        <f t="shared" si="4"/>
        <v>741.7950000000001</v>
      </c>
      <c r="E66" s="9">
        <f t="shared" si="5"/>
        <v>838.22835</v>
      </c>
      <c r="F66" s="10"/>
      <c r="G66" s="5"/>
      <c r="H66" s="11"/>
    </row>
    <row r="67" spans="1:8" s="1" customFormat="1" ht="32.25" customHeight="1">
      <c r="A67" s="7"/>
      <c r="B67" s="17" t="s">
        <v>37</v>
      </c>
      <c r="C67" s="18">
        <v>872.7</v>
      </c>
      <c r="D67" s="9">
        <f t="shared" si="4"/>
        <v>741.7950000000001</v>
      </c>
      <c r="E67" s="9">
        <f t="shared" si="5"/>
        <v>838.22835</v>
      </c>
      <c r="F67" s="10"/>
      <c r="G67" s="5"/>
      <c r="H67" s="11"/>
    </row>
    <row r="68" spans="1:8" s="1" customFormat="1" ht="32.25" customHeight="1">
      <c r="A68" s="7"/>
      <c r="B68" s="17" t="s">
        <v>40</v>
      </c>
      <c r="C68" s="18">
        <v>842.5</v>
      </c>
      <c r="D68" s="9">
        <f t="shared" si="4"/>
        <v>716.125</v>
      </c>
      <c r="E68" s="9">
        <f t="shared" si="5"/>
        <v>809.2212499999999</v>
      </c>
      <c r="F68" s="10"/>
      <c r="G68" s="5"/>
      <c r="H68" s="11"/>
    </row>
    <row r="69" spans="1:8" s="1" customFormat="1" ht="32.25" customHeight="1">
      <c r="A69" s="7"/>
      <c r="B69" s="17" t="s">
        <v>41</v>
      </c>
      <c r="C69" s="18">
        <v>700.8</v>
      </c>
      <c r="D69" s="9">
        <f t="shared" si="4"/>
        <v>595.68</v>
      </c>
      <c r="E69" s="9">
        <f t="shared" si="5"/>
        <v>673.1183999999998</v>
      </c>
      <c r="F69" s="10"/>
      <c r="G69" s="5"/>
      <c r="H69" s="11"/>
    </row>
    <row r="70" spans="1:8" s="1" customFormat="1" ht="32.25" customHeight="1">
      <c r="A70" s="7"/>
      <c r="B70" s="17" t="s">
        <v>42</v>
      </c>
      <c r="C70" s="18">
        <v>632.7</v>
      </c>
      <c r="D70" s="9">
        <f t="shared" si="4"/>
        <v>537.7950000000001</v>
      </c>
      <c r="E70" s="9">
        <f t="shared" si="5"/>
        <v>607.70835</v>
      </c>
      <c r="F70" s="10"/>
      <c r="G70" s="5"/>
      <c r="H70" s="11"/>
    </row>
    <row r="71" spans="1:8" s="1" customFormat="1" ht="32.25" customHeight="1">
      <c r="A71" s="7"/>
      <c r="B71" s="17" t="s">
        <v>43</v>
      </c>
      <c r="C71" s="18">
        <v>632.7</v>
      </c>
      <c r="D71" s="9">
        <f t="shared" si="4"/>
        <v>537.7950000000001</v>
      </c>
      <c r="E71" s="9">
        <f t="shared" si="5"/>
        <v>607.70835</v>
      </c>
      <c r="F71" s="10"/>
      <c r="G71" s="5"/>
      <c r="H71" s="11"/>
    </row>
    <row r="72" spans="1:8" s="1" customFormat="1" ht="32.25" customHeight="1">
      <c r="A72" s="7"/>
      <c r="B72" s="17" t="s">
        <v>44</v>
      </c>
      <c r="C72" s="18">
        <v>632.7</v>
      </c>
      <c r="D72" s="9">
        <f t="shared" si="4"/>
        <v>537.7950000000001</v>
      </c>
      <c r="E72" s="9">
        <f t="shared" si="5"/>
        <v>607.70835</v>
      </c>
      <c r="F72" s="10"/>
      <c r="G72" s="5"/>
      <c r="H72" s="11"/>
    </row>
    <row r="73" spans="1:8" s="1" customFormat="1" ht="32.25" customHeight="1">
      <c r="A73" s="7"/>
      <c r="B73" s="17" t="s">
        <v>45</v>
      </c>
      <c r="C73" s="18">
        <v>632.7</v>
      </c>
      <c r="D73" s="9">
        <f t="shared" si="4"/>
        <v>537.7950000000001</v>
      </c>
      <c r="E73" s="9">
        <f t="shared" si="5"/>
        <v>607.70835</v>
      </c>
      <c r="F73" s="10"/>
      <c r="G73" s="5"/>
      <c r="H73" s="11"/>
    </row>
    <row r="74" spans="1:8" s="1" customFormat="1" ht="32.25" customHeight="1">
      <c r="A74" s="7"/>
      <c r="B74" s="19" t="s">
        <v>46</v>
      </c>
      <c r="C74" s="18">
        <v>449.9</v>
      </c>
      <c r="D74" s="9">
        <f t="shared" si="4"/>
        <v>382.41499999999996</v>
      </c>
      <c r="E74" s="9">
        <f t="shared" si="5"/>
        <v>432.1289499999999</v>
      </c>
      <c r="F74" s="10"/>
      <c r="G74" s="5"/>
      <c r="H74" s="11"/>
    </row>
    <row r="75" spans="1:8" s="1" customFormat="1" ht="32.25" customHeight="1">
      <c r="A75" s="7"/>
      <c r="B75" s="17" t="s">
        <v>28</v>
      </c>
      <c r="C75" s="18">
        <v>667.1</v>
      </c>
      <c r="D75" s="9">
        <f t="shared" si="4"/>
        <v>567.035</v>
      </c>
      <c r="E75" s="9">
        <f t="shared" si="5"/>
        <v>640.7495499999999</v>
      </c>
      <c r="F75" s="10"/>
      <c r="G75" s="5"/>
      <c r="H75" s="11"/>
    </row>
    <row r="76" spans="1:8" s="1" customFormat="1" ht="32.25" customHeight="1">
      <c r="A76" s="7"/>
      <c r="B76" s="17" t="s">
        <v>47</v>
      </c>
      <c r="C76" s="18">
        <v>600.1</v>
      </c>
      <c r="D76" s="9">
        <f t="shared" si="4"/>
        <v>510.085</v>
      </c>
      <c r="E76" s="9">
        <f t="shared" si="5"/>
        <v>576.39605</v>
      </c>
      <c r="F76" s="10"/>
      <c r="G76" s="5"/>
      <c r="H76" s="11"/>
    </row>
    <row r="77" spans="1:8" s="1" customFormat="1" ht="32.25" customHeight="1">
      <c r="A77" s="7"/>
      <c r="B77" s="17" t="s">
        <v>48</v>
      </c>
      <c r="C77" s="18">
        <v>700.8</v>
      </c>
      <c r="D77" s="9">
        <f t="shared" si="4"/>
        <v>595.68</v>
      </c>
      <c r="E77" s="9">
        <f t="shared" si="5"/>
        <v>673.1183999999998</v>
      </c>
      <c r="F77" s="10"/>
      <c r="G77" s="5"/>
      <c r="H77" s="11"/>
    </row>
    <row r="78" spans="1:8" s="1" customFormat="1" ht="32.25" customHeight="1">
      <c r="A78" s="7"/>
      <c r="B78" s="17" t="s">
        <v>49</v>
      </c>
      <c r="C78" s="18">
        <v>700.8</v>
      </c>
      <c r="D78" s="9">
        <f t="shared" si="4"/>
        <v>595.68</v>
      </c>
      <c r="E78" s="9">
        <f t="shared" si="5"/>
        <v>673.1183999999998</v>
      </c>
      <c r="F78" s="10"/>
      <c r="G78" s="5"/>
      <c r="H78" s="11"/>
    </row>
    <row r="79" spans="1:8" s="1" customFormat="1" ht="32.25" customHeight="1">
      <c r="A79" s="7"/>
      <c r="B79" s="17" t="s">
        <v>50</v>
      </c>
      <c r="C79" s="18">
        <v>603.7</v>
      </c>
      <c r="D79" s="9">
        <f t="shared" si="4"/>
        <v>513.145</v>
      </c>
      <c r="E79" s="9">
        <f t="shared" si="5"/>
        <v>579.85385</v>
      </c>
      <c r="F79" s="10"/>
      <c r="G79" s="5"/>
      <c r="H79" s="11"/>
    </row>
    <row r="80" spans="4:7" ht="30.75" customHeight="1">
      <c r="D80" s="16"/>
      <c r="E80" s="16"/>
      <c r="F80" s="16">
        <f>SUM(F3:F79)</f>
        <v>44505.42044999999</v>
      </c>
      <c r="G80" s="16">
        <f>SUM(G3:G79)</f>
        <v>41891</v>
      </c>
    </row>
  </sheetData>
  <sheetProtection/>
  <hyperlinks>
    <hyperlink ref="A51" r:id="rId1" display="n@tu$ik 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михалева</cp:lastModifiedBy>
  <dcterms:modified xsi:type="dcterms:W3CDTF">2011-03-24T15:32:00Z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