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<sst xmlns="http://schemas.openxmlformats.org/spreadsheetml/2006/main" count="1442" uniqueCount="210">
  <si>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</si>
  <si>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</si>
  <si>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</si>
  <si>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</si>
  <si>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</si>
  <si>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</si>
  <si>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</si>
  <si>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Оплата</t>
  </si>
  <si>
    <t>ТР</t>
  </si>
  <si>
    <t>Долг</t>
  </si>
  <si>
    <t>4633-95918</t>
  </si>
  <si>
    <t>Белый_опуш</t>
  </si>
  <si>
    <t>4612-97718</t>
  </si>
  <si>
    <t>голубой</t>
  </si>
  <si>
    <t>24001-90218</t>
  </si>
  <si>
    <t>чёрный</t>
  </si>
  <si>
    <t>24004-90218</t>
  </si>
  <si>
    <t>4634-95918</t>
  </si>
  <si>
    <t>4646-97718</t>
  </si>
  <si>
    <t>2239-95918</t>
  </si>
  <si>
    <t>чёрный_опуш</t>
  </si>
  <si>
    <t>4645-98018</t>
  </si>
  <si>
    <t>2235-93218</t>
  </si>
  <si>
    <t>фиолет</t>
  </si>
  <si>
    <t>7501-95918</t>
  </si>
  <si>
    <t>КАТРИН77</t>
  </si>
  <si>
    <t>Juli_</t>
  </si>
  <si>
    <t>sonia 2008</t>
  </si>
  <si>
    <t>NT</t>
  </si>
  <si>
    <t>Vivika</t>
  </si>
  <si>
    <t>мна</t>
  </si>
  <si>
    <t>Анютко</t>
  </si>
  <si>
    <t>ясень</t>
  </si>
  <si>
    <t>Гаргона</t>
  </si>
  <si>
    <t>Zавьялов@</t>
  </si>
  <si>
    <t>Елена 1980</t>
  </si>
  <si>
    <t>ЕленаХХХ</t>
  </si>
  <si>
    <t>berta1001</t>
  </si>
  <si>
    <t>жалейка</t>
  </si>
  <si>
    <t>*milana*</t>
  </si>
  <si>
    <t>=Lilith=</t>
  </si>
  <si>
    <t>Настасья и Каролиша</t>
  </si>
  <si>
    <t>zanaka</t>
  </si>
  <si>
    <t>олишна-двойня</t>
  </si>
  <si>
    <t>МариЖа</t>
  </si>
  <si>
    <t>KSENIA KOVA</t>
  </si>
  <si>
    <t>Онька</t>
  </si>
  <si>
    <t>Lynana</t>
  </si>
  <si>
    <t>Данана035</t>
  </si>
  <si>
    <t>Лизонькина мама</t>
  </si>
  <si>
    <t>eremka</t>
  </si>
  <si>
    <t>Рыжик@</t>
  </si>
  <si>
    <t>Иринкина</t>
  </si>
  <si>
    <t>Impera__1</t>
  </si>
  <si>
    <t>ЛАРИСА121082</t>
  </si>
  <si>
    <t>nuta.ksn</t>
  </si>
  <si>
    <t>Ане4ка</t>
  </si>
  <si>
    <t>верулентность</t>
  </si>
  <si>
    <t>Я</t>
  </si>
  <si>
    <t>Olesia)</t>
  </si>
  <si>
    <t>Гелия</t>
  </si>
  <si>
    <t>Ann Р</t>
  </si>
  <si>
    <t>*Тропинка*</t>
  </si>
  <si>
    <t xml:space="preserve"> Ноябрина75</t>
  </si>
  <si>
    <t>jakonya1980</t>
  </si>
  <si>
    <t>sweetti</t>
  </si>
  <si>
    <t>ТрубаДурь</t>
  </si>
  <si>
    <t>Юлия 14.02</t>
  </si>
  <si>
    <t>Ameli2010</t>
  </si>
  <si>
    <t>Натуляшка</t>
  </si>
  <si>
    <t>Маруся+</t>
  </si>
  <si>
    <t>Talochka</t>
  </si>
  <si>
    <t>Анастасия Н</t>
  </si>
  <si>
    <t>***Туся***</t>
  </si>
  <si>
    <t>olgaNSK</t>
  </si>
  <si>
    <t>Foteen</t>
  </si>
  <si>
    <t>ms_false</t>
  </si>
  <si>
    <t>Машуня</t>
  </si>
  <si>
    <t>Ustin1975</t>
  </si>
  <si>
    <t>Париж</t>
  </si>
  <si>
    <t>Богомолова</t>
  </si>
  <si>
    <t>PONCHO</t>
  </si>
  <si>
    <t>umi</t>
  </si>
  <si>
    <t>Прибыткова_Ира</t>
  </si>
  <si>
    <t>толя</t>
  </si>
  <si>
    <t>лялька наташка</t>
  </si>
  <si>
    <t>Popova</t>
  </si>
  <si>
    <t>**JuliaV**</t>
  </si>
  <si>
    <t>мама Катерина</t>
  </si>
  <si>
    <t>ssashik_p</t>
  </si>
  <si>
    <t>Nucha</t>
  </si>
  <si>
    <t>Ангелок</t>
  </si>
  <si>
    <t>Irby</t>
  </si>
  <si>
    <t>Джикия Т.А</t>
  </si>
  <si>
    <t>Irina8.08</t>
  </si>
  <si>
    <t>Любишка</t>
  </si>
  <si>
    <t>*Male4ka*</t>
  </si>
  <si>
    <t>Мария*****</t>
  </si>
  <si>
    <t>Svetlyach`OK</t>
  </si>
  <si>
    <t>ЕгОз@</t>
  </si>
  <si>
    <t>Nadin-I</t>
  </si>
  <si>
    <t>muchos gatos</t>
  </si>
  <si>
    <t>Инночка82</t>
  </si>
  <si>
    <t>mtelena</t>
  </si>
  <si>
    <t>Мурыса</t>
  </si>
  <si>
    <t>1ЮСЬКА</t>
  </si>
  <si>
    <t>yasha-yasha</t>
  </si>
  <si>
    <t>ЖУЖА2010</t>
  </si>
  <si>
    <t>Panda07</t>
  </si>
  <si>
    <t>tvarzamasova</t>
  </si>
  <si>
    <t>elvalia</t>
  </si>
  <si>
    <t>галя</t>
  </si>
  <si>
    <t>Барик</t>
  </si>
  <si>
    <t>БСС</t>
  </si>
  <si>
    <t>marus'ka</t>
  </si>
  <si>
    <t>Glasha</t>
  </si>
  <si>
    <t>Машунда</t>
  </si>
  <si>
    <t>Муха</t>
  </si>
  <si>
    <t>Zhenja</t>
  </si>
  <si>
    <t>Гончарова</t>
  </si>
  <si>
    <t>Honda22</t>
  </si>
  <si>
    <t>sibira4ka</t>
  </si>
  <si>
    <t>listochek</t>
  </si>
  <si>
    <t>Сева</t>
  </si>
  <si>
    <t>МаняЯ</t>
  </si>
  <si>
    <t>Цветик-семицветик</t>
  </si>
  <si>
    <t>КотоПуз</t>
  </si>
  <si>
    <t>marysya02</t>
  </si>
  <si>
    <t>Жень-Шенька</t>
  </si>
  <si>
    <t xml:space="preserve"> юлюлю</t>
  </si>
  <si>
    <t>Горгона</t>
  </si>
  <si>
    <t>Анютка13</t>
  </si>
  <si>
    <t>Берта Янтарная</t>
  </si>
  <si>
    <t>Маюша</t>
  </si>
  <si>
    <t>taw</t>
  </si>
  <si>
    <t>Мамука-Галюка</t>
  </si>
  <si>
    <t>Gjunter</t>
  </si>
  <si>
    <t>Ольга 977</t>
  </si>
  <si>
    <t>4637-93018</t>
  </si>
  <si>
    <t>розов_снегов</t>
  </si>
  <si>
    <t>голуб_снежинки</t>
  </si>
  <si>
    <t>4633-98218</t>
  </si>
  <si>
    <t>серый_опуш</t>
  </si>
  <si>
    <t>хаки</t>
  </si>
  <si>
    <t xml:space="preserve"> 4646-97718</t>
  </si>
  <si>
    <t>4639-93018</t>
  </si>
  <si>
    <t>розовый</t>
  </si>
  <si>
    <t>СП5</t>
  </si>
  <si>
    <t>СП6</t>
  </si>
  <si>
    <t>СП7</t>
  </si>
  <si>
    <t>8200+тр</t>
  </si>
  <si>
    <t>svetaiost</t>
  </si>
  <si>
    <t>natali_zng</t>
  </si>
  <si>
    <t>7517-95918</t>
  </si>
  <si>
    <t>НЕКОМПЛЕКТЫЕ короба</t>
  </si>
  <si>
    <t>4637-93418</t>
  </si>
  <si>
    <t>серый_клетка</t>
  </si>
  <si>
    <t>4637-99418</t>
  </si>
  <si>
    <t>4637-93318</t>
  </si>
  <si>
    <t>коричневый</t>
  </si>
  <si>
    <t>4645-99418</t>
  </si>
  <si>
    <t>белый</t>
  </si>
  <si>
    <t>4646-95518</t>
  </si>
  <si>
    <t>4612-99418</t>
  </si>
  <si>
    <t>т.серый</t>
  </si>
  <si>
    <t>amity</t>
  </si>
  <si>
    <t>Sakuras</t>
  </si>
  <si>
    <t>Александра Gan</t>
  </si>
  <si>
    <t>ПРИСТРОЙ</t>
  </si>
  <si>
    <t>kechkina</t>
  </si>
  <si>
    <t>svetulek</t>
  </si>
  <si>
    <t>NataSik</t>
  </si>
  <si>
    <t>Lusi</t>
  </si>
  <si>
    <t>Юлечка Л</t>
  </si>
  <si>
    <t>Pleasure</t>
  </si>
  <si>
    <t>Millennium</t>
  </si>
  <si>
    <t>Альчена</t>
  </si>
  <si>
    <t>kap777</t>
  </si>
  <si>
    <t>ТАНЯВА</t>
  </si>
  <si>
    <t>-Нюся-</t>
  </si>
  <si>
    <t>nedash</t>
  </si>
  <si>
    <t>Tatiana_24</t>
  </si>
  <si>
    <t>A-LI-SA</t>
  </si>
  <si>
    <t>Brulik*</t>
  </si>
  <si>
    <t>p4ela69</t>
  </si>
  <si>
    <t xml:space="preserve">natawa_gal </t>
  </si>
  <si>
    <t>LuckyLady</t>
  </si>
  <si>
    <t>Наталья21</t>
  </si>
  <si>
    <t>Luk@</t>
  </si>
  <si>
    <t>VИрина</t>
  </si>
  <si>
    <t>Катерина-25</t>
  </si>
  <si>
    <t>Yusik.P</t>
  </si>
  <si>
    <t>Tonechka</t>
  </si>
  <si>
    <t>BelochKa*1982</t>
  </si>
  <si>
    <t>AURUM</t>
  </si>
  <si>
    <t>Tonichka</t>
  </si>
  <si>
    <t>Aliska</t>
  </si>
  <si>
    <t>JulyK</t>
  </si>
  <si>
    <t>Vkuzma</t>
  </si>
  <si>
    <t>Муми мама</t>
  </si>
  <si>
    <t>Вика-ежевика</t>
  </si>
  <si>
    <t>irina1632</t>
  </si>
  <si>
    <t>28mes</t>
  </si>
  <si>
    <t>Aksinia</t>
  </si>
  <si>
    <t>юлюлю</t>
  </si>
  <si>
    <t>Dasha706</t>
  </si>
  <si>
    <t>Приход с СП8</t>
  </si>
  <si>
    <t>kurliska</t>
  </si>
  <si>
    <t xml:space="preserve">KSENIA KOVA </t>
  </si>
  <si>
    <t>~Nyta~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</si>
</sst>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b/>
      <sz val="26"/>
      <name val="Calibri"/>
      <family val="2"/>
    </font>
    <font>
      <sz val="26"/>
      <color indexed="10"/>
      <name val="Calibri"/>
      <family val="2"/>
    </font>
    <font>
      <b/>
      <sz val="26"/>
      <color indexed="30"/>
      <name val="Calibri"/>
      <family val="2"/>
    </font>
    <font>
      <sz val="26"/>
      <name val="Calibri"/>
      <family val="2"/>
    </font>
    <font>
      <b/>
      <sz val="26"/>
      <color indexed="10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26"/>
      <color theme="1"/>
      <name val="Calibri"/>
      <family val="2"/>
    </font>
    <font>
      <sz val="26"/>
      <color theme="1"/>
      <name val="Calibri"/>
      <family val="2"/>
    </font>
    <font>
      <sz val="26"/>
      <color rgb="FFFF0000"/>
      <name val="Calibri"/>
      <family val="2"/>
    </font>
    <font>
      <b/>
      <sz val="26"/>
      <color rgb="FF0070C0"/>
      <name val="Calibri"/>
      <family val="2"/>
    </font>
    <font>
      <b/>
      <sz val="26"/>
      <color rgb="FFFF0000"/>
      <name val="Calibri"/>
      <family val="2"/>
    </font>
    <font>
      <b/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1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1" fontId="41" fillId="5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50" fillId="5" borderId="10" xfId="0" applyFont="1" applyFill="1" applyBorder="1" applyAlignment="1">
      <alignment/>
    </xf>
    <xf numFmtId="0" fontId="51" fillId="5" borderId="10" xfId="0" applyFont="1" applyFill="1" applyBorder="1" applyAlignment="1">
      <alignment/>
    </xf>
    <xf numFmtId="1" fontId="50" fillId="5" borderId="10" xfId="0" applyNumberFormat="1" applyFont="1" applyFill="1" applyBorder="1" applyAlignment="1">
      <alignment/>
    </xf>
    <xf numFmtId="0" fontId="52" fillId="5" borderId="10" xfId="0" applyFont="1" applyFill="1" applyBorder="1" applyAlignment="1">
      <alignment/>
    </xf>
    <xf numFmtId="1" fontId="52" fillId="5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1" fontId="51" fillId="33" borderId="10" xfId="0" applyNumberFormat="1" applyFont="1" applyFill="1" applyBorder="1" applyAlignment="1">
      <alignment/>
    </xf>
    <xf numFmtId="1" fontId="50" fillId="33" borderId="1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5" borderId="0" xfId="0" applyFont="1" applyFill="1" applyBorder="1" applyAlignment="1">
      <alignment/>
    </xf>
    <xf numFmtId="0" fontId="41" fillId="0" borderId="0" xfId="0" applyFont="1" applyAlignment="1">
      <alignment/>
    </xf>
    <xf numFmtId="0" fontId="53" fillId="0" borderId="0" xfId="0" applyFont="1" applyAlignment="1">
      <alignment/>
    </xf>
    <xf numFmtId="0" fontId="54" fillId="11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1" fontId="55" fillId="33" borderId="10" xfId="0" applyNumberFormat="1" applyFont="1" applyFill="1" applyBorder="1" applyAlignment="1">
      <alignment/>
    </xf>
    <xf numFmtId="1" fontId="54" fillId="33" borderId="10" xfId="0" applyNumberFormat="1" applyFont="1" applyFill="1" applyBorder="1" applyAlignment="1">
      <alignment/>
    </xf>
    <xf numFmtId="0" fontId="54" fillId="5" borderId="10" xfId="0" applyFont="1" applyFill="1" applyBorder="1" applyAlignment="1">
      <alignment/>
    </xf>
    <xf numFmtId="0" fontId="55" fillId="5" borderId="10" xfId="0" applyFont="1" applyFill="1" applyBorder="1" applyAlignment="1">
      <alignment/>
    </xf>
    <xf numFmtId="1" fontId="55" fillId="5" borderId="10" xfId="0" applyNumberFormat="1" applyFont="1" applyFill="1" applyBorder="1" applyAlignment="1">
      <alignment/>
    </xf>
    <xf numFmtId="1" fontId="54" fillId="5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25" fillId="5" borderId="10" xfId="0" applyFont="1" applyFill="1" applyBorder="1" applyAlignment="1">
      <alignment/>
    </xf>
    <xf numFmtId="0" fontId="56" fillId="5" borderId="10" xfId="0" applyFont="1" applyFill="1" applyBorder="1" applyAlignment="1">
      <alignment/>
    </xf>
    <xf numFmtId="1" fontId="56" fillId="5" borderId="10" xfId="0" applyNumberFormat="1" applyFont="1" applyFill="1" applyBorder="1" applyAlignment="1">
      <alignment/>
    </xf>
    <xf numFmtId="1" fontId="57" fillId="5" borderId="10" xfId="0" applyNumberFormat="1" applyFont="1" applyFill="1" applyBorder="1" applyAlignment="1">
      <alignment/>
    </xf>
    <xf numFmtId="1" fontId="25" fillId="5" borderId="10" xfId="0" applyNumberFormat="1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1" fontId="28" fillId="34" borderId="10" xfId="0" applyNumberFormat="1" applyFont="1" applyFill="1" applyBorder="1" applyAlignment="1">
      <alignment/>
    </xf>
    <xf numFmtId="1" fontId="25" fillId="34" borderId="10" xfId="0" applyNumberFormat="1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1" fontId="55" fillId="34" borderId="10" xfId="0" applyNumberFormat="1" applyFont="1" applyFill="1" applyBorder="1" applyAlignment="1">
      <alignment/>
    </xf>
    <xf numFmtId="1" fontId="54" fillId="34" borderId="10" xfId="0" applyNumberFormat="1" applyFont="1" applyFill="1" applyBorder="1" applyAlignment="1">
      <alignment/>
    </xf>
    <xf numFmtId="1" fontId="25" fillId="33" borderId="10" xfId="0" applyNumberFormat="1" applyFont="1" applyFill="1" applyBorder="1" applyAlignment="1">
      <alignment/>
    </xf>
    <xf numFmtId="2" fontId="54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/>
    </xf>
    <xf numFmtId="1" fontId="56" fillId="33" borderId="10" xfId="0" applyNumberFormat="1" applyFont="1" applyFill="1" applyBorder="1" applyAlignment="1">
      <alignment/>
    </xf>
    <xf numFmtId="1" fontId="57" fillId="33" borderId="10" xfId="0" applyNumberFormat="1" applyFont="1" applyFill="1" applyBorder="1" applyAlignment="1">
      <alignment/>
    </xf>
    <xf numFmtId="1" fontId="54" fillId="33" borderId="10" xfId="0" applyNumberFormat="1" applyFont="1" applyFill="1" applyBorder="1" applyAlignment="1">
      <alignment horizontal="right"/>
    </xf>
    <xf numFmtId="0" fontId="55" fillId="0" borderId="0" xfId="0" applyFont="1" applyAlignment="1">
      <alignment/>
    </xf>
    <xf numFmtId="1" fontId="55" fillId="0" borderId="0" xfId="0" applyNumberFormat="1" applyFont="1" applyAlignment="1">
      <alignment/>
    </xf>
    <xf numFmtId="0" fontId="58" fillId="35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8" fillId="33" borderId="10" xfId="0" applyFont="1" applyFill="1" applyBorder="1" applyAlignment="1">
      <alignment/>
    </xf>
    <xf numFmtId="0" fontId="58" fillId="5" borderId="10" xfId="0" applyFont="1" applyFill="1" applyBorder="1" applyAlignment="1">
      <alignment/>
    </xf>
    <xf numFmtId="0" fontId="50" fillId="11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41" fillId="33" borderId="10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1" fontId="0" fillId="5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30" fillId="5" borderId="10" xfId="0" applyFont="1" applyFill="1" applyBorder="1" applyAlignment="1">
      <alignment/>
    </xf>
    <xf numFmtId="0" fontId="48" fillId="5" borderId="10" xfId="0" applyFont="1" applyFill="1" applyBorder="1" applyAlignment="1">
      <alignment/>
    </xf>
    <xf numFmtId="1" fontId="48" fillId="5" borderId="10" xfId="0" applyNumberFormat="1" applyFont="1" applyFill="1" applyBorder="1" applyAlignment="1">
      <alignment/>
    </xf>
    <xf numFmtId="1" fontId="59" fillId="5" borderId="10" xfId="0" applyNumberFormat="1" applyFont="1" applyFill="1" applyBorder="1" applyAlignment="1">
      <alignment/>
    </xf>
    <xf numFmtId="1" fontId="30" fillId="5" borderId="10" xfId="0" applyNumberFormat="1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1" fontId="32" fillId="34" borderId="10" xfId="0" applyNumberFormat="1" applyFont="1" applyFill="1" applyBorder="1" applyAlignment="1">
      <alignment/>
    </xf>
    <xf numFmtId="1" fontId="30" fillId="34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41" fillId="34" borderId="10" xfId="0" applyNumberFormat="1" applyFont="1" applyFill="1" applyBorder="1" applyAlignment="1">
      <alignment/>
    </xf>
    <xf numFmtId="1" fontId="30" fillId="33" borderId="10" xfId="0" applyNumberFormat="1" applyFont="1" applyFill="1" applyBorder="1" applyAlignment="1">
      <alignment/>
    </xf>
    <xf numFmtId="2" fontId="41" fillId="33" borderId="10" xfId="0" applyNumberFormat="1" applyFont="1" applyFill="1" applyBorder="1" applyAlignment="1">
      <alignment/>
    </xf>
    <xf numFmtId="1" fontId="48" fillId="33" borderId="10" xfId="0" applyNumberFormat="1" applyFont="1" applyFill="1" applyBorder="1" applyAlignment="1">
      <alignment/>
    </xf>
    <xf numFmtId="1" fontId="59" fillId="33" borderId="10" xfId="0" applyNumberFormat="1" applyFont="1" applyFill="1" applyBorder="1" applyAlignment="1">
      <alignment/>
    </xf>
    <xf numFmtId="1" fontId="41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41" fillId="11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3" fillId="33" borderId="10" xfId="0" applyFont="1" applyFill="1" applyBorder="1" applyAlignment="1">
      <alignment/>
    </xf>
    <xf numFmtId="0" fontId="53" fillId="5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3"/>
  <sheetViews>
    <sheetView tabSelected="1" workbookViewId="0" topLeftCell="A1">
      <selection activeCell="O180" sqref="O180"/>
    </sheetView>
  </sheetViews>
  <sheetFormatPr defaultColWidth="9.140625" defaultRowHeight="15"/>
  <cols>
    <col min="1" max="1" width="27.00390625" style="0" customWidth="1"/>
    <col min="2" max="2" width="20.8515625" style="0" customWidth="1"/>
    <col min="3" max="3" width="16.28125" style="0" customWidth="1"/>
    <col min="6" max="6" width="12.00390625" style="0" customWidth="1"/>
    <col min="8" max="8" width="21.00390625" style="0" customWidth="1"/>
    <col min="11" max="11" width="10.8515625" style="0" hidden="1" customWidth="1"/>
    <col min="12" max="12" width="14.57421875" style="0" customWidth="1"/>
  </cols>
  <sheetData>
    <row r="1" spans="1:12" ht="15.75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L1" s="17"/>
    </row>
    <row r="2" spans="1:12" ht="15">
      <c r="A2" s="55" t="s">
        <v>63</v>
      </c>
      <c r="B2" s="56" t="s">
        <v>14</v>
      </c>
      <c r="C2" s="56" t="s">
        <v>15</v>
      </c>
      <c r="D2" s="56">
        <v>39</v>
      </c>
      <c r="E2" s="56">
        <v>756</v>
      </c>
      <c r="F2" s="57">
        <f aca="true" t="shared" si="0" ref="F2:F37">E2*1.15</f>
        <v>869.4</v>
      </c>
      <c r="G2" s="58">
        <f>F2</f>
        <v>869.4</v>
      </c>
      <c r="H2" s="58">
        <v>900</v>
      </c>
      <c r="I2" s="58">
        <v>28</v>
      </c>
      <c r="J2" s="58">
        <f>H2-G2-I2</f>
        <v>2.6000000000000227</v>
      </c>
      <c r="L2" s="17"/>
    </row>
    <row r="3" spans="1:12" ht="15">
      <c r="A3" s="1" t="s">
        <v>73</v>
      </c>
      <c r="B3" s="59" t="s">
        <v>17</v>
      </c>
      <c r="C3" s="59" t="s">
        <v>15</v>
      </c>
      <c r="D3" s="59">
        <v>37</v>
      </c>
      <c r="E3" s="59">
        <v>372</v>
      </c>
      <c r="F3" s="60">
        <f t="shared" si="0"/>
        <v>427.79999999999995</v>
      </c>
      <c r="G3" s="4">
        <f>F3</f>
        <v>427.79999999999995</v>
      </c>
      <c r="H3" s="4">
        <v>428</v>
      </c>
      <c r="I3" s="4">
        <v>28</v>
      </c>
      <c r="J3" s="4">
        <f>H3-G3-I3</f>
        <v>-27.799999999999955</v>
      </c>
      <c r="L3" s="17"/>
    </row>
    <row r="4" spans="1:12" ht="15">
      <c r="A4" s="55" t="s">
        <v>87</v>
      </c>
      <c r="B4" s="56" t="s">
        <v>19</v>
      </c>
      <c r="C4" s="56" t="s">
        <v>15</v>
      </c>
      <c r="D4" s="56">
        <v>34</v>
      </c>
      <c r="E4" s="56">
        <v>350</v>
      </c>
      <c r="F4" s="57">
        <f t="shared" si="0"/>
        <v>402.49999999999994</v>
      </c>
      <c r="G4" s="58">
        <f>F4</f>
        <v>402.49999999999994</v>
      </c>
      <c r="H4" s="58">
        <v>410</v>
      </c>
      <c r="I4" s="58">
        <v>28</v>
      </c>
      <c r="J4" s="58">
        <f>H4-G4-I4</f>
        <v>-20.499999999999943</v>
      </c>
      <c r="L4" s="17"/>
    </row>
    <row r="5" spans="1:12" ht="15">
      <c r="A5" s="1" t="s">
        <v>96</v>
      </c>
      <c r="B5" s="59" t="s">
        <v>10</v>
      </c>
      <c r="C5" s="59" t="s">
        <v>20</v>
      </c>
      <c r="D5" s="59">
        <v>41</v>
      </c>
      <c r="E5" s="59">
        <v>372</v>
      </c>
      <c r="F5" s="60">
        <f t="shared" si="0"/>
        <v>427.79999999999995</v>
      </c>
      <c r="G5" s="4">
        <f>F5</f>
        <v>427.79999999999995</v>
      </c>
      <c r="H5" s="4">
        <v>430</v>
      </c>
      <c r="I5" s="4">
        <v>28</v>
      </c>
      <c r="J5" s="4">
        <f>H5-G5-I5</f>
        <v>-25.799999999999955</v>
      </c>
      <c r="L5" s="17"/>
    </row>
    <row r="6" spans="1:12" ht="15">
      <c r="A6" s="55" t="s">
        <v>39</v>
      </c>
      <c r="B6" s="56" t="s">
        <v>10</v>
      </c>
      <c r="C6" s="56" t="s">
        <v>11</v>
      </c>
      <c r="D6" s="56">
        <v>38</v>
      </c>
      <c r="E6" s="56">
        <v>372</v>
      </c>
      <c r="F6" s="57">
        <f t="shared" si="0"/>
        <v>427.79999999999995</v>
      </c>
      <c r="G6" s="58">
        <f>F6</f>
        <v>427.79999999999995</v>
      </c>
      <c r="H6" s="58">
        <v>408</v>
      </c>
      <c r="I6" s="58">
        <v>28</v>
      </c>
      <c r="J6" s="58">
        <f>H6-G6-I6</f>
        <v>-47.799999999999955</v>
      </c>
      <c r="L6" s="17"/>
    </row>
    <row r="7" spans="1:12" ht="15">
      <c r="A7" s="1" t="s">
        <v>62</v>
      </c>
      <c r="B7" s="59" t="s">
        <v>14</v>
      </c>
      <c r="C7" s="59" t="s">
        <v>15</v>
      </c>
      <c r="D7" s="59">
        <v>37</v>
      </c>
      <c r="E7" s="59">
        <v>756</v>
      </c>
      <c r="F7" s="60">
        <f t="shared" si="0"/>
        <v>869.4</v>
      </c>
      <c r="G7" s="4"/>
      <c r="H7" s="4"/>
      <c r="I7" s="4">
        <v>28</v>
      </c>
      <c r="J7" s="4"/>
      <c r="L7" s="17"/>
    </row>
    <row r="8" spans="1:12" ht="15">
      <c r="A8" s="1" t="s">
        <v>62</v>
      </c>
      <c r="B8" s="59" t="s">
        <v>14</v>
      </c>
      <c r="C8" s="59" t="s">
        <v>15</v>
      </c>
      <c r="D8" s="59">
        <v>38</v>
      </c>
      <c r="E8" s="59">
        <v>756</v>
      </c>
      <c r="F8" s="60">
        <f t="shared" si="0"/>
        <v>869.4</v>
      </c>
      <c r="G8" s="4"/>
      <c r="H8" s="4"/>
      <c r="I8" s="4">
        <v>28</v>
      </c>
      <c r="J8" s="4"/>
      <c r="L8" s="17"/>
    </row>
    <row r="9" spans="1:12" ht="15">
      <c r="A9" s="1" t="s">
        <v>62</v>
      </c>
      <c r="B9" s="59" t="s">
        <v>14</v>
      </c>
      <c r="C9" s="59" t="s">
        <v>15</v>
      </c>
      <c r="D9" s="59">
        <v>38</v>
      </c>
      <c r="E9" s="59">
        <v>756</v>
      </c>
      <c r="F9" s="60">
        <f t="shared" si="0"/>
        <v>869.4</v>
      </c>
      <c r="G9" s="4"/>
      <c r="H9" s="4"/>
      <c r="I9" s="4">
        <v>28</v>
      </c>
      <c r="J9" s="4"/>
      <c r="L9" s="17"/>
    </row>
    <row r="10" spans="1:12" ht="15">
      <c r="A10" s="1" t="s">
        <v>62</v>
      </c>
      <c r="B10" s="59" t="s">
        <v>14</v>
      </c>
      <c r="C10" s="59" t="s">
        <v>15</v>
      </c>
      <c r="D10" s="59">
        <v>39</v>
      </c>
      <c r="E10" s="59">
        <v>756</v>
      </c>
      <c r="F10" s="60">
        <f t="shared" si="0"/>
        <v>869.4</v>
      </c>
      <c r="G10" s="4"/>
      <c r="H10" s="4"/>
      <c r="I10" s="4">
        <v>28</v>
      </c>
      <c r="J10" s="4"/>
      <c r="L10" s="17"/>
    </row>
    <row r="11" spans="1:12" ht="15">
      <c r="A11" s="1" t="s">
        <v>62</v>
      </c>
      <c r="B11" s="59" t="s">
        <v>14</v>
      </c>
      <c r="C11" s="59" t="s">
        <v>15</v>
      </c>
      <c r="D11" s="59">
        <v>40</v>
      </c>
      <c r="E11" s="59">
        <v>756</v>
      </c>
      <c r="F11" s="60">
        <f t="shared" si="0"/>
        <v>869.4</v>
      </c>
      <c r="G11" s="4"/>
      <c r="H11" s="4"/>
      <c r="I11" s="4">
        <v>28</v>
      </c>
      <c r="J11" s="4"/>
      <c r="L11" s="17"/>
    </row>
    <row r="12" spans="1:12" ht="15">
      <c r="A12" s="1" t="s">
        <v>62</v>
      </c>
      <c r="B12" s="59" t="s">
        <v>18</v>
      </c>
      <c r="C12" s="59" t="s">
        <v>13</v>
      </c>
      <c r="D12" s="59">
        <v>39</v>
      </c>
      <c r="E12" s="59">
        <v>390</v>
      </c>
      <c r="F12" s="60">
        <f t="shared" si="0"/>
        <v>448.49999999999994</v>
      </c>
      <c r="G12" s="4">
        <f>F7+F8+F9+F10+F11+F12</f>
        <v>4795.5</v>
      </c>
      <c r="H12" s="4">
        <v>4796</v>
      </c>
      <c r="I12" s="4">
        <v>28</v>
      </c>
      <c r="J12" s="4">
        <f>H12-G12-I7-I8-I9-I10-I11-I12</f>
        <v>-167.5</v>
      </c>
      <c r="L12" s="17"/>
    </row>
    <row r="13" spans="1:12" ht="15">
      <c r="A13" s="61" t="s">
        <v>40</v>
      </c>
      <c r="B13" s="56" t="s">
        <v>10</v>
      </c>
      <c r="C13" s="56" t="s">
        <v>11</v>
      </c>
      <c r="D13" s="56">
        <v>38</v>
      </c>
      <c r="E13" s="56">
        <v>372</v>
      </c>
      <c r="F13" s="57">
        <f t="shared" si="0"/>
        <v>427.79999999999995</v>
      </c>
      <c r="G13" s="58">
        <f>F13</f>
        <v>427.79999999999995</v>
      </c>
      <c r="H13" s="58">
        <v>435</v>
      </c>
      <c r="I13" s="58">
        <v>28</v>
      </c>
      <c r="J13" s="58">
        <f>H13-G13-I13</f>
        <v>-20.799999999999955</v>
      </c>
      <c r="L13" s="17"/>
    </row>
    <row r="14" spans="1:12" ht="15">
      <c r="A14" s="1" t="s">
        <v>105</v>
      </c>
      <c r="B14" s="59" t="s">
        <v>10</v>
      </c>
      <c r="C14" s="59" t="s">
        <v>20</v>
      </c>
      <c r="D14" s="59">
        <v>37</v>
      </c>
      <c r="E14" s="59">
        <v>372</v>
      </c>
      <c r="F14" s="60">
        <f t="shared" si="0"/>
        <v>427.79999999999995</v>
      </c>
      <c r="G14" s="4"/>
      <c r="H14" s="4"/>
      <c r="I14" s="4">
        <v>28</v>
      </c>
      <c r="J14" s="4"/>
      <c r="L14" s="17"/>
    </row>
    <row r="15" spans="1:12" ht="15">
      <c r="A15" s="1" t="s">
        <v>105</v>
      </c>
      <c r="B15" s="59" t="s">
        <v>153</v>
      </c>
      <c r="C15" s="59" t="s">
        <v>15</v>
      </c>
      <c r="D15" s="59">
        <v>41</v>
      </c>
      <c r="E15" s="59">
        <v>385</v>
      </c>
      <c r="F15" s="60">
        <f t="shared" si="0"/>
        <v>442.74999999999994</v>
      </c>
      <c r="G15" s="4"/>
      <c r="H15" s="4"/>
      <c r="I15" s="4">
        <v>29</v>
      </c>
      <c r="J15" s="4"/>
      <c r="L15" s="18" t="s">
        <v>206</v>
      </c>
    </row>
    <row r="16" spans="1:12" ht="15">
      <c r="A16" s="62" t="s">
        <v>105</v>
      </c>
      <c r="B16" s="59" t="s">
        <v>12</v>
      </c>
      <c r="C16" s="59" t="s">
        <v>13</v>
      </c>
      <c r="D16" s="59">
        <v>39</v>
      </c>
      <c r="E16" s="59">
        <v>360</v>
      </c>
      <c r="F16" s="60">
        <f>E16*1.15</f>
        <v>413.99999999999994</v>
      </c>
      <c r="G16" s="4"/>
      <c r="H16" s="4"/>
      <c r="I16" s="4">
        <v>28</v>
      </c>
      <c r="J16" s="4"/>
      <c r="L16" s="17"/>
    </row>
    <row r="17" spans="1:12" ht="15">
      <c r="A17" s="62" t="s">
        <v>105</v>
      </c>
      <c r="B17" s="59" t="s">
        <v>10</v>
      </c>
      <c r="C17" s="59" t="s">
        <v>20</v>
      </c>
      <c r="D17" s="59">
        <v>39</v>
      </c>
      <c r="E17" s="59">
        <v>372</v>
      </c>
      <c r="F17" s="60">
        <f>E17*1.15</f>
        <v>427.79999999999995</v>
      </c>
      <c r="G17" s="4"/>
      <c r="H17" s="4"/>
      <c r="I17" s="4">
        <v>28</v>
      </c>
      <c r="J17" s="4"/>
      <c r="L17" s="17"/>
    </row>
    <row r="18" spans="1:12" ht="15">
      <c r="A18" s="62" t="s">
        <v>105</v>
      </c>
      <c r="B18" s="63" t="s">
        <v>22</v>
      </c>
      <c r="C18" s="63" t="s">
        <v>23</v>
      </c>
      <c r="D18" s="63">
        <v>33</v>
      </c>
      <c r="E18" s="63">
        <v>350</v>
      </c>
      <c r="F18" s="64">
        <v>0</v>
      </c>
      <c r="G18" s="4">
        <f>F14+F15+F16+F17+F18</f>
        <v>1712.35</v>
      </c>
      <c r="H18" s="4">
        <v>1750</v>
      </c>
      <c r="I18" s="4"/>
      <c r="J18" s="4">
        <f>H18-G18-I14-I15-I16-I17</f>
        <v>-75.34999999999991</v>
      </c>
      <c r="K18">
        <v>2164</v>
      </c>
      <c r="L18" s="17"/>
    </row>
    <row r="19" spans="1:12" ht="15">
      <c r="A19" s="61" t="s">
        <v>68</v>
      </c>
      <c r="B19" s="56" t="s">
        <v>16</v>
      </c>
      <c r="C19" s="56" t="s">
        <v>15</v>
      </c>
      <c r="D19" s="56">
        <v>38</v>
      </c>
      <c r="E19" s="56">
        <v>780</v>
      </c>
      <c r="F19" s="57">
        <f t="shared" si="0"/>
        <v>896.9999999999999</v>
      </c>
      <c r="G19" s="58">
        <f>F19</f>
        <v>896.9999999999999</v>
      </c>
      <c r="H19" s="58">
        <v>897</v>
      </c>
      <c r="I19" s="58">
        <v>28</v>
      </c>
      <c r="J19" s="58">
        <f>H19-G19-I19</f>
        <v>-27.999999999999886</v>
      </c>
      <c r="L19" s="17"/>
    </row>
    <row r="20" spans="1:12" ht="15">
      <c r="A20" s="1" t="s">
        <v>61</v>
      </c>
      <c r="B20" s="59" t="s">
        <v>12</v>
      </c>
      <c r="C20" s="59" t="s">
        <v>13</v>
      </c>
      <c r="D20" s="59">
        <v>41</v>
      </c>
      <c r="E20" s="59">
        <v>360</v>
      </c>
      <c r="F20" s="60">
        <f t="shared" si="0"/>
        <v>413.99999999999994</v>
      </c>
      <c r="G20" s="4"/>
      <c r="H20" s="4"/>
      <c r="I20" s="4">
        <v>28</v>
      </c>
      <c r="J20" s="4"/>
      <c r="L20" s="17"/>
    </row>
    <row r="21" spans="1:12" ht="15">
      <c r="A21" s="1" t="s">
        <v>61</v>
      </c>
      <c r="B21" s="59" t="s">
        <v>17</v>
      </c>
      <c r="C21" s="59" t="s">
        <v>15</v>
      </c>
      <c r="D21" s="59">
        <v>41</v>
      </c>
      <c r="E21" s="59">
        <v>372</v>
      </c>
      <c r="F21" s="60">
        <f t="shared" si="0"/>
        <v>427.79999999999995</v>
      </c>
      <c r="G21" s="4">
        <v>842</v>
      </c>
      <c r="H21" s="4">
        <v>1350</v>
      </c>
      <c r="I21" s="4">
        <v>28</v>
      </c>
      <c r="J21" s="65">
        <f>H21-G21-I21-I20</f>
        <v>452</v>
      </c>
      <c r="L21" s="17"/>
    </row>
    <row r="22" spans="1:12" ht="15">
      <c r="A22" s="55" t="s">
        <v>37</v>
      </c>
      <c r="B22" s="56" t="s">
        <v>10</v>
      </c>
      <c r="C22" s="56" t="s">
        <v>11</v>
      </c>
      <c r="D22" s="56">
        <v>40</v>
      </c>
      <c r="E22" s="56">
        <v>372</v>
      </c>
      <c r="F22" s="57">
        <f t="shared" si="0"/>
        <v>427.79999999999995</v>
      </c>
      <c r="G22" s="58">
        <f>F22</f>
        <v>427.79999999999995</v>
      </c>
      <c r="H22" s="58">
        <v>428</v>
      </c>
      <c r="I22" s="58">
        <v>28</v>
      </c>
      <c r="J22" s="58">
        <f>H22-G22-I22</f>
        <v>-27.799999999999955</v>
      </c>
      <c r="L22" s="17"/>
    </row>
    <row r="23" spans="1:12" ht="15">
      <c r="A23" s="1" t="s">
        <v>110</v>
      </c>
      <c r="B23" s="59" t="s">
        <v>21</v>
      </c>
      <c r="C23" s="59" t="s">
        <v>15</v>
      </c>
      <c r="D23" s="59">
        <v>39</v>
      </c>
      <c r="E23" s="59">
        <v>390</v>
      </c>
      <c r="F23" s="60">
        <f t="shared" si="0"/>
        <v>448.49999999999994</v>
      </c>
      <c r="G23" s="4">
        <f>F23</f>
        <v>448.49999999999994</v>
      </c>
      <c r="H23" s="66">
        <v>449</v>
      </c>
      <c r="I23" s="4">
        <v>28</v>
      </c>
      <c r="J23" s="4">
        <v>-28</v>
      </c>
      <c r="L23" s="17"/>
    </row>
    <row r="24" spans="1:12" ht="15">
      <c r="A24" s="55" t="s">
        <v>50</v>
      </c>
      <c r="B24" s="56" t="s">
        <v>10</v>
      </c>
      <c r="C24" s="56" t="s">
        <v>11</v>
      </c>
      <c r="D24" s="56">
        <v>39</v>
      </c>
      <c r="E24" s="56">
        <v>372</v>
      </c>
      <c r="F24" s="57">
        <f t="shared" si="0"/>
        <v>427.79999999999995</v>
      </c>
      <c r="G24" s="58"/>
      <c r="H24" s="58"/>
      <c r="I24" s="58">
        <v>28</v>
      </c>
      <c r="J24" s="58"/>
      <c r="L24" s="17"/>
    </row>
    <row r="25" spans="1:12" ht="15">
      <c r="A25" s="61" t="s">
        <v>50</v>
      </c>
      <c r="B25" s="56" t="s">
        <v>153</v>
      </c>
      <c r="C25" s="56" t="s">
        <v>15</v>
      </c>
      <c r="D25" s="56">
        <v>43</v>
      </c>
      <c r="E25" s="56">
        <v>385</v>
      </c>
      <c r="F25" s="57">
        <f>E25*1.15</f>
        <v>442.74999999999994</v>
      </c>
      <c r="G25" s="58"/>
      <c r="H25" s="58"/>
      <c r="I25" s="58">
        <v>29</v>
      </c>
      <c r="J25" s="58"/>
      <c r="L25" s="18" t="s">
        <v>206</v>
      </c>
    </row>
    <row r="26" spans="1:12" ht="15">
      <c r="A26" s="55" t="s">
        <v>50</v>
      </c>
      <c r="B26" s="56" t="s">
        <v>10</v>
      </c>
      <c r="C26" s="56" t="s">
        <v>11</v>
      </c>
      <c r="D26" s="56">
        <v>41</v>
      </c>
      <c r="E26" s="56">
        <v>372</v>
      </c>
      <c r="F26" s="57">
        <f t="shared" si="0"/>
        <v>427.79999999999995</v>
      </c>
      <c r="G26" s="58">
        <f>F24+F25+F26</f>
        <v>1298.35</v>
      </c>
      <c r="H26" s="58">
        <v>1299</v>
      </c>
      <c r="I26" s="58">
        <v>28</v>
      </c>
      <c r="J26" s="58">
        <f>H26-G26-I26-I25-I24</f>
        <v>-84.34999999999991</v>
      </c>
      <c r="L26" s="17"/>
    </row>
    <row r="27" spans="1:12" ht="15">
      <c r="A27" s="1" t="s">
        <v>75</v>
      </c>
      <c r="B27" s="59" t="s">
        <v>17</v>
      </c>
      <c r="C27" s="59" t="s">
        <v>15</v>
      </c>
      <c r="D27" s="59">
        <v>39</v>
      </c>
      <c r="E27" s="59">
        <v>372</v>
      </c>
      <c r="F27" s="60">
        <f t="shared" si="0"/>
        <v>427.79999999999995</v>
      </c>
      <c r="G27" s="4">
        <f>F27</f>
        <v>427.79999999999995</v>
      </c>
      <c r="H27" s="4">
        <v>435</v>
      </c>
      <c r="I27" s="4">
        <v>28</v>
      </c>
      <c r="J27" s="4">
        <f>H27-G27-I27</f>
        <v>-20.799999999999955</v>
      </c>
      <c r="L27" s="17"/>
    </row>
    <row r="28" spans="1:12" ht="15">
      <c r="A28" s="55" t="s">
        <v>115</v>
      </c>
      <c r="B28" s="56" t="s">
        <v>24</v>
      </c>
      <c r="C28" s="56" t="s">
        <v>15</v>
      </c>
      <c r="D28" s="56">
        <v>42</v>
      </c>
      <c r="E28" s="56">
        <v>385</v>
      </c>
      <c r="F28" s="57">
        <f t="shared" si="0"/>
        <v>442.74999999999994</v>
      </c>
      <c r="G28" s="58">
        <f>F28</f>
        <v>442.74999999999994</v>
      </c>
      <c r="H28" s="58">
        <v>443</v>
      </c>
      <c r="I28" s="58">
        <v>28</v>
      </c>
      <c r="J28" s="58">
        <f>H28-G28-I28</f>
        <v>-27.749999999999943</v>
      </c>
      <c r="L28" s="17"/>
    </row>
    <row r="29" spans="1:12" ht="15">
      <c r="A29" s="67" t="s">
        <v>135</v>
      </c>
      <c r="B29" s="68" t="s">
        <v>24</v>
      </c>
      <c r="C29" s="68" t="s">
        <v>15</v>
      </c>
      <c r="D29" s="68">
        <v>43</v>
      </c>
      <c r="E29" s="68">
        <v>385</v>
      </c>
      <c r="F29" s="69">
        <f t="shared" si="0"/>
        <v>442.74999999999994</v>
      </c>
      <c r="G29" s="70">
        <f>F29</f>
        <v>442.74999999999994</v>
      </c>
      <c r="H29" s="70">
        <v>450</v>
      </c>
      <c r="I29" s="70">
        <v>28</v>
      </c>
      <c r="J29" s="70">
        <f>H29-G29-I29</f>
        <v>-20.749999999999943</v>
      </c>
      <c r="L29" s="17"/>
    </row>
    <row r="30" spans="1:12" ht="15">
      <c r="A30" s="62" t="s">
        <v>120</v>
      </c>
      <c r="B30" s="59" t="s">
        <v>18</v>
      </c>
      <c r="C30" s="59" t="s">
        <v>13</v>
      </c>
      <c r="D30" s="59">
        <v>39</v>
      </c>
      <c r="E30" s="59">
        <v>390</v>
      </c>
      <c r="F30" s="60">
        <f>E30*1.15</f>
        <v>448.49999999999994</v>
      </c>
      <c r="G30" s="4">
        <f>F30</f>
        <v>448.49999999999994</v>
      </c>
      <c r="H30" s="4">
        <v>1000</v>
      </c>
      <c r="I30" s="4">
        <v>28</v>
      </c>
      <c r="J30" s="65">
        <f>H30-G30-I30</f>
        <v>523.5</v>
      </c>
      <c r="L30" s="17"/>
    </row>
    <row r="31" spans="1:12" ht="15">
      <c r="A31" s="55" t="s">
        <v>53</v>
      </c>
      <c r="B31" s="56" t="s">
        <v>12</v>
      </c>
      <c r="C31" s="56" t="s">
        <v>13</v>
      </c>
      <c r="D31" s="56">
        <v>38</v>
      </c>
      <c r="E31" s="56">
        <v>360</v>
      </c>
      <c r="F31" s="57">
        <f t="shared" si="0"/>
        <v>413.99999999999994</v>
      </c>
      <c r="G31" s="58"/>
      <c r="H31" s="58"/>
      <c r="I31" s="58">
        <v>28</v>
      </c>
      <c r="J31" s="58"/>
      <c r="L31" s="17"/>
    </row>
    <row r="32" spans="1:12" ht="15">
      <c r="A32" s="55" t="s">
        <v>53</v>
      </c>
      <c r="B32" s="56" t="s">
        <v>10</v>
      </c>
      <c r="C32" s="56" t="s">
        <v>20</v>
      </c>
      <c r="D32" s="56">
        <v>38</v>
      </c>
      <c r="E32" s="56">
        <v>372</v>
      </c>
      <c r="F32" s="57">
        <f t="shared" si="0"/>
        <v>427.79999999999995</v>
      </c>
      <c r="G32" s="58"/>
      <c r="H32" s="58"/>
      <c r="I32" s="58">
        <v>28</v>
      </c>
      <c r="J32" s="58"/>
      <c r="L32" s="17"/>
    </row>
    <row r="33" spans="1:12" ht="15">
      <c r="A33" s="55" t="s">
        <v>53</v>
      </c>
      <c r="B33" s="56" t="s">
        <v>153</v>
      </c>
      <c r="C33" s="56" t="s">
        <v>15</v>
      </c>
      <c r="D33" s="56">
        <v>45</v>
      </c>
      <c r="E33" s="56">
        <v>385</v>
      </c>
      <c r="F33" s="57">
        <f t="shared" si="0"/>
        <v>442.74999999999994</v>
      </c>
      <c r="G33" s="58"/>
      <c r="H33" s="58"/>
      <c r="I33" s="58">
        <v>29</v>
      </c>
      <c r="J33" s="58"/>
      <c r="L33" s="18" t="s">
        <v>206</v>
      </c>
    </row>
    <row r="34" spans="1:12" ht="15">
      <c r="A34" s="55" t="s">
        <v>53</v>
      </c>
      <c r="B34" s="56" t="s">
        <v>153</v>
      </c>
      <c r="C34" s="56" t="s">
        <v>15</v>
      </c>
      <c r="D34" s="56">
        <v>45</v>
      </c>
      <c r="E34" s="56">
        <v>385</v>
      </c>
      <c r="F34" s="57">
        <f t="shared" si="0"/>
        <v>442.74999999999994</v>
      </c>
      <c r="G34" s="58"/>
      <c r="H34" s="58"/>
      <c r="I34" s="58">
        <v>29</v>
      </c>
      <c r="J34" s="58"/>
      <c r="L34" s="18" t="s">
        <v>206</v>
      </c>
    </row>
    <row r="35" spans="1:12" ht="15">
      <c r="A35" s="55" t="s">
        <v>53</v>
      </c>
      <c r="B35" s="56" t="s">
        <v>153</v>
      </c>
      <c r="C35" s="56" t="s">
        <v>15</v>
      </c>
      <c r="D35" s="56">
        <v>44</v>
      </c>
      <c r="E35" s="56">
        <v>385</v>
      </c>
      <c r="F35" s="57">
        <f t="shared" si="0"/>
        <v>442.74999999999994</v>
      </c>
      <c r="G35" s="58"/>
      <c r="H35" s="58"/>
      <c r="I35" s="58">
        <v>29</v>
      </c>
      <c r="J35" s="58"/>
      <c r="L35" s="18" t="s">
        <v>206</v>
      </c>
    </row>
    <row r="36" spans="1:12" ht="15">
      <c r="A36" s="55" t="s">
        <v>53</v>
      </c>
      <c r="B36" s="56" t="s">
        <v>153</v>
      </c>
      <c r="C36" s="56" t="s">
        <v>15</v>
      </c>
      <c r="D36" s="56">
        <v>45</v>
      </c>
      <c r="E36" s="56">
        <v>385</v>
      </c>
      <c r="F36" s="57">
        <f t="shared" si="0"/>
        <v>442.74999999999994</v>
      </c>
      <c r="G36" s="58">
        <f>F31+F32+F33+F34+F35+F36</f>
        <v>2612.7999999999997</v>
      </c>
      <c r="H36" s="58">
        <v>2647</v>
      </c>
      <c r="I36" s="58">
        <v>29</v>
      </c>
      <c r="J36" s="58">
        <f>H36-G36-I31-I32-I33-I34-I35-I36</f>
        <v>-137.79999999999973</v>
      </c>
      <c r="L36" s="18" t="s">
        <v>206</v>
      </c>
    </row>
    <row r="37" spans="1:12" ht="15">
      <c r="A37" s="1" t="s">
        <v>92</v>
      </c>
      <c r="B37" s="59" t="s">
        <v>19</v>
      </c>
      <c r="C37" s="59" t="s">
        <v>15</v>
      </c>
      <c r="D37" s="59">
        <v>36</v>
      </c>
      <c r="E37" s="59">
        <v>350</v>
      </c>
      <c r="F37" s="60">
        <f t="shared" si="0"/>
        <v>402.49999999999994</v>
      </c>
      <c r="G37" s="4">
        <f>F37</f>
        <v>402.49999999999994</v>
      </c>
      <c r="H37" s="4">
        <v>420</v>
      </c>
      <c r="I37" s="4">
        <v>28</v>
      </c>
      <c r="J37" s="4">
        <f>H37-G37-I37</f>
        <v>-10.499999999999943</v>
      </c>
      <c r="L37" s="17"/>
    </row>
    <row r="38" spans="1:12" ht="15">
      <c r="A38" s="55" t="s">
        <v>94</v>
      </c>
      <c r="B38" s="56" t="s">
        <v>10</v>
      </c>
      <c r="C38" s="56" t="s">
        <v>20</v>
      </c>
      <c r="D38" s="56">
        <v>37</v>
      </c>
      <c r="E38" s="56">
        <v>372</v>
      </c>
      <c r="F38" s="57">
        <f aca="true" t="shared" si="1" ref="F38:F69">E38*1.15</f>
        <v>427.79999999999995</v>
      </c>
      <c r="G38" s="58">
        <f>F38</f>
        <v>427.79999999999995</v>
      </c>
      <c r="H38" s="58">
        <v>430</v>
      </c>
      <c r="I38" s="58">
        <v>28</v>
      </c>
      <c r="J38" s="58">
        <f>H38-G38-I38</f>
        <v>-25.799999999999955</v>
      </c>
      <c r="L38" s="17"/>
    </row>
    <row r="39" spans="1:12" ht="15">
      <c r="A39" s="1" t="s">
        <v>64</v>
      </c>
      <c r="B39" s="59" t="s">
        <v>14</v>
      </c>
      <c r="C39" s="59" t="s">
        <v>15</v>
      </c>
      <c r="D39" s="59">
        <v>40</v>
      </c>
      <c r="E39" s="59">
        <v>756</v>
      </c>
      <c r="F39" s="60">
        <f t="shared" si="1"/>
        <v>869.4</v>
      </c>
      <c r="G39" s="4">
        <f>F39</f>
        <v>869.4</v>
      </c>
      <c r="H39" s="4">
        <v>869</v>
      </c>
      <c r="I39" s="4">
        <v>28</v>
      </c>
      <c r="J39" s="4">
        <f>H39-G39-I39</f>
        <v>-28.399999999999977</v>
      </c>
      <c r="L39" s="17"/>
    </row>
    <row r="40" spans="1:12" ht="15">
      <c r="A40" s="55" t="s">
        <v>26</v>
      </c>
      <c r="B40" s="56" t="s">
        <v>10</v>
      </c>
      <c r="C40" s="56" t="s">
        <v>11</v>
      </c>
      <c r="D40" s="56">
        <v>38</v>
      </c>
      <c r="E40" s="56">
        <v>372</v>
      </c>
      <c r="F40" s="57">
        <f t="shared" si="1"/>
        <v>427.79999999999995</v>
      </c>
      <c r="G40" s="58">
        <f>F40</f>
        <v>427.79999999999995</v>
      </c>
      <c r="H40" s="58">
        <v>508</v>
      </c>
      <c r="I40" s="58">
        <v>28</v>
      </c>
      <c r="J40" s="58">
        <f>H40-G40-I40</f>
        <v>52.200000000000045</v>
      </c>
      <c r="L40" s="17"/>
    </row>
    <row r="41" spans="1:12" ht="15">
      <c r="A41" s="1" t="s">
        <v>45</v>
      </c>
      <c r="B41" s="59" t="s">
        <v>10</v>
      </c>
      <c r="C41" s="59" t="s">
        <v>11</v>
      </c>
      <c r="D41" s="59">
        <v>40</v>
      </c>
      <c r="E41" s="59">
        <v>372</v>
      </c>
      <c r="F41" s="60">
        <f t="shared" si="1"/>
        <v>427.79999999999995</v>
      </c>
      <c r="G41" s="4"/>
      <c r="H41" s="4"/>
      <c r="I41" s="4">
        <v>28</v>
      </c>
      <c r="J41" s="4"/>
      <c r="L41" s="17"/>
    </row>
    <row r="42" spans="1:12" ht="15">
      <c r="A42" s="1" t="s">
        <v>45</v>
      </c>
      <c r="B42" s="59" t="s">
        <v>10</v>
      </c>
      <c r="C42" s="59" t="s">
        <v>11</v>
      </c>
      <c r="D42" s="59">
        <v>39</v>
      </c>
      <c r="E42" s="59">
        <v>372</v>
      </c>
      <c r="F42" s="60">
        <f t="shared" si="1"/>
        <v>427.79999999999995</v>
      </c>
      <c r="G42" s="4"/>
      <c r="H42" s="4"/>
      <c r="I42" s="4">
        <v>28</v>
      </c>
      <c r="J42" s="4"/>
      <c r="L42" s="17"/>
    </row>
    <row r="43" spans="1:12" ht="15">
      <c r="A43" s="1" t="s">
        <v>45</v>
      </c>
      <c r="B43" s="59" t="s">
        <v>10</v>
      </c>
      <c r="C43" s="59" t="s">
        <v>20</v>
      </c>
      <c r="D43" s="59">
        <v>40</v>
      </c>
      <c r="E43" s="59">
        <v>372</v>
      </c>
      <c r="F43" s="60">
        <f t="shared" si="1"/>
        <v>427.79999999999995</v>
      </c>
      <c r="G43" s="4">
        <f>F41+F42+F43</f>
        <v>1283.3999999999999</v>
      </c>
      <c r="H43" s="4">
        <v>1290</v>
      </c>
      <c r="I43" s="4">
        <v>28</v>
      </c>
      <c r="J43" s="4">
        <f>H43-G43-I43-I42-I41</f>
        <v>-77.39999999999986</v>
      </c>
      <c r="L43" s="17"/>
    </row>
    <row r="44" spans="1:12" ht="15">
      <c r="A44" s="55" t="s">
        <v>122</v>
      </c>
      <c r="B44" s="56" t="s">
        <v>153</v>
      </c>
      <c r="C44" s="56" t="s">
        <v>15</v>
      </c>
      <c r="D44" s="56">
        <v>42</v>
      </c>
      <c r="E44" s="56">
        <v>385</v>
      </c>
      <c r="F44" s="57">
        <f t="shared" si="1"/>
        <v>442.74999999999994</v>
      </c>
      <c r="G44" s="58">
        <f>F44</f>
        <v>442.74999999999994</v>
      </c>
      <c r="H44" s="58">
        <v>450</v>
      </c>
      <c r="I44" s="58">
        <v>29</v>
      </c>
      <c r="J44" s="58">
        <f>H44-G44-I44</f>
        <v>-21.749999999999943</v>
      </c>
      <c r="L44" s="18" t="s">
        <v>206</v>
      </c>
    </row>
    <row r="45" spans="1:12" ht="15">
      <c r="A45" s="1" t="s">
        <v>47</v>
      </c>
      <c r="B45" s="59" t="s">
        <v>10</v>
      </c>
      <c r="C45" s="59" t="s">
        <v>11</v>
      </c>
      <c r="D45" s="59">
        <v>37</v>
      </c>
      <c r="E45" s="59">
        <v>372</v>
      </c>
      <c r="F45" s="60">
        <f t="shared" si="1"/>
        <v>427.79999999999995</v>
      </c>
      <c r="G45" s="4"/>
      <c r="H45" s="4"/>
      <c r="I45" s="4">
        <v>28</v>
      </c>
      <c r="J45" s="4"/>
      <c r="L45" s="17"/>
    </row>
    <row r="46" spans="1:12" ht="15">
      <c r="A46" s="1" t="s">
        <v>47</v>
      </c>
      <c r="B46" s="59" t="s">
        <v>12</v>
      </c>
      <c r="C46" s="59" t="s">
        <v>13</v>
      </c>
      <c r="D46" s="59">
        <v>39</v>
      </c>
      <c r="E46" s="59">
        <v>360</v>
      </c>
      <c r="F46" s="60">
        <f t="shared" si="1"/>
        <v>413.99999999999994</v>
      </c>
      <c r="G46" s="4">
        <f>F45+F46+F47</f>
        <v>841.8</v>
      </c>
      <c r="H46" s="4">
        <v>1244</v>
      </c>
      <c r="I46" s="4">
        <v>28</v>
      </c>
      <c r="J46" s="65">
        <f>H46-G46-I46-I45</f>
        <v>346.20000000000005</v>
      </c>
      <c r="L46" s="17"/>
    </row>
    <row r="47" spans="1:12" ht="15">
      <c r="A47" s="1" t="s">
        <v>47</v>
      </c>
      <c r="B47" s="63" t="s">
        <v>22</v>
      </c>
      <c r="C47" s="63" t="s">
        <v>23</v>
      </c>
      <c r="D47" s="63">
        <v>36</v>
      </c>
      <c r="E47" s="63">
        <v>350</v>
      </c>
      <c r="F47" s="60">
        <v>0</v>
      </c>
      <c r="G47" s="59"/>
      <c r="H47" s="59"/>
      <c r="I47" s="4"/>
      <c r="J47" s="4"/>
      <c r="L47" s="17"/>
    </row>
    <row r="48" spans="1:12" ht="15" hidden="1">
      <c r="A48" s="55" t="s">
        <v>114</v>
      </c>
      <c r="B48" s="71" t="s">
        <v>22</v>
      </c>
      <c r="C48" s="71" t="s">
        <v>23</v>
      </c>
      <c r="D48" s="71">
        <v>35</v>
      </c>
      <c r="E48" s="71">
        <v>350</v>
      </c>
      <c r="F48" s="57">
        <v>0</v>
      </c>
      <c r="G48" s="58"/>
      <c r="H48" s="58"/>
      <c r="I48" s="58"/>
      <c r="J48" s="58"/>
      <c r="L48" s="17"/>
    </row>
    <row r="49" spans="1:12" ht="15" hidden="1">
      <c r="A49" s="55" t="s">
        <v>114</v>
      </c>
      <c r="B49" s="71" t="s">
        <v>22</v>
      </c>
      <c r="C49" s="71" t="s">
        <v>23</v>
      </c>
      <c r="D49" s="71">
        <v>36</v>
      </c>
      <c r="E49" s="71">
        <v>350</v>
      </c>
      <c r="F49" s="57">
        <v>0</v>
      </c>
      <c r="G49" s="58">
        <v>0</v>
      </c>
      <c r="H49" s="58">
        <v>0</v>
      </c>
      <c r="I49" s="58"/>
      <c r="J49" s="58"/>
      <c r="L49" s="17"/>
    </row>
    <row r="50" spans="1:12" ht="15">
      <c r="A50" s="72" t="s">
        <v>127</v>
      </c>
      <c r="B50" s="73" t="s">
        <v>153</v>
      </c>
      <c r="C50" s="73" t="s">
        <v>15</v>
      </c>
      <c r="D50" s="73">
        <v>44</v>
      </c>
      <c r="E50" s="73">
        <v>385</v>
      </c>
      <c r="F50" s="74">
        <f t="shared" si="1"/>
        <v>442.74999999999994</v>
      </c>
      <c r="G50" s="75">
        <f>F50</f>
        <v>442.74999999999994</v>
      </c>
      <c r="H50" s="75">
        <v>450</v>
      </c>
      <c r="I50" s="75">
        <v>29</v>
      </c>
      <c r="J50" s="75">
        <f>H50-G50-I50</f>
        <v>-21.749999999999943</v>
      </c>
      <c r="L50" s="18" t="s">
        <v>206</v>
      </c>
    </row>
    <row r="51" spans="1:12" ht="15">
      <c r="A51" s="55" t="s">
        <v>76</v>
      </c>
      <c r="B51" s="56" t="s">
        <v>17</v>
      </c>
      <c r="C51" s="56" t="s">
        <v>15</v>
      </c>
      <c r="D51" s="56">
        <v>38</v>
      </c>
      <c r="E51" s="56">
        <v>372</v>
      </c>
      <c r="F51" s="57">
        <f t="shared" si="1"/>
        <v>427.79999999999995</v>
      </c>
      <c r="G51" s="58">
        <f>F51</f>
        <v>427.79999999999995</v>
      </c>
      <c r="H51" s="58">
        <v>430</v>
      </c>
      <c r="I51" s="58">
        <v>28</v>
      </c>
      <c r="J51" s="58">
        <f>H51-G51-I51</f>
        <v>-25.799999999999955</v>
      </c>
      <c r="L51" s="17"/>
    </row>
    <row r="52" spans="1:12" ht="15">
      <c r="A52" s="1" t="s">
        <v>103</v>
      </c>
      <c r="B52" s="59" t="s">
        <v>10</v>
      </c>
      <c r="C52" s="59" t="s">
        <v>20</v>
      </c>
      <c r="D52" s="59">
        <v>40</v>
      </c>
      <c r="E52" s="59">
        <v>372</v>
      </c>
      <c r="F52" s="60">
        <f t="shared" si="1"/>
        <v>427.79999999999995</v>
      </c>
      <c r="G52" s="4">
        <f>F52</f>
        <v>427.79999999999995</v>
      </c>
      <c r="H52" s="4">
        <v>450</v>
      </c>
      <c r="I52" s="4">
        <v>28</v>
      </c>
      <c r="J52" s="4">
        <f>H52-G52-I52</f>
        <v>-5.7999999999999545</v>
      </c>
      <c r="L52" s="17"/>
    </row>
    <row r="53" spans="1:12" ht="15">
      <c r="A53" s="55" t="s">
        <v>101</v>
      </c>
      <c r="B53" s="56" t="s">
        <v>10</v>
      </c>
      <c r="C53" s="56" t="s">
        <v>20</v>
      </c>
      <c r="D53" s="56">
        <v>41</v>
      </c>
      <c r="E53" s="56">
        <v>372</v>
      </c>
      <c r="F53" s="57">
        <f t="shared" si="1"/>
        <v>427.79999999999995</v>
      </c>
      <c r="G53" s="58">
        <f>F53</f>
        <v>427.79999999999995</v>
      </c>
      <c r="H53" s="76">
        <v>430</v>
      </c>
      <c r="I53" s="58">
        <v>28</v>
      </c>
      <c r="J53" s="58">
        <f>H53-G53-I53</f>
        <v>-25.799999999999955</v>
      </c>
      <c r="L53" s="17"/>
    </row>
    <row r="54" spans="1:12" ht="15">
      <c r="A54" s="62" t="s">
        <v>100</v>
      </c>
      <c r="B54" s="59" t="s">
        <v>10</v>
      </c>
      <c r="C54" s="59" t="s">
        <v>20</v>
      </c>
      <c r="D54" s="59">
        <v>40</v>
      </c>
      <c r="E54" s="59">
        <v>372</v>
      </c>
      <c r="F54" s="60">
        <f t="shared" si="1"/>
        <v>427.79999999999995</v>
      </c>
      <c r="G54" s="4">
        <v>428</v>
      </c>
      <c r="H54" s="4">
        <v>830</v>
      </c>
      <c r="I54" s="4">
        <v>28</v>
      </c>
      <c r="J54" s="65">
        <f>H54-G54-I54</f>
        <v>374</v>
      </c>
      <c r="L54" s="17"/>
    </row>
    <row r="55" spans="1:12" ht="15">
      <c r="A55" s="62" t="s">
        <v>100</v>
      </c>
      <c r="B55" s="63" t="s">
        <v>22</v>
      </c>
      <c r="C55" s="63" t="s">
        <v>23</v>
      </c>
      <c r="D55" s="63">
        <v>33</v>
      </c>
      <c r="E55" s="63">
        <v>350</v>
      </c>
      <c r="F55" s="60">
        <v>0</v>
      </c>
      <c r="G55" s="4"/>
      <c r="H55" s="4"/>
      <c r="I55" s="4"/>
      <c r="J55" s="4"/>
      <c r="L55" s="17"/>
    </row>
    <row r="56" spans="1:12" ht="15">
      <c r="A56" s="55" t="s">
        <v>28</v>
      </c>
      <c r="B56" s="56" t="s">
        <v>10</v>
      </c>
      <c r="C56" s="56" t="s">
        <v>11</v>
      </c>
      <c r="D56" s="56">
        <v>39</v>
      </c>
      <c r="E56" s="56">
        <v>372</v>
      </c>
      <c r="F56" s="57">
        <f t="shared" si="1"/>
        <v>427.79999999999995</v>
      </c>
      <c r="G56" s="58">
        <f aca="true" t="shared" si="2" ref="G56:G72">F56</f>
        <v>427.79999999999995</v>
      </c>
      <c r="H56" s="77">
        <v>427.8</v>
      </c>
      <c r="I56" s="58">
        <v>28</v>
      </c>
      <c r="J56" s="58">
        <f>H56-G56-I56</f>
        <v>-27.999999999999943</v>
      </c>
      <c r="L56" s="17"/>
    </row>
    <row r="57" spans="1:12" ht="15">
      <c r="A57" s="1" t="s">
        <v>90</v>
      </c>
      <c r="B57" s="59" t="s">
        <v>19</v>
      </c>
      <c r="C57" s="59" t="s">
        <v>15</v>
      </c>
      <c r="D57" s="59">
        <v>35</v>
      </c>
      <c r="E57" s="59">
        <v>350</v>
      </c>
      <c r="F57" s="60">
        <f t="shared" si="1"/>
        <v>402.49999999999994</v>
      </c>
      <c r="G57" s="4">
        <f t="shared" si="2"/>
        <v>402.49999999999994</v>
      </c>
      <c r="H57" s="4">
        <v>403</v>
      </c>
      <c r="I57" s="4">
        <v>28</v>
      </c>
      <c r="J57" s="4">
        <v>-28</v>
      </c>
      <c r="L57" s="17"/>
    </row>
    <row r="58" spans="1:12" ht="15">
      <c r="A58" s="55" t="s">
        <v>55</v>
      </c>
      <c r="B58" s="56" t="s">
        <v>12</v>
      </c>
      <c r="C58" s="56" t="s">
        <v>13</v>
      </c>
      <c r="D58" s="56">
        <v>39</v>
      </c>
      <c r="E58" s="56">
        <v>360</v>
      </c>
      <c r="F58" s="57">
        <f t="shared" si="1"/>
        <v>413.99999999999994</v>
      </c>
      <c r="G58" s="58">
        <f t="shared" si="2"/>
        <v>413.99999999999994</v>
      </c>
      <c r="H58" s="58">
        <v>414</v>
      </c>
      <c r="I58" s="58">
        <v>28</v>
      </c>
      <c r="J58" s="58">
        <v>-28</v>
      </c>
      <c r="L58" s="17"/>
    </row>
    <row r="59" spans="1:12" ht="15">
      <c r="A59" s="62" t="s">
        <v>59</v>
      </c>
      <c r="B59" s="59" t="s">
        <v>12</v>
      </c>
      <c r="C59" s="59" t="s">
        <v>13</v>
      </c>
      <c r="D59" s="59">
        <v>38</v>
      </c>
      <c r="E59" s="59">
        <v>360</v>
      </c>
      <c r="F59" s="60">
        <f t="shared" si="1"/>
        <v>413.99999999999994</v>
      </c>
      <c r="G59" s="4">
        <f t="shared" si="2"/>
        <v>413.99999999999994</v>
      </c>
      <c r="H59" s="4">
        <v>420</v>
      </c>
      <c r="I59" s="4">
        <v>28</v>
      </c>
      <c r="J59" s="4">
        <f>H59-G59-I59</f>
        <v>-21.999999999999943</v>
      </c>
      <c r="L59" s="17"/>
    </row>
    <row r="60" spans="1:12" ht="15">
      <c r="A60" s="55" t="s">
        <v>74</v>
      </c>
      <c r="B60" s="56" t="s">
        <v>17</v>
      </c>
      <c r="C60" s="56" t="s">
        <v>15</v>
      </c>
      <c r="D60" s="56">
        <v>39</v>
      </c>
      <c r="E60" s="56">
        <v>372</v>
      </c>
      <c r="F60" s="57">
        <f t="shared" si="1"/>
        <v>427.79999999999995</v>
      </c>
      <c r="G60" s="58">
        <f t="shared" si="2"/>
        <v>427.79999999999995</v>
      </c>
      <c r="H60" s="58">
        <v>428</v>
      </c>
      <c r="I60" s="58">
        <v>28</v>
      </c>
      <c r="J60" s="58">
        <v>-28</v>
      </c>
      <c r="L60" s="17"/>
    </row>
    <row r="61" spans="1:12" ht="15">
      <c r="A61" s="1" t="s">
        <v>108</v>
      </c>
      <c r="B61" s="59" t="s">
        <v>10</v>
      </c>
      <c r="C61" s="59" t="s">
        <v>20</v>
      </c>
      <c r="D61" s="59">
        <v>40</v>
      </c>
      <c r="E61" s="59">
        <v>372</v>
      </c>
      <c r="F61" s="60">
        <f t="shared" si="1"/>
        <v>427.79999999999995</v>
      </c>
      <c r="G61" s="4">
        <f t="shared" si="2"/>
        <v>427.79999999999995</v>
      </c>
      <c r="H61" s="4">
        <v>428</v>
      </c>
      <c r="I61" s="4">
        <v>28</v>
      </c>
      <c r="J61" s="4">
        <v>-28</v>
      </c>
      <c r="L61" s="17"/>
    </row>
    <row r="62" spans="1:12" ht="15">
      <c r="A62" s="61" t="s">
        <v>81</v>
      </c>
      <c r="B62" s="56" t="s">
        <v>18</v>
      </c>
      <c r="C62" s="56" t="s">
        <v>13</v>
      </c>
      <c r="D62" s="56">
        <v>37</v>
      </c>
      <c r="E62" s="56">
        <v>390</v>
      </c>
      <c r="F62" s="57">
        <f t="shared" si="1"/>
        <v>448.49999999999994</v>
      </c>
      <c r="G62" s="58">
        <f t="shared" si="2"/>
        <v>448.49999999999994</v>
      </c>
      <c r="H62" s="58">
        <v>450</v>
      </c>
      <c r="I62" s="58">
        <v>28</v>
      </c>
      <c r="J62" s="58">
        <f aca="true" t="shared" si="3" ref="J62:J72">H62-G62-I62</f>
        <v>-26.499999999999943</v>
      </c>
      <c r="L62" s="17"/>
    </row>
    <row r="63" spans="1:12" ht="15">
      <c r="A63" s="1" t="s">
        <v>86</v>
      </c>
      <c r="B63" s="59" t="s">
        <v>19</v>
      </c>
      <c r="C63" s="59" t="s">
        <v>15</v>
      </c>
      <c r="D63" s="59">
        <v>33</v>
      </c>
      <c r="E63" s="59">
        <v>350</v>
      </c>
      <c r="F63" s="60">
        <f t="shared" si="1"/>
        <v>402.49999999999994</v>
      </c>
      <c r="G63" s="4">
        <f t="shared" si="2"/>
        <v>402.49999999999994</v>
      </c>
      <c r="H63" s="4">
        <v>420</v>
      </c>
      <c r="I63" s="4">
        <v>28</v>
      </c>
      <c r="J63" s="4">
        <f t="shared" si="3"/>
        <v>-10.499999999999943</v>
      </c>
      <c r="L63" s="17"/>
    </row>
    <row r="64" spans="1:12" ht="15">
      <c r="A64" s="55" t="s">
        <v>121</v>
      </c>
      <c r="B64" s="56" t="s">
        <v>153</v>
      </c>
      <c r="C64" s="56" t="s">
        <v>15</v>
      </c>
      <c r="D64" s="56">
        <v>43</v>
      </c>
      <c r="E64" s="56">
        <v>385</v>
      </c>
      <c r="F64" s="57">
        <f t="shared" si="1"/>
        <v>442.74999999999994</v>
      </c>
      <c r="G64" s="58">
        <f t="shared" si="2"/>
        <v>442.74999999999994</v>
      </c>
      <c r="H64" s="58">
        <v>443</v>
      </c>
      <c r="I64" s="58">
        <v>29</v>
      </c>
      <c r="J64" s="58">
        <f t="shared" si="3"/>
        <v>-28.749999999999943</v>
      </c>
      <c r="L64" s="18" t="s">
        <v>206</v>
      </c>
    </row>
    <row r="65" spans="1:12" ht="15">
      <c r="A65" s="1" t="s">
        <v>27</v>
      </c>
      <c r="B65" s="59" t="s">
        <v>10</v>
      </c>
      <c r="C65" s="59" t="s">
        <v>11</v>
      </c>
      <c r="D65" s="59">
        <v>38</v>
      </c>
      <c r="E65" s="59">
        <v>372</v>
      </c>
      <c r="F65" s="60">
        <f t="shared" si="1"/>
        <v>427.79999999999995</v>
      </c>
      <c r="G65" s="4">
        <f t="shared" si="2"/>
        <v>427.79999999999995</v>
      </c>
      <c r="H65" s="66">
        <v>430</v>
      </c>
      <c r="I65" s="4">
        <v>28</v>
      </c>
      <c r="J65" s="4">
        <f t="shared" si="3"/>
        <v>-25.799999999999955</v>
      </c>
      <c r="L65" s="17"/>
    </row>
    <row r="66" spans="1:12" ht="15">
      <c r="A66" s="55" t="s">
        <v>89</v>
      </c>
      <c r="B66" s="56" t="s">
        <v>19</v>
      </c>
      <c r="C66" s="56" t="s">
        <v>15</v>
      </c>
      <c r="D66" s="56">
        <v>35</v>
      </c>
      <c r="E66" s="56">
        <v>350</v>
      </c>
      <c r="F66" s="57">
        <f t="shared" si="1"/>
        <v>402.49999999999994</v>
      </c>
      <c r="G66" s="58">
        <f t="shared" si="2"/>
        <v>402.49999999999994</v>
      </c>
      <c r="H66" s="58">
        <v>420</v>
      </c>
      <c r="I66" s="58">
        <v>28</v>
      </c>
      <c r="J66" s="58">
        <f t="shared" si="3"/>
        <v>-10.499999999999943</v>
      </c>
      <c r="L66" s="17"/>
    </row>
    <row r="67" spans="1:12" ht="15">
      <c r="A67" s="62" t="s">
        <v>137</v>
      </c>
      <c r="B67" s="59" t="s">
        <v>10</v>
      </c>
      <c r="C67" s="59" t="s">
        <v>11</v>
      </c>
      <c r="D67" s="59">
        <v>39</v>
      </c>
      <c r="E67" s="59">
        <v>372</v>
      </c>
      <c r="F67" s="60">
        <f t="shared" si="1"/>
        <v>427.79999999999995</v>
      </c>
      <c r="G67" s="4">
        <f t="shared" si="2"/>
        <v>427.79999999999995</v>
      </c>
      <c r="H67" s="4">
        <v>500</v>
      </c>
      <c r="I67" s="4">
        <v>28</v>
      </c>
      <c r="J67" s="4">
        <f t="shared" si="3"/>
        <v>44.200000000000045</v>
      </c>
      <c r="L67" s="17"/>
    </row>
    <row r="68" spans="1:12" ht="15">
      <c r="A68" s="55" t="s">
        <v>98</v>
      </c>
      <c r="B68" s="56" t="s">
        <v>10</v>
      </c>
      <c r="C68" s="56" t="s">
        <v>20</v>
      </c>
      <c r="D68" s="56">
        <v>38</v>
      </c>
      <c r="E68" s="56">
        <v>372</v>
      </c>
      <c r="F68" s="57">
        <f t="shared" si="1"/>
        <v>427.79999999999995</v>
      </c>
      <c r="G68" s="58">
        <f t="shared" si="2"/>
        <v>427.79999999999995</v>
      </c>
      <c r="H68" s="58">
        <v>448</v>
      </c>
      <c r="I68" s="58">
        <v>28</v>
      </c>
      <c r="J68" s="58">
        <f t="shared" si="3"/>
        <v>-7.7999999999999545</v>
      </c>
      <c r="L68" s="17"/>
    </row>
    <row r="69" spans="1:12" ht="15">
      <c r="A69" s="1" t="s">
        <v>65</v>
      </c>
      <c r="B69" s="59" t="s">
        <v>16</v>
      </c>
      <c r="C69" s="59" t="s">
        <v>15</v>
      </c>
      <c r="D69" s="59">
        <v>37</v>
      </c>
      <c r="E69" s="59">
        <v>780</v>
      </c>
      <c r="F69" s="60">
        <f t="shared" si="1"/>
        <v>896.9999999999999</v>
      </c>
      <c r="G69" s="4">
        <f t="shared" si="2"/>
        <v>896.9999999999999</v>
      </c>
      <c r="H69" s="4">
        <v>897</v>
      </c>
      <c r="I69" s="4">
        <v>28</v>
      </c>
      <c r="J69" s="4">
        <f t="shared" si="3"/>
        <v>-27.999999999999886</v>
      </c>
      <c r="L69" s="17"/>
    </row>
    <row r="70" spans="1:12" ht="15">
      <c r="A70" s="55" t="s">
        <v>71</v>
      </c>
      <c r="B70" s="56" t="s">
        <v>16</v>
      </c>
      <c r="C70" s="56" t="s">
        <v>15</v>
      </c>
      <c r="D70" s="56">
        <v>40</v>
      </c>
      <c r="E70" s="56">
        <v>780</v>
      </c>
      <c r="F70" s="57">
        <f aca="true" t="shared" si="4" ref="F70:F104">E70*1.15</f>
        <v>896.9999999999999</v>
      </c>
      <c r="G70" s="58">
        <f t="shared" si="2"/>
        <v>896.9999999999999</v>
      </c>
      <c r="H70" s="58">
        <v>897</v>
      </c>
      <c r="I70" s="58">
        <v>28</v>
      </c>
      <c r="J70" s="58">
        <f t="shared" si="3"/>
        <v>-27.999999999999886</v>
      </c>
      <c r="L70" s="17"/>
    </row>
    <row r="71" spans="1:12" ht="15">
      <c r="A71" s="1" t="s">
        <v>109</v>
      </c>
      <c r="B71" s="59" t="s">
        <v>21</v>
      </c>
      <c r="C71" s="59" t="s">
        <v>15</v>
      </c>
      <c r="D71" s="59">
        <v>38</v>
      </c>
      <c r="E71" s="59">
        <v>390</v>
      </c>
      <c r="F71" s="60">
        <f t="shared" si="4"/>
        <v>448.49999999999994</v>
      </c>
      <c r="G71" s="4">
        <f t="shared" si="2"/>
        <v>448.49999999999994</v>
      </c>
      <c r="H71" s="4">
        <v>449</v>
      </c>
      <c r="I71" s="4">
        <v>28</v>
      </c>
      <c r="J71" s="4">
        <f t="shared" si="3"/>
        <v>-27.499999999999943</v>
      </c>
      <c r="L71" s="17"/>
    </row>
    <row r="72" spans="1:12" ht="15">
      <c r="A72" s="55" t="s">
        <v>82</v>
      </c>
      <c r="B72" s="56" t="s">
        <v>18</v>
      </c>
      <c r="C72" s="56" t="s">
        <v>13</v>
      </c>
      <c r="D72" s="56">
        <v>38</v>
      </c>
      <c r="E72" s="56">
        <v>390</v>
      </c>
      <c r="F72" s="57">
        <f t="shared" si="4"/>
        <v>448.49999999999994</v>
      </c>
      <c r="G72" s="58">
        <f t="shared" si="2"/>
        <v>448.49999999999994</v>
      </c>
      <c r="H72" s="58">
        <v>515</v>
      </c>
      <c r="I72" s="58">
        <v>28</v>
      </c>
      <c r="J72" s="58">
        <f t="shared" si="3"/>
        <v>38.50000000000006</v>
      </c>
      <c r="L72" s="17"/>
    </row>
    <row r="73" spans="1:12" ht="15">
      <c r="A73" s="1" t="s">
        <v>78</v>
      </c>
      <c r="B73" s="59" t="s">
        <v>17</v>
      </c>
      <c r="C73" s="59" t="s">
        <v>15</v>
      </c>
      <c r="D73" s="59">
        <v>40</v>
      </c>
      <c r="E73" s="59">
        <v>372</v>
      </c>
      <c r="F73" s="60">
        <f t="shared" si="4"/>
        <v>427.79999999999995</v>
      </c>
      <c r="G73" s="4"/>
      <c r="H73" s="4"/>
      <c r="I73" s="4">
        <v>28</v>
      </c>
      <c r="J73" s="4"/>
      <c r="L73" s="17"/>
    </row>
    <row r="74" spans="1:12" ht="15">
      <c r="A74" s="1" t="s">
        <v>78</v>
      </c>
      <c r="B74" s="59" t="s">
        <v>17</v>
      </c>
      <c r="C74" s="59" t="s">
        <v>15</v>
      </c>
      <c r="D74" s="59">
        <v>41</v>
      </c>
      <c r="E74" s="59">
        <v>372</v>
      </c>
      <c r="F74" s="60">
        <f t="shared" si="4"/>
        <v>427.79999999999995</v>
      </c>
      <c r="G74" s="4"/>
      <c r="H74" s="4"/>
      <c r="I74" s="4">
        <v>28</v>
      </c>
      <c r="J74" s="4"/>
      <c r="L74" s="17"/>
    </row>
    <row r="75" spans="1:12" ht="15">
      <c r="A75" s="1" t="s">
        <v>78</v>
      </c>
      <c r="B75" s="59" t="s">
        <v>153</v>
      </c>
      <c r="C75" s="59" t="s">
        <v>15</v>
      </c>
      <c r="D75" s="59">
        <v>43</v>
      </c>
      <c r="E75" s="59">
        <v>385</v>
      </c>
      <c r="F75" s="60">
        <f t="shared" si="4"/>
        <v>442.74999999999994</v>
      </c>
      <c r="G75" s="4">
        <f>F73+F74+F75</f>
        <v>1298.35</v>
      </c>
      <c r="H75" s="4">
        <v>1298</v>
      </c>
      <c r="I75" s="4">
        <v>29</v>
      </c>
      <c r="J75" s="4">
        <f>H75-G75-I75-I74-I73</f>
        <v>-85.34999999999991</v>
      </c>
      <c r="L75" s="18" t="s">
        <v>206</v>
      </c>
    </row>
    <row r="76" spans="1:13" ht="15">
      <c r="A76" s="61" t="s">
        <v>29</v>
      </c>
      <c r="B76" s="56" t="s">
        <v>10</v>
      </c>
      <c r="C76" s="56" t="s">
        <v>11</v>
      </c>
      <c r="D76" s="56">
        <v>39</v>
      </c>
      <c r="E76" s="56">
        <v>372</v>
      </c>
      <c r="F76" s="57">
        <f t="shared" si="4"/>
        <v>427.79999999999995</v>
      </c>
      <c r="G76" s="58">
        <f>F76</f>
        <v>427.79999999999995</v>
      </c>
      <c r="H76" s="58">
        <v>456</v>
      </c>
      <c r="I76" s="58">
        <v>28</v>
      </c>
      <c r="J76" s="58">
        <f>H76-G76-I76</f>
        <v>0.20000000000004547</v>
      </c>
      <c r="L76" s="17"/>
      <c r="M76">
        <v>880</v>
      </c>
    </row>
    <row r="77" spans="1:12" ht="15">
      <c r="A77" s="1" t="s">
        <v>106</v>
      </c>
      <c r="B77" s="59" t="s">
        <v>10</v>
      </c>
      <c r="C77" s="59" t="s">
        <v>20</v>
      </c>
      <c r="D77" s="59">
        <v>38</v>
      </c>
      <c r="E77" s="59">
        <v>372</v>
      </c>
      <c r="F77" s="60">
        <f t="shared" si="4"/>
        <v>427.79999999999995</v>
      </c>
      <c r="G77" s="4">
        <f>F77</f>
        <v>427.79999999999995</v>
      </c>
      <c r="H77" s="4">
        <v>450</v>
      </c>
      <c r="I77" s="4">
        <v>28</v>
      </c>
      <c r="J77" s="4">
        <f>H77-G77-I77</f>
        <v>-5.7999999999999545</v>
      </c>
      <c r="L77" s="17"/>
    </row>
    <row r="78" spans="1:13" ht="15">
      <c r="A78" s="72" t="s">
        <v>42</v>
      </c>
      <c r="B78" s="73" t="s">
        <v>10</v>
      </c>
      <c r="C78" s="73" t="s">
        <v>11</v>
      </c>
      <c r="D78" s="73">
        <v>40</v>
      </c>
      <c r="E78" s="73">
        <v>372</v>
      </c>
      <c r="F78" s="74">
        <f t="shared" si="4"/>
        <v>427.79999999999995</v>
      </c>
      <c r="G78" s="75">
        <f>F78</f>
        <v>427.79999999999995</v>
      </c>
      <c r="H78" s="75">
        <v>456</v>
      </c>
      <c r="I78" s="75">
        <v>28</v>
      </c>
      <c r="J78" s="75">
        <f>H78-G78-I78</f>
        <v>0.20000000000004547</v>
      </c>
      <c r="L78" s="17"/>
      <c r="M78">
        <v>1200</v>
      </c>
    </row>
    <row r="79" spans="1:12" ht="15">
      <c r="A79" s="55" t="s">
        <v>118</v>
      </c>
      <c r="B79" s="56" t="s">
        <v>24</v>
      </c>
      <c r="C79" s="56" t="s">
        <v>15</v>
      </c>
      <c r="D79" s="56">
        <v>45</v>
      </c>
      <c r="E79" s="56">
        <v>385</v>
      </c>
      <c r="F79" s="57">
        <f t="shared" si="4"/>
        <v>442.74999999999994</v>
      </c>
      <c r="G79" s="58">
        <f>F79</f>
        <v>442.74999999999994</v>
      </c>
      <c r="H79" s="58">
        <v>443</v>
      </c>
      <c r="I79" s="58">
        <v>28</v>
      </c>
      <c r="J79" s="58">
        <v>-28</v>
      </c>
      <c r="L79" s="17"/>
    </row>
    <row r="80" spans="1:12" ht="15">
      <c r="A80" s="1" t="s">
        <v>34</v>
      </c>
      <c r="B80" s="59" t="s">
        <v>10</v>
      </c>
      <c r="C80" s="59" t="s">
        <v>11</v>
      </c>
      <c r="D80" s="59">
        <v>38</v>
      </c>
      <c r="E80" s="59">
        <v>372</v>
      </c>
      <c r="F80" s="60">
        <f t="shared" si="4"/>
        <v>427.79999999999995</v>
      </c>
      <c r="G80" s="4"/>
      <c r="H80" s="4"/>
      <c r="I80" s="4">
        <v>28</v>
      </c>
      <c r="J80" s="4"/>
      <c r="L80" s="17"/>
    </row>
    <row r="81" spans="1:12" ht="15">
      <c r="A81" s="1" t="s">
        <v>34</v>
      </c>
      <c r="B81" s="59" t="s">
        <v>10</v>
      </c>
      <c r="C81" s="59" t="s">
        <v>11</v>
      </c>
      <c r="D81" s="59">
        <v>41</v>
      </c>
      <c r="E81" s="59">
        <v>372</v>
      </c>
      <c r="F81" s="60">
        <f t="shared" si="4"/>
        <v>427.79999999999995</v>
      </c>
      <c r="G81" s="4"/>
      <c r="H81" s="4"/>
      <c r="I81" s="4">
        <v>28</v>
      </c>
      <c r="J81" s="4"/>
      <c r="L81" s="17"/>
    </row>
    <row r="82" spans="1:12" ht="15">
      <c r="A82" s="1" t="s">
        <v>34</v>
      </c>
      <c r="B82" s="59" t="s">
        <v>10</v>
      </c>
      <c r="C82" s="59" t="s">
        <v>11</v>
      </c>
      <c r="D82" s="59">
        <v>41</v>
      </c>
      <c r="E82" s="59">
        <v>372</v>
      </c>
      <c r="F82" s="60">
        <f t="shared" si="4"/>
        <v>427.79999999999995</v>
      </c>
      <c r="G82" s="4"/>
      <c r="H82" s="4"/>
      <c r="I82" s="4">
        <v>28</v>
      </c>
      <c r="J82" s="4"/>
      <c r="L82" s="17"/>
    </row>
    <row r="83" spans="1:12" ht="15">
      <c r="A83" s="1" t="s">
        <v>34</v>
      </c>
      <c r="B83" s="59" t="s">
        <v>10</v>
      </c>
      <c r="C83" s="59" t="s">
        <v>11</v>
      </c>
      <c r="D83" s="59">
        <v>38</v>
      </c>
      <c r="E83" s="59">
        <v>372</v>
      </c>
      <c r="F83" s="60">
        <f t="shared" si="4"/>
        <v>427.79999999999995</v>
      </c>
      <c r="G83" s="4">
        <f>F80+F81+F82+F83</f>
        <v>1711.1999999999998</v>
      </c>
      <c r="H83" s="4"/>
      <c r="I83" s="4">
        <v>28</v>
      </c>
      <c r="J83" s="4">
        <v>-1823</v>
      </c>
      <c r="L83" s="17"/>
    </row>
    <row r="84" spans="1:12" ht="15">
      <c r="A84" s="55" t="s">
        <v>72</v>
      </c>
      <c r="B84" s="56" t="s">
        <v>16</v>
      </c>
      <c r="C84" s="56" t="s">
        <v>15</v>
      </c>
      <c r="D84" s="56">
        <v>40</v>
      </c>
      <c r="E84" s="56">
        <v>780</v>
      </c>
      <c r="F84" s="57">
        <f t="shared" si="4"/>
        <v>896.9999999999999</v>
      </c>
      <c r="G84" s="58">
        <f>F84</f>
        <v>896.9999999999999</v>
      </c>
      <c r="H84" s="58">
        <v>897</v>
      </c>
      <c r="I84" s="58">
        <v>28</v>
      </c>
      <c r="J84" s="58">
        <f>H84-G84-I84</f>
        <v>-27.999999999999886</v>
      </c>
      <c r="L84" s="17"/>
    </row>
    <row r="85" spans="1:12" ht="15">
      <c r="A85" s="1" t="s">
        <v>91</v>
      </c>
      <c r="B85" s="59" t="s">
        <v>19</v>
      </c>
      <c r="C85" s="59" t="s">
        <v>15</v>
      </c>
      <c r="D85" s="59">
        <v>36</v>
      </c>
      <c r="E85" s="59">
        <v>350</v>
      </c>
      <c r="F85" s="60">
        <f t="shared" si="4"/>
        <v>402.49999999999994</v>
      </c>
      <c r="G85" s="4">
        <f>F85</f>
        <v>402.49999999999994</v>
      </c>
      <c r="H85" s="4">
        <v>403</v>
      </c>
      <c r="I85" s="4">
        <v>28</v>
      </c>
      <c r="J85" s="4">
        <v>-28</v>
      </c>
      <c r="L85" s="17"/>
    </row>
    <row r="86" spans="1:12" ht="15">
      <c r="A86" s="55" t="s">
        <v>56</v>
      </c>
      <c r="B86" s="56" t="s">
        <v>12</v>
      </c>
      <c r="C86" s="56" t="s">
        <v>13</v>
      </c>
      <c r="D86" s="56">
        <v>40</v>
      </c>
      <c r="E86" s="56">
        <v>360</v>
      </c>
      <c r="F86" s="57">
        <f t="shared" si="4"/>
        <v>413.99999999999994</v>
      </c>
      <c r="G86" s="58"/>
      <c r="H86" s="58"/>
      <c r="I86" s="58">
        <v>28</v>
      </c>
      <c r="J86" s="58"/>
      <c r="L86" s="17"/>
    </row>
    <row r="87" spans="1:12" ht="15">
      <c r="A87" s="61" t="s">
        <v>56</v>
      </c>
      <c r="B87" s="56" t="s">
        <v>153</v>
      </c>
      <c r="C87" s="56" t="s">
        <v>15</v>
      </c>
      <c r="D87" s="56">
        <v>41</v>
      </c>
      <c r="E87" s="56">
        <v>385</v>
      </c>
      <c r="F87" s="57">
        <f>E87*1.15</f>
        <v>442.74999999999994</v>
      </c>
      <c r="G87" s="58">
        <f>F86+F87</f>
        <v>856.7499999999999</v>
      </c>
      <c r="H87" s="58">
        <v>870</v>
      </c>
      <c r="I87" s="58">
        <v>29</v>
      </c>
      <c r="J87" s="58">
        <f>H87-G87-I87-I86</f>
        <v>-43.749999999999886</v>
      </c>
      <c r="L87" s="18" t="s">
        <v>206</v>
      </c>
    </row>
    <row r="88" spans="1:12" ht="15">
      <c r="A88" s="62" t="s">
        <v>31</v>
      </c>
      <c r="B88" s="59" t="s">
        <v>10</v>
      </c>
      <c r="C88" s="59" t="s">
        <v>11</v>
      </c>
      <c r="D88" s="59">
        <v>41</v>
      </c>
      <c r="E88" s="59">
        <v>372</v>
      </c>
      <c r="F88" s="60">
        <f t="shared" si="4"/>
        <v>427.79999999999995</v>
      </c>
      <c r="G88" s="4">
        <f>F88</f>
        <v>427.79999999999995</v>
      </c>
      <c r="H88" s="4">
        <v>428</v>
      </c>
      <c r="I88" s="4">
        <v>28</v>
      </c>
      <c r="J88" s="4">
        <v>-28</v>
      </c>
      <c r="L88" s="17"/>
    </row>
    <row r="89" spans="1:12" ht="15">
      <c r="A89" s="55" t="s">
        <v>112</v>
      </c>
      <c r="B89" s="71" t="s">
        <v>22</v>
      </c>
      <c r="C89" s="71" t="s">
        <v>23</v>
      </c>
      <c r="D89" s="71">
        <v>34</v>
      </c>
      <c r="E89" s="71">
        <v>350</v>
      </c>
      <c r="F89" s="78">
        <f t="shared" si="4"/>
        <v>402.49999999999994</v>
      </c>
      <c r="G89" s="58">
        <v>0</v>
      </c>
      <c r="H89" s="58">
        <v>0</v>
      </c>
      <c r="I89" s="58"/>
      <c r="J89" s="58"/>
      <c r="L89" s="17"/>
    </row>
    <row r="90" spans="1:12" ht="15">
      <c r="A90" s="1" t="s">
        <v>80</v>
      </c>
      <c r="B90" s="59" t="s">
        <v>17</v>
      </c>
      <c r="C90" s="59" t="s">
        <v>15</v>
      </c>
      <c r="D90" s="59">
        <v>40</v>
      </c>
      <c r="E90" s="59">
        <v>372</v>
      </c>
      <c r="F90" s="60">
        <f t="shared" si="4"/>
        <v>427.79999999999995</v>
      </c>
      <c r="G90" s="4"/>
      <c r="H90" s="4"/>
      <c r="I90" s="4">
        <v>28</v>
      </c>
      <c r="J90" s="4"/>
      <c r="L90" s="17"/>
    </row>
    <row r="91" spans="1:12" ht="15">
      <c r="A91" s="1" t="s">
        <v>80</v>
      </c>
      <c r="B91" s="59" t="s">
        <v>24</v>
      </c>
      <c r="C91" s="59" t="s">
        <v>15</v>
      </c>
      <c r="D91" s="59">
        <v>44</v>
      </c>
      <c r="E91" s="59">
        <v>385</v>
      </c>
      <c r="F91" s="60">
        <f t="shared" si="4"/>
        <v>442.74999999999994</v>
      </c>
      <c r="G91" s="4">
        <f>F90+F91</f>
        <v>870.55</v>
      </c>
      <c r="H91" s="4">
        <v>900</v>
      </c>
      <c r="I91" s="4">
        <v>28</v>
      </c>
      <c r="J91" s="4">
        <f>H91-G91-I90-I91</f>
        <v>-26.549999999999955</v>
      </c>
      <c r="L91" s="17"/>
    </row>
    <row r="92" spans="1:12" ht="15">
      <c r="A92" s="55" t="s">
        <v>113</v>
      </c>
      <c r="B92" s="71" t="s">
        <v>22</v>
      </c>
      <c r="C92" s="71" t="s">
        <v>23</v>
      </c>
      <c r="D92" s="71">
        <v>34</v>
      </c>
      <c r="E92" s="71">
        <v>350</v>
      </c>
      <c r="F92" s="78">
        <v>0</v>
      </c>
      <c r="G92" s="58"/>
      <c r="H92" s="58"/>
      <c r="I92" s="58"/>
      <c r="J92" s="58"/>
      <c r="L92" s="17"/>
    </row>
    <row r="93" spans="1:12" ht="15">
      <c r="A93" s="61" t="s">
        <v>113</v>
      </c>
      <c r="B93" s="56" t="s">
        <v>153</v>
      </c>
      <c r="C93" s="56" t="s">
        <v>15</v>
      </c>
      <c r="D93" s="56">
        <v>42</v>
      </c>
      <c r="E93" s="56">
        <v>385</v>
      </c>
      <c r="F93" s="57">
        <f>E93*1.15</f>
        <v>442.74999999999994</v>
      </c>
      <c r="G93" s="58"/>
      <c r="H93" s="58"/>
      <c r="I93" s="58">
        <v>29</v>
      </c>
      <c r="J93" s="58"/>
      <c r="L93" s="18" t="s">
        <v>206</v>
      </c>
    </row>
    <row r="94" spans="1:12" ht="15">
      <c r="A94" s="61" t="s">
        <v>113</v>
      </c>
      <c r="B94" s="56" t="s">
        <v>153</v>
      </c>
      <c r="C94" s="56" t="s">
        <v>15</v>
      </c>
      <c r="D94" s="56">
        <v>42</v>
      </c>
      <c r="E94" s="56">
        <v>385</v>
      </c>
      <c r="F94" s="57">
        <f>E94*1.15</f>
        <v>442.74999999999994</v>
      </c>
      <c r="G94" s="58">
        <f>F92+F93+F94</f>
        <v>885.4999999999999</v>
      </c>
      <c r="H94" s="58">
        <v>1300</v>
      </c>
      <c r="I94" s="58">
        <v>29</v>
      </c>
      <c r="J94" s="79">
        <f>H94-G94-I94-I93</f>
        <v>356.5000000000001</v>
      </c>
      <c r="L94" s="18" t="s">
        <v>206</v>
      </c>
    </row>
    <row r="95" spans="1:12" ht="15">
      <c r="A95" s="62" t="s">
        <v>151</v>
      </c>
      <c r="B95" s="59" t="s">
        <v>12</v>
      </c>
      <c r="C95" s="59" t="s">
        <v>13</v>
      </c>
      <c r="D95" s="59">
        <v>38</v>
      </c>
      <c r="E95" s="59">
        <v>360</v>
      </c>
      <c r="F95" s="60">
        <f t="shared" si="4"/>
        <v>413.99999999999994</v>
      </c>
      <c r="G95" s="4">
        <f>F95</f>
        <v>413.99999999999994</v>
      </c>
      <c r="H95" s="4">
        <v>450</v>
      </c>
      <c r="I95" s="4">
        <v>28</v>
      </c>
      <c r="J95" s="4">
        <f>H95-G95-I95</f>
        <v>8.000000000000057</v>
      </c>
      <c r="L95" s="17"/>
    </row>
    <row r="96" spans="1:12" ht="15">
      <c r="A96" s="55" t="s">
        <v>57</v>
      </c>
      <c r="B96" s="56" t="s">
        <v>12</v>
      </c>
      <c r="C96" s="56" t="s">
        <v>13</v>
      </c>
      <c r="D96" s="56">
        <v>41</v>
      </c>
      <c r="E96" s="56">
        <v>360</v>
      </c>
      <c r="F96" s="57">
        <f t="shared" si="4"/>
        <v>413.99999999999994</v>
      </c>
      <c r="G96" s="58"/>
      <c r="H96" s="58"/>
      <c r="I96" s="58">
        <v>28</v>
      </c>
      <c r="J96" s="58"/>
      <c r="L96" s="17"/>
    </row>
    <row r="97" spans="1:12" ht="15">
      <c r="A97" s="55" t="s">
        <v>57</v>
      </c>
      <c r="B97" s="56" t="s">
        <v>21</v>
      </c>
      <c r="C97" s="56" t="s">
        <v>15</v>
      </c>
      <c r="D97" s="56">
        <v>38</v>
      </c>
      <c r="E97" s="56">
        <v>390</v>
      </c>
      <c r="F97" s="57">
        <f t="shared" si="4"/>
        <v>448.49999999999994</v>
      </c>
      <c r="G97" s="58"/>
      <c r="H97" s="58"/>
      <c r="I97" s="58">
        <v>28</v>
      </c>
      <c r="J97" s="58"/>
      <c r="L97" s="17"/>
    </row>
    <row r="98" spans="1:12" ht="15">
      <c r="A98" s="55" t="s">
        <v>57</v>
      </c>
      <c r="B98" s="56" t="s">
        <v>21</v>
      </c>
      <c r="C98" s="56" t="s">
        <v>15</v>
      </c>
      <c r="D98" s="56">
        <v>41</v>
      </c>
      <c r="E98" s="56">
        <v>390</v>
      </c>
      <c r="F98" s="57">
        <f t="shared" si="4"/>
        <v>448.49999999999994</v>
      </c>
      <c r="G98" s="58">
        <f>F96+F97+F98</f>
        <v>1310.9999999999998</v>
      </c>
      <c r="H98" s="58">
        <v>1320</v>
      </c>
      <c r="I98" s="58">
        <v>28</v>
      </c>
      <c r="J98" s="58">
        <f>H98-G98-I96-I97-I98</f>
        <v>-74.99999999999977</v>
      </c>
      <c r="L98" s="17"/>
    </row>
    <row r="99" spans="1:12" ht="15">
      <c r="A99" s="62" t="s">
        <v>111</v>
      </c>
      <c r="B99" s="59" t="s">
        <v>21</v>
      </c>
      <c r="C99" s="59" t="s">
        <v>15</v>
      </c>
      <c r="D99" s="59">
        <v>40</v>
      </c>
      <c r="E99" s="59">
        <v>390</v>
      </c>
      <c r="F99" s="60">
        <f t="shared" si="4"/>
        <v>448.49999999999994</v>
      </c>
      <c r="G99" s="4">
        <f aca="true" t="shared" si="5" ref="G99:G104">F99</f>
        <v>448.49999999999994</v>
      </c>
      <c r="H99" s="4">
        <v>450</v>
      </c>
      <c r="I99" s="4">
        <v>28</v>
      </c>
      <c r="J99" s="4">
        <f>H99-G99-I99</f>
        <v>-26.499999999999943</v>
      </c>
      <c r="L99" s="17"/>
    </row>
    <row r="100" spans="1:12" ht="15">
      <c r="A100" s="55" t="s">
        <v>33</v>
      </c>
      <c r="B100" s="56" t="s">
        <v>10</v>
      </c>
      <c r="C100" s="56" t="s">
        <v>11</v>
      </c>
      <c r="D100" s="56">
        <v>38</v>
      </c>
      <c r="E100" s="56">
        <v>372</v>
      </c>
      <c r="F100" s="57">
        <f t="shared" si="4"/>
        <v>427.79999999999995</v>
      </c>
      <c r="G100" s="58">
        <f t="shared" si="5"/>
        <v>427.79999999999995</v>
      </c>
      <c r="H100" s="58">
        <v>430</v>
      </c>
      <c r="I100" s="58">
        <v>28</v>
      </c>
      <c r="J100" s="58">
        <f>H100-G100-I100</f>
        <v>-25.799999999999955</v>
      </c>
      <c r="L100" s="17"/>
    </row>
    <row r="101" spans="1:12" ht="15">
      <c r="A101" s="62" t="s">
        <v>60</v>
      </c>
      <c r="B101" s="59" t="s">
        <v>12</v>
      </c>
      <c r="C101" s="59" t="s">
        <v>13</v>
      </c>
      <c r="D101" s="59">
        <v>39</v>
      </c>
      <c r="E101" s="59">
        <v>360</v>
      </c>
      <c r="F101" s="60">
        <f t="shared" si="4"/>
        <v>413.99999999999994</v>
      </c>
      <c r="G101" s="4">
        <f t="shared" si="5"/>
        <v>413.99999999999994</v>
      </c>
      <c r="H101" s="4">
        <v>414</v>
      </c>
      <c r="I101" s="4">
        <v>28</v>
      </c>
      <c r="J101" s="4">
        <f>H101-G101-I101</f>
        <v>-27.999999999999943</v>
      </c>
      <c r="L101" s="17"/>
    </row>
    <row r="102" spans="1:12" ht="15">
      <c r="A102" s="72" t="s">
        <v>129</v>
      </c>
      <c r="B102" s="73" t="s">
        <v>12</v>
      </c>
      <c r="C102" s="73" t="s">
        <v>13</v>
      </c>
      <c r="D102" s="73">
        <v>40</v>
      </c>
      <c r="E102" s="73">
        <v>360</v>
      </c>
      <c r="F102" s="74">
        <f t="shared" si="4"/>
        <v>413.99999999999994</v>
      </c>
      <c r="G102" s="75">
        <f t="shared" si="5"/>
        <v>413.99999999999994</v>
      </c>
      <c r="H102" s="75">
        <v>420</v>
      </c>
      <c r="I102" s="75">
        <v>28</v>
      </c>
      <c r="J102" s="75">
        <f>H102-G102-I102</f>
        <v>-21.999999999999943</v>
      </c>
      <c r="L102" s="17"/>
    </row>
    <row r="103" spans="1:12" ht="15">
      <c r="A103" s="55" t="s">
        <v>119</v>
      </c>
      <c r="B103" s="56" t="s">
        <v>153</v>
      </c>
      <c r="C103" s="56" t="s">
        <v>15</v>
      </c>
      <c r="D103" s="56">
        <v>42</v>
      </c>
      <c r="E103" s="56">
        <v>385</v>
      </c>
      <c r="F103" s="57">
        <f t="shared" si="4"/>
        <v>442.74999999999994</v>
      </c>
      <c r="G103" s="58">
        <f t="shared" si="5"/>
        <v>442.74999999999994</v>
      </c>
      <c r="H103" s="58">
        <v>500</v>
      </c>
      <c r="I103" s="58">
        <v>29</v>
      </c>
      <c r="J103" s="58">
        <f>H103-G103-I103</f>
        <v>28.250000000000057</v>
      </c>
      <c r="L103" s="18" t="s">
        <v>206</v>
      </c>
    </row>
    <row r="104" spans="1:12" ht="15">
      <c r="A104" s="1" t="s">
        <v>48</v>
      </c>
      <c r="B104" s="59" t="s">
        <v>10</v>
      </c>
      <c r="C104" s="59" t="s">
        <v>11</v>
      </c>
      <c r="D104" s="59">
        <v>38</v>
      </c>
      <c r="E104" s="59">
        <v>372</v>
      </c>
      <c r="F104" s="60">
        <f t="shared" si="4"/>
        <v>427.79999999999995</v>
      </c>
      <c r="G104" s="4">
        <f t="shared" si="5"/>
        <v>427.79999999999995</v>
      </c>
      <c r="H104" s="4">
        <v>430</v>
      </c>
      <c r="I104" s="4">
        <v>28</v>
      </c>
      <c r="J104" s="4">
        <v>-26</v>
      </c>
      <c r="L104" s="17"/>
    </row>
    <row r="105" spans="1:12" ht="15">
      <c r="A105" s="55" t="s">
        <v>93</v>
      </c>
      <c r="B105" s="56" t="s">
        <v>19</v>
      </c>
      <c r="C105" s="56" t="s">
        <v>15</v>
      </c>
      <c r="D105" s="56">
        <v>37</v>
      </c>
      <c r="E105" s="56">
        <v>350</v>
      </c>
      <c r="F105" s="57">
        <f aca="true" t="shared" si="6" ref="F105:F136">E105*1.15</f>
        <v>402.49999999999994</v>
      </c>
      <c r="G105" s="58"/>
      <c r="H105" s="58"/>
      <c r="I105" s="58">
        <v>28</v>
      </c>
      <c r="J105" s="58"/>
      <c r="L105" s="17"/>
    </row>
    <row r="106" spans="1:12" ht="15">
      <c r="A106" s="55" t="s">
        <v>93</v>
      </c>
      <c r="B106" s="56" t="s">
        <v>24</v>
      </c>
      <c r="C106" s="56" t="s">
        <v>15</v>
      </c>
      <c r="D106" s="56">
        <v>42</v>
      </c>
      <c r="E106" s="56">
        <v>385</v>
      </c>
      <c r="F106" s="57">
        <f t="shared" si="6"/>
        <v>442.74999999999994</v>
      </c>
      <c r="G106" s="58">
        <f>F105+F106</f>
        <v>845.2499999999999</v>
      </c>
      <c r="H106" s="58">
        <v>1000</v>
      </c>
      <c r="I106" s="58">
        <v>28</v>
      </c>
      <c r="J106" s="58">
        <f>H106-G106-I105-I106</f>
        <v>98.75000000000011</v>
      </c>
      <c r="L106" s="17"/>
    </row>
    <row r="107" spans="1:12" ht="15">
      <c r="A107" s="1" t="s">
        <v>99</v>
      </c>
      <c r="B107" s="59" t="s">
        <v>10</v>
      </c>
      <c r="C107" s="59" t="s">
        <v>20</v>
      </c>
      <c r="D107" s="59">
        <v>38</v>
      </c>
      <c r="E107" s="59">
        <v>372</v>
      </c>
      <c r="F107" s="60">
        <f t="shared" si="6"/>
        <v>427.79999999999995</v>
      </c>
      <c r="G107" s="4"/>
      <c r="H107" s="4"/>
      <c r="I107" s="4">
        <v>28</v>
      </c>
      <c r="J107" s="4"/>
      <c r="L107" s="17"/>
    </row>
    <row r="108" spans="1:12" ht="15">
      <c r="A108" s="1" t="s">
        <v>99</v>
      </c>
      <c r="B108" s="59" t="s">
        <v>10</v>
      </c>
      <c r="C108" s="59" t="s">
        <v>20</v>
      </c>
      <c r="D108" s="59">
        <v>39</v>
      </c>
      <c r="E108" s="59">
        <v>372</v>
      </c>
      <c r="F108" s="60">
        <f t="shared" si="6"/>
        <v>427.79999999999995</v>
      </c>
      <c r="G108" s="4"/>
      <c r="H108" s="4"/>
      <c r="I108" s="4">
        <v>28</v>
      </c>
      <c r="J108" s="4"/>
      <c r="L108" s="17"/>
    </row>
    <row r="109" spans="1:12" ht="15">
      <c r="A109" s="1" t="s">
        <v>99</v>
      </c>
      <c r="B109" s="59" t="s">
        <v>10</v>
      </c>
      <c r="C109" s="59" t="s">
        <v>20</v>
      </c>
      <c r="D109" s="59">
        <v>37</v>
      </c>
      <c r="E109" s="59">
        <v>372</v>
      </c>
      <c r="F109" s="60">
        <f t="shared" si="6"/>
        <v>427.79999999999995</v>
      </c>
      <c r="G109" s="4">
        <f>F107+F108+F109</f>
        <v>1283.3999999999999</v>
      </c>
      <c r="H109" s="4">
        <v>1283</v>
      </c>
      <c r="I109" s="4">
        <v>28</v>
      </c>
      <c r="J109" s="4">
        <f>H109-G109-I107-I108-I109</f>
        <v>-84.39999999999986</v>
      </c>
      <c r="L109" s="17"/>
    </row>
    <row r="110" spans="1:12" ht="15">
      <c r="A110" s="55" t="s">
        <v>35</v>
      </c>
      <c r="B110" s="56" t="s">
        <v>10</v>
      </c>
      <c r="C110" s="56" t="s">
        <v>11</v>
      </c>
      <c r="D110" s="56">
        <v>39</v>
      </c>
      <c r="E110" s="56">
        <v>372</v>
      </c>
      <c r="F110" s="57">
        <f t="shared" si="6"/>
        <v>427.79999999999995</v>
      </c>
      <c r="G110" s="58"/>
      <c r="H110" s="58"/>
      <c r="I110" s="58">
        <v>28</v>
      </c>
      <c r="J110" s="58"/>
      <c r="L110" s="17"/>
    </row>
    <row r="111" spans="1:12" ht="15">
      <c r="A111" s="55" t="s">
        <v>35</v>
      </c>
      <c r="B111" s="56" t="s">
        <v>10</v>
      </c>
      <c r="C111" s="56" t="s">
        <v>11</v>
      </c>
      <c r="D111" s="56">
        <v>39</v>
      </c>
      <c r="E111" s="56">
        <v>372</v>
      </c>
      <c r="F111" s="57">
        <f t="shared" si="6"/>
        <v>427.79999999999995</v>
      </c>
      <c r="G111" s="58">
        <f>F110+F111</f>
        <v>855.5999999999999</v>
      </c>
      <c r="H111" s="58">
        <v>860</v>
      </c>
      <c r="I111" s="58">
        <v>28</v>
      </c>
      <c r="J111" s="58">
        <f>H111-G111-I110-I111</f>
        <v>-51.59999999999991</v>
      </c>
      <c r="L111" s="17"/>
    </row>
    <row r="112" spans="1:12" ht="15">
      <c r="A112" s="1" t="s">
        <v>36</v>
      </c>
      <c r="B112" s="59" t="s">
        <v>10</v>
      </c>
      <c r="C112" s="59" t="s">
        <v>11</v>
      </c>
      <c r="D112" s="59">
        <v>39</v>
      </c>
      <c r="E112" s="59">
        <v>372</v>
      </c>
      <c r="F112" s="60">
        <f t="shared" si="6"/>
        <v>427.79999999999995</v>
      </c>
      <c r="G112" s="4"/>
      <c r="H112" s="4"/>
      <c r="I112" s="4">
        <v>28</v>
      </c>
      <c r="J112" s="4"/>
      <c r="L112" s="17"/>
    </row>
    <row r="113" spans="1:12" ht="15">
      <c r="A113" s="1" t="s">
        <v>36</v>
      </c>
      <c r="B113" s="59" t="s">
        <v>10</v>
      </c>
      <c r="C113" s="59" t="s">
        <v>11</v>
      </c>
      <c r="D113" s="59">
        <v>38</v>
      </c>
      <c r="E113" s="59">
        <v>372</v>
      </c>
      <c r="F113" s="60">
        <f t="shared" si="6"/>
        <v>427.79999999999995</v>
      </c>
      <c r="G113" s="4"/>
      <c r="H113" s="4"/>
      <c r="I113" s="4">
        <v>28</v>
      </c>
      <c r="J113" s="4"/>
      <c r="L113" s="17"/>
    </row>
    <row r="114" spans="1:12" ht="15">
      <c r="A114" s="1" t="s">
        <v>36</v>
      </c>
      <c r="B114" s="59" t="s">
        <v>19</v>
      </c>
      <c r="C114" s="59" t="s">
        <v>15</v>
      </c>
      <c r="D114" s="59">
        <v>33</v>
      </c>
      <c r="E114" s="59">
        <v>350</v>
      </c>
      <c r="F114" s="60">
        <f t="shared" si="6"/>
        <v>402.49999999999994</v>
      </c>
      <c r="G114" s="4"/>
      <c r="H114" s="4"/>
      <c r="I114" s="4">
        <v>28</v>
      </c>
      <c r="J114" s="4"/>
      <c r="L114" s="17"/>
    </row>
    <row r="115" spans="1:12" ht="15">
      <c r="A115" s="1" t="s">
        <v>36</v>
      </c>
      <c r="B115" s="59" t="s">
        <v>19</v>
      </c>
      <c r="C115" s="59" t="s">
        <v>15</v>
      </c>
      <c r="D115" s="59">
        <v>37</v>
      </c>
      <c r="E115" s="59">
        <v>350</v>
      </c>
      <c r="F115" s="60">
        <f t="shared" si="6"/>
        <v>402.49999999999994</v>
      </c>
      <c r="G115" s="4">
        <f>F112+F113+F114+F115</f>
        <v>1660.6</v>
      </c>
      <c r="H115" s="4">
        <v>1661</v>
      </c>
      <c r="I115" s="4">
        <v>28</v>
      </c>
      <c r="J115" s="4">
        <f>H115-G115-I112-I113-I114-I115</f>
        <v>-111.59999999999991</v>
      </c>
      <c r="L115" s="17"/>
    </row>
    <row r="116" spans="1:12" ht="15">
      <c r="A116" s="55" t="s">
        <v>38</v>
      </c>
      <c r="B116" s="56" t="s">
        <v>10</v>
      </c>
      <c r="C116" s="56" t="s">
        <v>11</v>
      </c>
      <c r="D116" s="56">
        <v>37</v>
      </c>
      <c r="E116" s="56">
        <v>372</v>
      </c>
      <c r="F116" s="57">
        <f t="shared" si="6"/>
        <v>427.79999999999995</v>
      </c>
      <c r="G116" s="58">
        <f>F116</f>
        <v>427.79999999999995</v>
      </c>
      <c r="H116" s="58">
        <v>450</v>
      </c>
      <c r="I116" s="58">
        <v>28</v>
      </c>
      <c r="J116" s="58">
        <f>H116-G116-I116</f>
        <v>-5.7999999999999545</v>
      </c>
      <c r="L116" s="17"/>
    </row>
    <row r="117" spans="1:12" ht="15">
      <c r="A117" s="1" t="s">
        <v>107</v>
      </c>
      <c r="B117" s="59" t="s">
        <v>10</v>
      </c>
      <c r="C117" s="59" t="s">
        <v>20</v>
      </c>
      <c r="D117" s="59">
        <v>38</v>
      </c>
      <c r="E117" s="59">
        <v>372</v>
      </c>
      <c r="F117" s="60">
        <f t="shared" si="6"/>
        <v>427.79999999999995</v>
      </c>
      <c r="G117" s="4">
        <f>F117</f>
        <v>427.79999999999995</v>
      </c>
      <c r="H117" s="4">
        <v>428</v>
      </c>
      <c r="I117" s="4">
        <v>28</v>
      </c>
      <c r="J117" s="4">
        <v>-28</v>
      </c>
      <c r="L117" s="17"/>
    </row>
    <row r="118" spans="1:12" ht="15">
      <c r="A118" s="61" t="s">
        <v>102</v>
      </c>
      <c r="B118" s="56" t="s">
        <v>10</v>
      </c>
      <c r="C118" s="56" t="s">
        <v>20</v>
      </c>
      <c r="D118" s="56">
        <v>38</v>
      </c>
      <c r="E118" s="56">
        <v>372</v>
      </c>
      <c r="F118" s="57">
        <f t="shared" si="6"/>
        <v>427.79999999999995</v>
      </c>
      <c r="G118" s="58">
        <f>F118</f>
        <v>427.79999999999995</v>
      </c>
      <c r="H118" s="58">
        <v>451</v>
      </c>
      <c r="I118" s="58">
        <v>28</v>
      </c>
      <c r="J118" s="58">
        <f>H118-G118-I118</f>
        <v>-4.7999999999999545</v>
      </c>
      <c r="L118" s="17"/>
    </row>
    <row r="119" spans="1:12" ht="15">
      <c r="A119" s="1" t="s">
        <v>52</v>
      </c>
      <c r="B119" s="59" t="s">
        <v>12</v>
      </c>
      <c r="C119" s="59" t="s">
        <v>13</v>
      </c>
      <c r="D119" s="59">
        <v>37</v>
      </c>
      <c r="E119" s="59">
        <v>360</v>
      </c>
      <c r="F119" s="60">
        <f t="shared" si="6"/>
        <v>413.99999999999994</v>
      </c>
      <c r="G119" s="4"/>
      <c r="H119" s="4"/>
      <c r="I119" s="4">
        <v>28</v>
      </c>
      <c r="J119" s="4"/>
      <c r="L119" s="17"/>
    </row>
    <row r="120" spans="1:12" ht="15">
      <c r="A120" s="1" t="s">
        <v>52</v>
      </c>
      <c r="B120" s="59" t="s">
        <v>10</v>
      </c>
      <c r="C120" s="59" t="s">
        <v>20</v>
      </c>
      <c r="D120" s="59">
        <v>39</v>
      </c>
      <c r="E120" s="59">
        <v>372</v>
      </c>
      <c r="F120" s="60">
        <f t="shared" si="6"/>
        <v>427.79999999999995</v>
      </c>
      <c r="G120" s="4"/>
      <c r="H120" s="4"/>
      <c r="I120" s="4">
        <v>28</v>
      </c>
      <c r="J120" s="4"/>
      <c r="L120" s="17"/>
    </row>
    <row r="121" spans="1:12" ht="15">
      <c r="A121" s="1" t="s">
        <v>52</v>
      </c>
      <c r="B121" s="59" t="s">
        <v>10</v>
      </c>
      <c r="C121" s="59" t="s">
        <v>20</v>
      </c>
      <c r="D121" s="59">
        <v>39</v>
      </c>
      <c r="E121" s="59">
        <v>372</v>
      </c>
      <c r="F121" s="60">
        <f t="shared" si="6"/>
        <v>427.79999999999995</v>
      </c>
      <c r="G121" s="4">
        <f>F119+F120+F121</f>
        <v>1269.6</v>
      </c>
      <c r="H121" s="4">
        <v>1749</v>
      </c>
      <c r="I121" s="4">
        <v>28</v>
      </c>
      <c r="J121" s="65">
        <f>H121-G121-I121-I120-I119</f>
        <v>395.4000000000001</v>
      </c>
      <c r="L121" s="17"/>
    </row>
    <row r="122" spans="1:12" ht="15">
      <c r="A122" s="55" t="s">
        <v>25</v>
      </c>
      <c r="B122" s="56" t="s">
        <v>10</v>
      </c>
      <c r="C122" s="56" t="s">
        <v>11</v>
      </c>
      <c r="D122" s="56">
        <v>37</v>
      </c>
      <c r="E122" s="56">
        <v>372</v>
      </c>
      <c r="F122" s="57">
        <f t="shared" si="6"/>
        <v>427.79999999999995</v>
      </c>
      <c r="G122" s="58"/>
      <c r="H122" s="58"/>
      <c r="I122" s="58">
        <v>28</v>
      </c>
      <c r="J122" s="58"/>
      <c r="L122" s="17"/>
    </row>
    <row r="123" spans="1:12" ht="15">
      <c r="A123" s="55" t="s">
        <v>25</v>
      </c>
      <c r="B123" s="56" t="s">
        <v>21</v>
      </c>
      <c r="C123" s="56" t="s">
        <v>15</v>
      </c>
      <c r="D123" s="56">
        <v>37</v>
      </c>
      <c r="E123" s="56">
        <v>390</v>
      </c>
      <c r="F123" s="57">
        <f t="shared" si="6"/>
        <v>448.49999999999994</v>
      </c>
      <c r="G123" s="58">
        <f>F122+F123</f>
        <v>876.3</v>
      </c>
      <c r="H123" s="58">
        <v>930</v>
      </c>
      <c r="I123" s="58">
        <v>28</v>
      </c>
      <c r="J123" s="58">
        <f>H123-G123-I123-I122</f>
        <v>-2.2999999999999545</v>
      </c>
      <c r="L123" s="17"/>
    </row>
    <row r="124" spans="1:12" ht="15">
      <c r="A124" s="62" t="s">
        <v>126</v>
      </c>
      <c r="B124" s="59" t="s">
        <v>153</v>
      </c>
      <c r="C124" s="59" t="s">
        <v>15</v>
      </c>
      <c r="D124" s="59">
        <v>44</v>
      </c>
      <c r="E124" s="59">
        <v>385</v>
      </c>
      <c r="F124" s="60">
        <f t="shared" si="6"/>
        <v>442.74999999999994</v>
      </c>
      <c r="G124" s="4">
        <f>F124</f>
        <v>442.74999999999994</v>
      </c>
      <c r="H124" s="4">
        <v>443</v>
      </c>
      <c r="I124" s="4">
        <v>29</v>
      </c>
      <c r="J124" s="4">
        <v>-29</v>
      </c>
      <c r="L124" s="18" t="s">
        <v>206</v>
      </c>
    </row>
    <row r="125" spans="1:12" ht="15">
      <c r="A125" s="55" t="s">
        <v>54</v>
      </c>
      <c r="B125" s="56" t="s">
        <v>12</v>
      </c>
      <c r="C125" s="56" t="s">
        <v>13</v>
      </c>
      <c r="D125" s="56">
        <v>38</v>
      </c>
      <c r="E125" s="56">
        <v>360</v>
      </c>
      <c r="F125" s="57">
        <f t="shared" si="6"/>
        <v>413.99999999999994</v>
      </c>
      <c r="G125" s="58">
        <f>F125</f>
        <v>413.99999999999994</v>
      </c>
      <c r="H125" s="58">
        <v>392</v>
      </c>
      <c r="I125" s="58">
        <v>28</v>
      </c>
      <c r="J125" s="58">
        <f>H125-G125-I125</f>
        <v>-49.99999999999994</v>
      </c>
      <c r="L125" s="17"/>
    </row>
    <row r="126" spans="1:12" ht="15">
      <c r="A126" s="1" t="s">
        <v>49</v>
      </c>
      <c r="B126" s="59" t="s">
        <v>10</v>
      </c>
      <c r="C126" s="59" t="s">
        <v>11</v>
      </c>
      <c r="D126" s="59">
        <v>38</v>
      </c>
      <c r="E126" s="59">
        <v>372</v>
      </c>
      <c r="F126" s="60">
        <f t="shared" si="6"/>
        <v>427.79999999999995</v>
      </c>
      <c r="G126" s="4">
        <f>F126</f>
        <v>427.79999999999995</v>
      </c>
      <c r="H126" s="4">
        <v>428</v>
      </c>
      <c r="I126" s="4">
        <v>28</v>
      </c>
      <c r="J126" s="4">
        <v>-28</v>
      </c>
      <c r="L126" s="17"/>
    </row>
    <row r="127" spans="1:12" ht="15">
      <c r="A127" s="55" t="s">
        <v>95</v>
      </c>
      <c r="B127" s="56" t="s">
        <v>10</v>
      </c>
      <c r="C127" s="56" t="s">
        <v>20</v>
      </c>
      <c r="D127" s="56">
        <v>38</v>
      </c>
      <c r="E127" s="56">
        <v>372</v>
      </c>
      <c r="F127" s="57">
        <f t="shared" si="6"/>
        <v>427.79999999999995</v>
      </c>
      <c r="G127" s="58"/>
      <c r="H127" s="58"/>
      <c r="I127" s="58">
        <v>28</v>
      </c>
      <c r="J127" s="58"/>
      <c r="L127" s="17"/>
    </row>
    <row r="128" spans="1:12" ht="15">
      <c r="A128" s="55" t="s">
        <v>95</v>
      </c>
      <c r="B128" s="56" t="s">
        <v>10</v>
      </c>
      <c r="C128" s="56" t="s">
        <v>20</v>
      </c>
      <c r="D128" s="56">
        <v>38</v>
      </c>
      <c r="E128" s="56">
        <v>372</v>
      </c>
      <c r="F128" s="57">
        <f t="shared" si="6"/>
        <v>427.79999999999995</v>
      </c>
      <c r="G128" s="58">
        <f>F127+F128</f>
        <v>855.5999999999999</v>
      </c>
      <c r="H128" s="58">
        <v>1698</v>
      </c>
      <c r="I128" s="58">
        <v>28</v>
      </c>
      <c r="J128" s="79">
        <f>H128-G128-I128-I127</f>
        <v>786.4000000000001</v>
      </c>
      <c r="L128" s="17"/>
    </row>
    <row r="129" spans="1:12" ht="15">
      <c r="A129" s="1" t="s">
        <v>85</v>
      </c>
      <c r="B129" s="59" t="s">
        <v>18</v>
      </c>
      <c r="C129" s="59" t="s">
        <v>13</v>
      </c>
      <c r="D129" s="59">
        <v>41</v>
      </c>
      <c r="E129" s="59">
        <v>390</v>
      </c>
      <c r="F129" s="60">
        <f t="shared" si="6"/>
        <v>448.49999999999994</v>
      </c>
      <c r="G129" s="4">
        <f>F129</f>
        <v>448.49999999999994</v>
      </c>
      <c r="H129" s="4">
        <v>450</v>
      </c>
      <c r="I129" s="4">
        <v>28</v>
      </c>
      <c r="J129" s="4">
        <v>-27</v>
      </c>
      <c r="L129" s="17"/>
    </row>
    <row r="130" spans="1:12" ht="15">
      <c r="A130" s="55" t="s">
        <v>88</v>
      </c>
      <c r="B130" s="56" t="s">
        <v>19</v>
      </c>
      <c r="C130" s="56" t="s">
        <v>15</v>
      </c>
      <c r="D130" s="56">
        <v>34</v>
      </c>
      <c r="E130" s="56">
        <v>350</v>
      </c>
      <c r="F130" s="57">
        <f t="shared" si="6"/>
        <v>402.49999999999994</v>
      </c>
      <c r="G130" s="58"/>
      <c r="H130" s="58"/>
      <c r="I130" s="58">
        <v>28</v>
      </c>
      <c r="J130" s="58"/>
      <c r="L130" s="17"/>
    </row>
    <row r="131" spans="1:12" ht="15">
      <c r="A131" s="55" t="s">
        <v>88</v>
      </c>
      <c r="B131" s="56" t="s">
        <v>10</v>
      </c>
      <c r="C131" s="56" t="s">
        <v>20</v>
      </c>
      <c r="D131" s="56">
        <v>39</v>
      </c>
      <c r="E131" s="56">
        <v>372</v>
      </c>
      <c r="F131" s="57">
        <f t="shared" si="6"/>
        <v>427.79999999999995</v>
      </c>
      <c r="G131" s="58">
        <f>F130+F131</f>
        <v>830.3</v>
      </c>
      <c r="H131" s="58">
        <v>830</v>
      </c>
      <c r="I131" s="58">
        <v>28</v>
      </c>
      <c r="J131" s="58">
        <v>-56</v>
      </c>
      <c r="L131" s="17"/>
    </row>
    <row r="132" spans="1:12" ht="15">
      <c r="A132" s="1" t="s">
        <v>124</v>
      </c>
      <c r="B132" s="59" t="s">
        <v>153</v>
      </c>
      <c r="C132" s="59" t="s">
        <v>15</v>
      </c>
      <c r="D132" s="59">
        <v>42</v>
      </c>
      <c r="E132" s="59">
        <v>385</v>
      </c>
      <c r="F132" s="60">
        <f t="shared" si="6"/>
        <v>442.74999999999994</v>
      </c>
      <c r="G132" s="4">
        <f>F132</f>
        <v>442.74999999999994</v>
      </c>
      <c r="H132" s="4">
        <v>443</v>
      </c>
      <c r="I132" s="4">
        <v>29</v>
      </c>
      <c r="J132" s="4">
        <v>-29</v>
      </c>
      <c r="L132" s="18" t="s">
        <v>206</v>
      </c>
    </row>
    <row r="133" spans="1:12" ht="15">
      <c r="A133" s="55" t="s">
        <v>44</v>
      </c>
      <c r="B133" s="56" t="s">
        <v>10</v>
      </c>
      <c r="C133" s="56" t="s">
        <v>11</v>
      </c>
      <c r="D133" s="56">
        <v>39</v>
      </c>
      <c r="E133" s="56">
        <v>372</v>
      </c>
      <c r="F133" s="57">
        <f t="shared" si="6"/>
        <v>427.79999999999995</v>
      </c>
      <c r="G133" s="58">
        <f>F133</f>
        <v>427.79999999999995</v>
      </c>
      <c r="H133" s="58">
        <v>430</v>
      </c>
      <c r="I133" s="58">
        <v>28</v>
      </c>
      <c r="J133" s="58">
        <f>H133-G133-I133</f>
        <v>-25.799999999999955</v>
      </c>
      <c r="L133" s="17"/>
    </row>
    <row r="134" spans="1:12" ht="15">
      <c r="A134" s="1" t="s">
        <v>97</v>
      </c>
      <c r="B134" s="59" t="s">
        <v>10</v>
      </c>
      <c r="C134" s="59" t="s">
        <v>20</v>
      </c>
      <c r="D134" s="59">
        <v>37</v>
      </c>
      <c r="E134" s="59">
        <v>372</v>
      </c>
      <c r="F134" s="60">
        <f t="shared" si="6"/>
        <v>427.79999999999995</v>
      </c>
      <c r="G134" s="4">
        <f>F134</f>
        <v>427.79999999999995</v>
      </c>
      <c r="H134" s="4">
        <v>428</v>
      </c>
      <c r="I134" s="4">
        <v>28</v>
      </c>
      <c r="J134" s="4">
        <v>-28</v>
      </c>
      <c r="L134" s="17"/>
    </row>
    <row r="135" spans="1:12" ht="15">
      <c r="A135" s="55" t="s">
        <v>70</v>
      </c>
      <c r="B135" s="56" t="s">
        <v>16</v>
      </c>
      <c r="C135" s="56" t="s">
        <v>15</v>
      </c>
      <c r="D135" s="56">
        <v>39</v>
      </c>
      <c r="E135" s="56">
        <v>780</v>
      </c>
      <c r="F135" s="57">
        <f t="shared" si="6"/>
        <v>896.9999999999999</v>
      </c>
      <c r="G135" s="58">
        <f>F135</f>
        <v>896.9999999999999</v>
      </c>
      <c r="H135" s="58">
        <v>898</v>
      </c>
      <c r="I135" s="58">
        <v>28</v>
      </c>
      <c r="J135" s="58">
        <v>-27</v>
      </c>
      <c r="L135" s="17"/>
    </row>
    <row r="136" spans="1:12" ht="15">
      <c r="A136" s="1" t="s">
        <v>116</v>
      </c>
      <c r="B136" s="59" t="s">
        <v>24</v>
      </c>
      <c r="C136" s="59" t="s">
        <v>15</v>
      </c>
      <c r="D136" s="59">
        <v>43</v>
      </c>
      <c r="E136" s="59">
        <v>385</v>
      </c>
      <c r="F136" s="60">
        <f t="shared" si="6"/>
        <v>442.74999999999994</v>
      </c>
      <c r="G136" s="4">
        <f>F136</f>
        <v>442.74999999999994</v>
      </c>
      <c r="H136" s="4">
        <v>443</v>
      </c>
      <c r="I136" s="4">
        <v>28</v>
      </c>
      <c r="J136" s="4">
        <v>-28</v>
      </c>
      <c r="L136" s="17"/>
    </row>
    <row r="137" spans="1:12" ht="15">
      <c r="A137" s="55" t="s">
        <v>77</v>
      </c>
      <c r="B137" s="56" t="s">
        <v>17</v>
      </c>
      <c r="C137" s="56" t="s">
        <v>15</v>
      </c>
      <c r="D137" s="56">
        <v>39</v>
      </c>
      <c r="E137" s="56">
        <v>372</v>
      </c>
      <c r="F137" s="57">
        <f aca="true" t="shared" si="7" ref="F137:F164">E137*1.15</f>
        <v>427.79999999999995</v>
      </c>
      <c r="G137" s="58"/>
      <c r="H137" s="58"/>
      <c r="I137" s="58">
        <v>28</v>
      </c>
      <c r="J137" s="58"/>
      <c r="L137" s="17"/>
    </row>
    <row r="138" spans="1:12" ht="15">
      <c r="A138" s="55" t="s">
        <v>77</v>
      </c>
      <c r="B138" s="56" t="s">
        <v>21</v>
      </c>
      <c r="C138" s="56" t="s">
        <v>15</v>
      </c>
      <c r="D138" s="56">
        <v>39</v>
      </c>
      <c r="E138" s="56">
        <v>390</v>
      </c>
      <c r="F138" s="57">
        <f t="shared" si="7"/>
        <v>448.49999999999994</v>
      </c>
      <c r="G138" s="58">
        <f>F137+F138</f>
        <v>876.3</v>
      </c>
      <c r="H138" s="58">
        <v>780</v>
      </c>
      <c r="I138" s="58">
        <v>28</v>
      </c>
      <c r="J138" s="58">
        <f>H138-G138-I138-I137</f>
        <v>-152.29999999999995</v>
      </c>
      <c r="L138" s="17"/>
    </row>
    <row r="139" spans="1:12" ht="15">
      <c r="A139" s="1" t="s">
        <v>30</v>
      </c>
      <c r="B139" s="59" t="s">
        <v>10</v>
      </c>
      <c r="C139" s="59" t="s">
        <v>11</v>
      </c>
      <c r="D139" s="59">
        <v>40</v>
      </c>
      <c r="E139" s="59">
        <v>372</v>
      </c>
      <c r="F139" s="60">
        <f t="shared" si="7"/>
        <v>427.79999999999995</v>
      </c>
      <c r="G139" s="4">
        <f>F139</f>
        <v>427.79999999999995</v>
      </c>
      <c r="H139" s="4">
        <v>450</v>
      </c>
      <c r="I139" s="4">
        <v>28</v>
      </c>
      <c r="J139" s="4">
        <f>H139-G139-I139</f>
        <v>-5.7999999999999545</v>
      </c>
      <c r="L139" s="17"/>
    </row>
    <row r="140" spans="1:12" ht="15">
      <c r="A140" s="61" t="s">
        <v>104</v>
      </c>
      <c r="B140" s="56" t="s">
        <v>10</v>
      </c>
      <c r="C140" s="56" t="s">
        <v>20</v>
      </c>
      <c r="D140" s="56">
        <v>41</v>
      </c>
      <c r="E140" s="56">
        <v>372</v>
      </c>
      <c r="F140" s="57">
        <f t="shared" si="7"/>
        <v>427.79999999999995</v>
      </c>
      <c r="G140" s="58">
        <f>F140</f>
        <v>427.79999999999995</v>
      </c>
      <c r="H140" s="76">
        <v>430</v>
      </c>
      <c r="I140" s="58">
        <v>28</v>
      </c>
      <c r="J140" s="58">
        <v>-26</v>
      </c>
      <c r="L140" s="17"/>
    </row>
    <row r="141" spans="1:12" ht="15">
      <c r="A141" s="1" t="s">
        <v>117</v>
      </c>
      <c r="B141" s="59" t="s">
        <v>153</v>
      </c>
      <c r="C141" s="59" t="s">
        <v>15</v>
      </c>
      <c r="D141" s="59">
        <v>43</v>
      </c>
      <c r="E141" s="59">
        <v>385</v>
      </c>
      <c r="F141" s="60">
        <f t="shared" si="7"/>
        <v>442.74999999999994</v>
      </c>
      <c r="G141" s="4"/>
      <c r="H141" s="4"/>
      <c r="I141" s="4">
        <v>29</v>
      </c>
      <c r="J141" s="4"/>
      <c r="L141" s="18" t="s">
        <v>206</v>
      </c>
    </row>
    <row r="142" spans="1:12" ht="15">
      <c r="A142" s="62" t="s">
        <v>117</v>
      </c>
      <c r="B142" s="59" t="s">
        <v>10</v>
      </c>
      <c r="C142" s="59" t="s">
        <v>20</v>
      </c>
      <c r="D142" s="59">
        <v>39</v>
      </c>
      <c r="E142" s="59">
        <v>372</v>
      </c>
      <c r="F142" s="60">
        <f>E142*1.15</f>
        <v>427.79999999999995</v>
      </c>
      <c r="G142" s="4"/>
      <c r="H142" s="4"/>
      <c r="I142" s="4">
        <v>28</v>
      </c>
      <c r="J142" s="4"/>
      <c r="L142" s="17"/>
    </row>
    <row r="143" spans="1:12" ht="15">
      <c r="A143" s="62" t="s">
        <v>117</v>
      </c>
      <c r="B143" s="59" t="s">
        <v>10</v>
      </c>
      <c r="C143" s="59" t="s">
        <v>20</v>
      </c>
      <c r="D143" s="59">
        <v>41</v>
      </c>
      <c r="E143" s="59">
        <v>372</v>
      </c>
      <c r="F143" s="60">
        <f>E143*1.15</f>
        <v>427.79999999999995</v>
      </c>
      <c r="G143" s="4">
        <f>F141+F142+F143</f>
        <v>1298.35</v>
      </c>
      <c r="H143" s="4">
        <v>1380</v>
      </c>
      <c r="I143" s="4">
        <v>28</v>
      </c>
      <c r="J143" s="4">
        <f>H143-G143-I141-I142-I143</f>
        <v>-3.349999999999909</v>
      </c>
      <c r="L143" s="17"/>
    </row>
    <row r="144" spans="1:12" ht="15">
      <c r="A144" s="61" t="s">
        <v>41</v>
      </c>
      <c r="B144" s="56" t="s">
        <v>10</v>
      </c>
      <c r="C144" s="56" t="s">
        <v>11</v>
      </c>
      <c r="D144" s="56">
        <v>39</v>
      </c>
      <c r="E144" s="56">
        <v>372</v>
      </c>
      <c r="F144" s="57">
        <f t="shared" si="7"/>
        <v>427.79999999999995</v>
      </c>
      <c r="G144" s="58">
        <f>F144</f>
        <v>427.79999999999995</v>
      </c>
      <c r="H144" s="58">
        <v>450</v>
      </c>
      <c r="I144" s="58">
        <v>28</v>
      </c>
      <c r="J144" s="58">
        <f>H144-G144-I144</f>
        <v>-5.7999999999999545</v>
      </c>
      <c r="L144" s="17"/>
    </row>
    <row r="145" spans="1:12" ht="15">
      <c r="A145" s="62" t="s">
        <v>69</v>
      </c>
      <c r="B145" s="59" t="s">
        <v>16</v>
      </c>
      <c r="C145" s="59" t="s">
        <v>15</v>
      </c>
      <c r="D145" s="59">
        <v>39</v>
      </c>
      <c r="E145" s="59">
        <v>780</v>
      </c>
      <c r="F145" s="60">
        <f t="shared" si="7"/>
        <v>896.9999999999999</v>
      </c>
      <c r="G145" s="4">
        <f>F145</f>
        <v>896.9999999999999</v>
      </c>
      <c r="H145" s="4">
        <v>900</v>
      </c>
      <c r="I145" s="4">
        <v>28</v>
      </c>
      <c r="J145" s="4">
        <f>H145-G145-I145</f>
        <v>-24.999999999999886</v>
      </c>
      <c r="L145" s="17"/>
    </row>
    <row r="146" spans="1:12" ht="15">
      <c r="A146" s="61" t="s">
        <v>43</v>
      </c>
      <c r="B146" s="56" t="s">
        <v>10</v>
      </c>
      <c r="C146" s="56" t="s">
        <v>11</v>
      </c>
      <c r="D146" s="56">
        <v>37</v>
      </c>
      <c r="E146" s="56">
        <v>372</v>
      </c>
      <c r="F146" s="57">
        <f t="shared" si="7"/>
        <v>427.79999999999995</v>
      </c>
      <c r="G146" s="58"/>
      <c r="H146" s="58"/>
      <c r="I146" s="58">
        <v>28</v>
      </c>
      <c r="J146" s="58"/>
      <c r="L146" s="17"/>
    </row>
    <row r="147" spans="1:12" ht="15">
      <c r="A147" s="61" t="s">
        <v>43</v>
      </c>
      <c r="B147" s="56" t="s">
        <v>14</v>
      </c>
      <c r="C147" s="56" t="s">
        <v>15</v>
      </c>
      <c r="D147" s="56">
        <v>37</v>
      </c>
      <c r="E147" s="56">
        <v>756</v>
      </c>
      <c r="F147" s="57">
        <f t="shared" si="7"/>
        <v>869.4</v>
      </c>
      <c r="G147" s="58">
        <f>F146+F147</f>
        <v>1297.1999999999998</v>
      </c>
      <c r="H147" s="58">
        <v>1297</v>
      </c>
      <c r="I147" s="58">
        <v>28</v>
      </c>
      <c r="J147" s="58">
        <v>-56</v>
      </c>
      <c r="L147" s="17"/>
    </row>
    <row r="148" spans="1:12" ht="15">
      <c r="A148" s="1" t="s">
        <v>46</v>
      </c>
      <c r="B148" s="59" t="s">
        <v>10</v>
      </c>
      <c r="C148" s="59" t="s">
        <v>11</v>
      </c>
      <c r="D148" s="59">
        <v>41</v>
      </c>
      <c r="E148" s="59">
        <v>372</v>
      </c>
      <c r="F148" s="60">
        <f t="shared" si="7"/>
        <v>427.79999999999995</v>
      </c>
      <c r="G148" s="4">
        <f>F148</f>
        <v>427.79999999999995</v>
      </c>
      <c r="H148" s="4">
        <v>430</v>
      </c>
      <c r="I148" s="4">
        <v>28</v>
      </c>
      <c r="J148" s="4">
        <v>-26</v>
      </c>
      <c r="L148" s="17"/>
    </row>
    <row r="149" spans="1:12" ht="15">
      <c r="A149" s="55" t="s">
        <v>79</v>
      </c>
      <c r="B149" s="56" t="s">
        <v>17</v>
      </c>
      <c r="C149" s="56" t="s">
        <v>15</v>
      </c>
      <c r="D149" s="56">
        <v>37</v>
      </c>
      <c r="E149" s="56">
        <v>372</v>
      </c>
      <c r="F149" s="57">
        <f t="shared" si="7"/>
        <v>427.79999999999995</v>
      </c>
      <c r="G149" s="58"/>
      <c r="H149" s="58"/>
      <c r="I149" s="58">
        <v>28</v>
      </c>
      <c r="J149" s="58"/>
      <c r="L149" s="17"/>
    </row>
    <row r="150" spans="1:12" ht="15">
      <c r="A150" s="55" t="s">
        <v>79</v>
      </c>
      <c r="B150" s="56" t="s">
        <v>17</v>
      </c>
      <c r="C150" s="56" t="s">
        <v>15</v>
      </c>
      <c r="D150" s="56">
        <v>38</v>
      </c>
      <c r="E150" s="56">
        <v>372</v>
      </c>
      <c r="F150" s="57">
        <f t="shared" si="7"/>
        <v>427.79999999999995</v>
      </c>
      <c r="G150" s="58"/>
      <c r="H150" s="58"/>
      <c r="I150" s="58">
        <v>28</v>
      </c>
      <c r="J150" s="58"/>
      <c r="L150" s="17"/>
    </row>
    <row r="151" spans="1:12" ht="15">
      <c r="A151" s="55" t="s">
        <v>79</v>
      </c>
      <c r="B151" s="56" t="s">
        <v>17</v>
      </c>
      <c r="C151" s="56" t="s">
        <v>15</v>
      </c>
      <c r="D151" s="56">
        <v>38</v>
      </c>
      <c r="E151" s="56">
        <v>372</v>
      </c>
      <c r="F151" s="57">
        <f t="shared" si="7"/>
        <v>427.79999999999995</v>
      </c>
      <c r="G151" s="58"/>
      <c r="H151" s="58"/>
      <c r="I151" s="58">
        <v>28</v>
      </c>
      <c r="J151" s="58"/>
      <c r="L151" s="17"/>
    </row>
    <row r="152" spans="1:12" ht="15">
      <c r="A152" s="55" t="s">
        <v>79</v>
      </c>
      <c r="B152" s="56" t="s">
        <v>17</v>
      </c>
      <c r="C152" s="56" t="s">
        <v>15</v>
      </c>
      <c r="D152" s="56">
        <v>39</v>
      </c>
      <c r="E152" s="56">
        <v>372</v>
      </c>
      <c r="F152" s="57">
        <f t="shared" si="7"/>
        <v>427.79999999999995</v>
      </c>
      <c r="G152" s="58">
        <f>F149+F150+F151+F152</f>
        <v>1711.1999999999998</v>
      </c>
      <c r="H152" s="58">
        <v>1712</v>
      </c>
      <c r="I152" s="58">
        <v>28</v>
      </c>
      <c r="J152" s="58">
        <f>H152-G152-I152-I151-I150-I149</f>
        <v>-111.19999999999982</v>
      </c>
      <c r="L152" s="17"/>
    </row>
    <row r="153" spans="1:12" ht="15">
      <c r="A153" s="1" t="s">
        <v>83</v>
      </c>
      <c r="B153" s="59" t="s">
        <v>18</v>
      </c>
      <c r="C153" s="59" t="s">
        <v>13</v>
      </c>
      <c r="D153" s="59">
        <v>38</v>
      </c>
      <c r="E153" s="59">
        <v>390</v>
      </c>
      <c r="F153" s="60">
        <f t="shared" si="7"/>
        <v>448.49999999999994</v>
      </c>
      <c r="G153" s="4">
        <f aca="true" t="shared" si="8" ref="G153:G159">F153</f>
        <v>448.49999999999994</v>
      </c>
      <c r="H153" s="4">
        <v>450</v>
      </c>
      <c r="I153" s="4">
        <v>28</v>
      </c>
      <c r="J153" s="4">
        <v>-27</v>
      </c>
      <c r="L153" s="17"/>
    </row>
    <row r="154" spans="1:12" ht="15">
      <c r="A154" s="55" t="s">
        <v>51</v>
      </c>
      <c r="B154" s="56" t="s">
        <v>10</v>
      </c>
      <c r="C154" s="56" t="s">
        <v>11</v>
      </c>
      <c r="D154" s="56">
        <v>40</v>
      </c>
      <c r="E154" s="56">
        <v>372</v>
      </c>
      <c r="F154" s="57">
        <f t="shared" si="7"/>
        <v>427.79999999999995</v>
      </c>
      <c r="G154" s="58">
        <f t="shared" si="8"/>
        <v>427.79999999999995</v>
      </c>
      <c r="H154" s="58">
        <v>428</v>
      </c>
      <c r="I154" s="58">
        <v>28</v>
      </c>
      <c r="J154" s="58">
        <v>-28</v>
      </c>
      <c r="L154" s="17"/>
    </row>
    <row r="155" spans="1:12" ht="15">
      <c r="A155" s="1" t="s">
        <v>123</v>
      </c>
      <c r="B155" s="2" t="s">
        <v>153</v>
      </c>
      <c r="C155" s="59" t="s">
        <v>15</v>
      </c>
      <c r="D155" s="59">
        <v>44</v>
      </c>
      <c r="E155" s="59">
        <v>385</v>
      </c>
      <c r="F155" s="60">
        <f t="shared" si="7"/>
        <v>442.74999999999994</v>
      </c>
      <c r="G155" s="4">
        <f t="shared" si="8"/>
        <v>442.74999999999994</v>
      </c>
      <c r="H155" s="4">
        <v>443</v>
      </c>
      <c r="I155" s="4">
        <v>29</v>
      </c>
      <c r="J155" s="4">
        <v>-29</v>
      </c>
      <c r="L155" s="18" t="s">
        <v>206</v>
      </c>
    </row>
    <row r="156" spans="1:12" ht="15">
      <c r="A156" s="55" t="s">
        <v>84</v>
      </c>
      <c r="B156" s="56" t="s">
        <v>18</v>
      </c>
      <c r="C156" s="56" t="s">
        <v>13</v>
      </c>
      <c r="D156" s="56">
        <v>40</v>
      </c>
      <c r="E156" s="56">
        <v>390</v>
      </c>
      <c r="F156" s="57">
        <f t="shared" si="7"/>
        <v>448.49999999999994</v>
      </c>
      <c r="G156" s="58">
        <f t="shared" si="8"/>
        <v>448.49999999999994</v>
      </c>
      <c r="H156" s="58">
        <v>450</v>
      </c>
      <c r="I156" s="58">
        <v>28</v>
      </c>
      <c r="J156" s="58">
        <v>-27</v>
      </c>
      <c r="L156" s="17"/>
    </row>
    <row r="157" spans="1:12" ht="15">
      <c r="A157" s="1" t="s">
        <v>66</v>
      </c>
      <c r="B157" s="59" t="s">
        <v>16</v>
      </c>
      <c r="C157" s="59" t="s">
        <v>15</v>
      </c>
      <c r="D157" s="59">
        <v>37</v>
      </c>
      <c r="E157" s="59">
        <v>780</v>
      </c>
      <c r="F157" s="60">
        <f t="shared" si="7"/>
        <v>896.9999999999999</v>
      </c>
      <c r="G157" s="4">
        <f t="shared" si="8"/>
        <v>896.9999999999999</v>
      </c>
      <c r="H157" s="4">
        <v>900</v>
      </c>
      <c r="I157" s="4">
        <v>28</v>
      </c>
      <c r="J157" s="4">
        <f>H157-G157-I157</f>
        <v>-24.999999999999886</v>
      </c>
      <c r="L157" s="17"/>
    </row>
    <row r="158" spans="1:12" ht="15">
      <c r="A158" s="55" t="s">
        <v>125</v>
      </c>
      <c r="B158" s="56" t="s">
        <v>153</v>
      </c>
      <c r="C158" s="56" t="s">
        <v>15</v>
      </c>
      <c r="D158" s="56">
        <v>43</v>
      </c>
      <c r="E158" s="56">
        <v>385</v>
      </c>
      <c r="F158" s="57">
        <f t="shared" si="7"/>
        <v>442.74999999999994</v>
      </c>
      <c r="G158" s="58">
        <f t="shared" si="8"/>
        <v>442.74999999999994</v>
      </c>
      <c r="H158" s="58">
        <v>443</v>
      </c>
      <c r="I158" s="58">
        <v>29</v>
      </c>
      <c r="J158" s="58">
        <v>-29</v>
      </c>
      <c r="L158" s="18" t="s">
        <v>206</v>
      </c>
    </row>
    <row r="159" spans="1:12" ht="15">
      <c r="A159" s="1" t="s">
        <v>67</v>
      </c>
      <c r="B159" s="59" t="s">
        <v>16</v>
      </c>
      <c r="C159" s="59" t="s">
        <v>15</v>
      </c>
      <c r="D159" s="59">
        <v>38</v>
      </c>
      <c r="E159" s="59">
        <v>780</v>
      </c>
      <c r="F159" s="60">
        <f t="shared" si="7"/>
        <v>896.9999999999999</v>
      </c>
      <c r="G159" s="4">
        <f t="shared" si="8"/>
        <v>896.9999999999999</v>
      </c>
      <c r="H159" s="4">
        <v>1000</v>
      </c>
      <c r="I159" s="4">
        <v>28</v>
      </c>
      <c r="J159" s="4">
        <f>H159-G159-I159</f>
        <v>75.00000000000011</v>
      </c>
      <c r="L159" s="17"/>
    </row>
    <row r="160" spans="1:12" ht="15">
      <c r="A160" s="55" t="s">
        <v>58</v>
      </c>
      <c r="B160" s="56" t="s">
        <v>12</v>
      </c>
      <c r="C160" s="56" t="s">
        <v>13</v>
      </c>
      <c r="D160" s="56">
        <v>37</v>
      </c>
      <c r="E160" s="56">
        <v>360</v>
      </c>
      <c r="F160" s="57">
        <f t="shared" si="7"/>
        <v>413.99999999999994</v>
      </c>
      <c r="G160" s="58"/>
      <c r="H160" s="58"/>
      <c r="I160" s="58">
        <v>28</v>
      </c>
      <c r="J160" s="58"/>
      <c r="L160" s="17"/>
    </row>
    <row r="161" spans="1:12" ht="15">
      <c r="A161" s="55" t="s">
        <v>58</v>
      </c>
      <c r="B161" s="56" t="s">
        <v>17</v>
      </c>
      <c r="C161" s="56" t="s">
        <v>15</v>
      </c>
      <c r="D161" s="56">
        <v>38</v>
      </c>
      <c r="E161" s="56">
        <v>372</v>
      </c>
      <c r="F161" s="57">
        <f t="shared" si="7"/>
        <v>427.79999999999995</v>
      </c>
      <c r="G161" s="58"/>
      <c r="H161" s="58"/>
      <c r="I161" s="58">
        <v>28</v>
      </c>
      <c r="J161" s="58"/>
      <c r="L161" s="17"/>
    </row>
    <row r="162" spans="1:12" ht="15">
      <c r="A162" s="72" t="s">
        <v>152</v>
      </c>
      <c r="B162" s="73" t="s">
        <v>24</v>
      </c>
      <c r="C162" s="73" t="s">
        <v>15</v>
      </c>
      <c r="D162" s="73">
        <v>41</v>
      </c>
      <c r="E162" s="73">
        <v>385</v>
      </c>
      <c r="F162" s="74">
        <f t="shared" si="7"/>
        <v>442.74999999999994</v>
      </c>
      <c r="G162" s="75">
        <v>443</v>
      </c>
      <c r="H162" s="75">
        <v>443</v>
      </c>
      <c r="I162" s="75">
        <v>28</v>
      </c>
      <c r="J162" s="75">
        <v>-28</v>
      </c>
      <c r="L162" s="17"/>
    </row>
    <row r="163" spans="1:12" ht="15">
      <c r="A163" s="1" t="s">
        <v>32</v>
      </c>
      <c r="B163" s="59" t="s">
        <v>10</v>
      </c>
      <c r="C163" s="59" t="s">
        <v>11</v>
      </c>
      <c r="D163" s="59">
        <v>37</v>
      </c>
      <c r="E163" s="59">
        <v>372</v>
      </c>
      <c r="F163" s="60">
        <f t="shared" si="7"/>
        <v>427.79999999999995</v>
      </c>
      <c r="G163" s="4">
        <f>F163</f>
        <v>427.79999999999995</v>
      </c>
      <c r="H163" s="4">
        <v>450</v>
      </c>
      <c r="I163" s="4">
        <v>28</v>
      </c>
      <c r="J163" s="4">
        <f>H163-G163-I163</f>
        <v>-5.7999999999999545</v>
      </c>
      <c r="L163" s="17"/>
    </row>
    <row r="164" spans="1:12" ht="15">
      <c r="A164" s="61" t="s">
        <v>133</v>
      </c>
      <c r="B164" s="56" t="s">
        <v>10</v>
      </c>
      <c r="C164" s="56" t="s">
        <v>20</v>
      </c>
      <c r="D164" s="56">
        <v>39</v>
      </c>
      <c r="E164" s="56">
        <v>372</v>
      </c>
      <c r="F164" s="57">
        <f t="shared" si="7"/>
        <v>427.79999999999995</v>
      </c>
      <c r="G164" s="58">
        <f>F164</f>
        <v>427.79999999999995</v>
      </c>
      <c r="H164" s="58">
        <v>430</v>
      </c>
      <c r="I164" s="58">
        <v>28</v>
      </c>
      <c r="J164" s="58">
        <v>-26</v>
      </c>
      <c r="L164" s="17"/>
    </row>
    <row r="165" spans="1:12" ht="15">
      <c r="A165" s="61" t="s">
        <v>131</v>
      </c>
      <c r="B165" s="56" t="s">
        <v>153</v>
      </c>
      <c r="C165" s="56" t="s">
        <v>15</v>
      </c>
      <c r="D165" s="56">
        <v>41</v>
      </c>
      <c r="E165" s="56">
        <v>385</v>
      </c>
      <c r="F165" s="57">
        <f aca="true" t="shared" si="9" ref="F165:F170">E165*1.15</f>
        <v>442.74999999999994</v>
      </c>
      <c r="G165" s="58">
        <f>F165</f>
        <v>442.74999999999994</v>
      </c>
      <c r="H165" s="58">
        <v>443</v>
      </c>
      <c r="I165" s="58">
        <v>29</v>
      </c>
      <c r="J165" s="58">
        <v>-29</v>
      </c>
      <c r="L165" s="18" t="s">
        <v>206</v>
      </c>
    </row>
    <row r="166" spans="1:12" ht="15">
      <c r="A166" s="61" t="s">
        <v>128</v>
      </c>
      <c r="B166" s="56" t="s">
        <v>153</v>
      </c>
      <c r="C166" s="56" t="s">
        <v>15</v>
      </c>
      <c r="D166" s="56">
        <v>42</v>
      </c>
      <c r="E166" s="56">
        <v>385</v>
      </c>
      <c r="F166" s="57">
        <f t="shared" si="9"/>
        <v>442.74999999999994</v>
      </c>
      <c r="G166" s="58">
        <f>F166</f>
        <v>442.74999999999994</v>
      </c>
      <c r="H166" s="58">
        <v>450</v>
      </c>
      <c r="I166" s="58">
        <v>29</v>
      </c>
      <c r="J166" s="58">
        <f>H166-G166-I166</f>
        <v>-21.749999999999943</v>
      </c>
      <c r="L166" s="18" t="s">
        <v>206</v>
      </c>
    </row>
    <row r="167" spans="1:12" ht="15">
      <c r="A167" s="61" t="s">
        <v>132</v>
      </c>
      <c r="B167" s="56" t="s">
        <v>153</v>
      </c>
      <c r="C167" s="56" t="s">
        <v>15</v>
      </c>
      <c r="D167" s="56">
        <v>41</v>
      </c>
      <c r="E167" s="56">
        <v>385</v>
      </c>
      <c r="F167" s="57">
        <f t="shared" si="9"/>
        <v>442.74999999999994</v>
      </c>
      <c r="G167" s="58"/>
      <c r="H167" s="58"/>
      <c r="I167" s="58">
        <v>29</v>
      </c>
      <c r="J167" s="58"/>
      <c r="L167" s="18" t="s">
        <v>206</v>
      </c>
    </row>
    <row r="168" spans="1:12" ht="15">
      <c r="A168" s="61" t="s">
        <v>132</v>
      </c>
      <c r="B168" s="56" t="s">
        <v>153</v>
      </c>
      <c r="C168" s="56" t="s">
        <v>15</v>
      </c>
      <c r="D168" s="56">
        <v>43</v>
      </c>
      <c r="E168" s="56">
        <v>385</v>
      </c>
      <c r="F168" s="57">
        <f>E168*1.15</f>
        <v>442.74999999999994</v>
      </c>
      <c r="G168" s="58">
        <f>F167+F168</f>
        <v>885.4999999999999</v>
      </c>
      <c r="H168" s="80">
        <v>900</v>
      </c>
      <c r="I168" s="58">
        <v>29</v>
      </c>
      <c r="J168" s="58">
        <f>H168-G168-I167-I168</f>
        <v>-43.499999999999886</v>
      </c>
      <c r="L168" s="18" t="s">
        <v>206</v>
      </c>
    </row>
    <row r="169" spans="1:12" ht="15">
      <c r="A169" s="61" t="s">
        <v>134</v>
      </c>
      <c r="B169" s="56" t="s">
        <v>153</v>
      </c>
      <c r="C169" s="56" t="s">
        <v>15</v>
      </c>
      <c r="D169" s="56">
        <v>43</v>
      </c>
      <c r="E169" s="56">
        <v>385</v>
      </c>
      <c r="F169" s="57">
        <f>E169*1.15</f>
        <v>442.74999999999994</v>
      </c>
      <c r="G169" s="58">
        <f>F169</f>
        <v>442.74999999999994</v>
      </c>
      <c r="H169" s="58">
        <v>443</v>
      </c>
      <c r="I169" s="58">
        <v>29</v>
      </c>
      <c r="J169" s="58">
        <v>-29</v>
      </c>
      <c r="L169" s="18" t="s">
        <v>206</v>
      </c>
    </row>
    <row r="170" spans="1:12" ht="15">
      <c r="A170" s="61" t="s">
        <v>130</v>
      </c>
      <c r="B170" s="56" t="s">
        <v>153</v>
      </c>
      <c r="C170" s="56" t="s">
        <v>15</v>
      </c>
      <c r="D170" s="56">
        <v>42</v>
      </c>
      <c r="E170" s="56">
        <v>385</v>
      </c>
      <c r="F170" s="57">
        <f t="shared" si="9"/>
        <v>442.74999999999994</v>
      </c>
      <c r="G170" s="58">
        <f>F170+F171</f>
        <v>442.74999999999994</v>
      </c>
      <c r="H170" s="58">
        <v>443</v>
      </c>
      <c r="I170" s="58">
        <v>29</v>
      </c>
      <c r="J170" s="58">
        <v>-29</v>
      </c>
      <c r="L170" s="18" t="s">
        <v>206</v>
      </c>
    </row>
    <row r="171" spans="1:12" ht="15">
      <c r="A171" s="61" t="s">
        <v>130</v>
      </c>
      <c r="B171" s="71" t="s">
        <v>22</v>
      </c>
      <c r="C171" s="71" t="s">
        <v>23</v>
      </c>
      <c r="D171" s="71">
        <v>37</v>
      </c>
      <c r="E171" s="56">
        <v>350</v>
      </c>
      <c r="F171" s="57">
        <v>0</v>
      </c>
      <c r="G171" s="56"/>
      <c r="H171" s="56"/>
      <c r="I171" s="58"/>
      <c r="J171" s="58"/>
      <c r="K171">
        <v>846</v>
      </c>
      <c r="L171" s="17"/>
    </row>
    <row r="172" spans="1:12" ht="15">
      <c r="A172" s="61" t="s">
        <v>136</v>
      </c>
      <c r="B172" s="56" t="s">
        <v>10</v>
      </c>
      <c r="C172" s="56" t="s">
        <v>20</v>
      </c>
      <c r="D172" s="56">
        <v>39</v>
      </c>
      <c r="E172" s="56">
        <v>372</v>
      </c>
      <c r="F172" s="57">
        <f>E172*1.15</f>
        <v>427.79999999999995</v>
      </c>
      <c r="G172" s="58">
        <f>F172</f>
        <v>427.79999999999995</v>
      </c>
      <c r="H172" s="58">
        <v>430</v>
      </c>
      <c r="I172" s="58">
        <v>28</v>
      </c>
      <c r="J172" s="58">
        <f>H172-G172-I172</f>
        <v>-25.799999999999955</v>
      </c>
      <c r="L172" s="17"/>
    </row>
    <row r="173" spans="1:10" ht="15">
      <c r="A173" s="81"/>
      <c r="B173" s="81"/>
      <c r="C173" s="81"/>
      <c r="D173" s="81"/>
      <c r="E173" s="81"/>
      <c r="F173" s="82"/>
      <c r="G173" s="82"/>
      <c r="H173" s="81"/>
      <c r="I173" s="81"/>
      <c r="J173" s="81"/>
    </row>
    <row r="174" spans="1:10" ht="15">
      <c r="A174" s="83" t="s">
        <v>0</v>
      </c>
      <c r="B174" s="83" t="s">
        <v>1</v>
      </c>
      <c r="C174" s="83" t="s">
        <v>2</v>
      </c>
      <c r="D174" s="83" t="s">
        <v>3</v>
      </c>
      <c r="E174" s="83" t="s">
        <v>4</v>
      </c>
      <c r="F174" s="83" t="s">
        <v>5</v>
      </c>
      <c r="G174" s="83" t="s">
        <v>6</v>
      </c>
      <c r="H174" s="83" t="s">
        <v>7</v>
      </c>
      <c r="I174" s="83" t="s">
        <v>8</v>
      </c>
      <c r="J174" s="83" t="s">
        <v>9</v>
      </c>
    </row>
    <row r="175" spans="1:10" ht="15">
      <c r="A175" s="84" t="s">
        <v>154</v>
      </c>
      <c r="B175" s="85"/>
      <c r="C175" s="85"/>
      <c r="D175" s="85"/>
      <c r="E175" s="85"/>
      <c r="F175" s="85"/>
      <c r="G175" s="85"/>
      <c r="H175" s="85"/>
      <c r="I175" s="85"/>
      <c r="J175" s="85"/>
    </row>
    <row r="176" spans="1:10" ht="15">
      <c r="A176" s="55" t="s">
        <v>165</v>
      </c>
      <c r="B176" s="56" t="s">
        <v>155</v>
      </c>
      <c r="C176" s="56" t="s">
        <v>156</v>
      </c>
      <c r="D176" s="56">
        <v>38</v>
      </c>
      <c r="E176" s="56">
        <v>390</v>
      </c>
      <c r="F176" s="57">
        <f aca="true" t="shared" si="10" ref="F176:F207">E176*1.15</f>
        <v>448.49999999999994</v>
      </c>
      <c r="G176" s="58">
        <f aca="true" t="shared" si="11" ref="G176:G207">F176</f>
        <v>448.49999999999994</v>
      </c>
      <c r="H176" s="56"/>
      <c r="I176" s="56">
        <v>28</v>
      </c>
      <c r="J176" s="58">
        <v>-477</v>
      </c>
    </row>
    <row r="177" spans="1:10" ht="15">
      <c r="A177" s="55" t="s">
        <v>120</v>
      </c>
      <c r="B177" s="56" t="s">
        <v>155</v>
      </c>
      <c r="C177" s="56" t="s">
        <v>156</v>
      </c>
      <c r="D177" s="56">
        <v>38</v>
      </c>
      <c r="E177" s="56">
        <v>390</v>
      </c>
      <c r="F177" s="57">
        <f t="shared" si="10"/>
        <v>448.49999999999994</v>
      </c>
      <c r="G177" s="58">
        <f t="shared" si="11"/>
        <v>448.49999999999994</v>
      </c>
      <c r="H177" s="56"/>
      <c r="I177" s="56">
        <v>28</v>
      </c>
      <c r="J177" s="58">
        <v>-477</v>
      </c>
    </row>
    <row r="178" spans="1:10" ht="15">
      <c r="A178" s="55" t="s">
        <v>166</v>
      </c>
      <c r="B178" s="56" t="s">
        <v>155</v>
      </c>
      <c r="C178" s="56" t="s">
        <v>156</v>
      </c>
      <c r="D178" s="56">
        <v>38</v>
      </c>
      <c r="E178" s="56">
        <v>390</v>
      </c>
      <c r="F178" s="57">
        <f t="shared" si="10"/>
        <v>448.49999999999994</v>
      </c>
      <c r="G178" s="58">
        <f t="shared" si="11"/>
        <v>448.49999999999994</v>
      </c>
      <c r="H178" s="56"/>
      <c r="I178" s="56">
        <v>28</v>
      </c>
      <c r="J178" s="58">
        <v>-477</v>
      </c>
    </row>
    <row r="179" spans="1:10" ht="15">
      <c r="A179" s="86" t="s">
        <v>168</v>
      </c>
      <c r="B179" s="56" t="s">
        <v>155</v>
      </c>
      <c r="C179" s="56" t="s">
        <v>156</v>
      </c>
      <c r="D179" s="56">
        <v>38</v>
      </c>
      <c r="E179" s="56">
        <v>390</v>
      </c>
      <c r="F179" s="57">
        <f t="shared" si="10"/>
        <v>448.49999999999994</v>
      </c>
      <c r="G179" s="58">
        <f t="shared" si="11"/>
        <v>448.49999999999994</v>
      </c>
      <c r="H179" s="56"/>
      <c r="I179" s="56">
        <v>28</v>
      </c>
      <c r="J179" s="58">
        <v>-477</v>
      </c>
    </row>
    <row r="180" spans="1:10" ht="15">
      <c r="A180" s="86" t="s">
        <v>168</v>
      </c>
      <c r="B180" s="56" t="s">
        <v>155</v>
      </c>
      <c r="C180" s="56" t="s">
        <v>156</v>
      </c>
      <c r="D180" s="56">
        <v>38</v>
      </c>
      <c r="E180" s="56">
        <v>390</v>
      </c>
      <c r="F180" s="57">
        <f t="shared" si="10"/>
        <v>448.49999999999994</v>
      </c>
      <c r="G180" s="58">
        <f t="shared" si="11"/>
        <v>448.49999999999994</v>
      </c>
      <c r="H180" s="56"/>
      <c r="I180" s="56">
        <v>28</v>
      </c>
      <c r="J180" s="58">
        <v>-477</v>
      </c>
    </row>
    <row r="181" spans="1:10" ht="15">
      <c r="A181" s="86" t="s">
        <v>168</v>
      </c>
      <c r="B181" s="56" t="s">
        <v>155</v>
      </c>
      <c r="C181" s="56" t="s">
        <v>156</v>
      </c>
      <c r="D181" s="56">
        <v>38</v>
      </c>
      <c r="E181" s="56">
        <v>390</v>
      </c>
      <c r="F181" s="57">
        <f t="shared" si="10"/>
        <v>448.49999999999994</v>
      </c>
      <c r="G181" s="58">
        <f t="shared" si="11"/>
        <v>448.49999999999994</v>
      </c>
      <c r="H181" s="56"/>
      <c r="I181" s="56">
        <v>28</v>
      </c>
      <c r="J181" s="58">
        <v>-477</v>
      </c>
    </row>
    <row r="182" spans="1:10" ht="15">
      <c r="A182" s="55" t="s">
        <v>167</v>
      </c>
      <c r="B182" s="56" t="s">
        <v>155</v>
      </c>
      <c r="C182" s="56" t="s">
        <v>156</v>
      </c>
      <c r="D182" s="56">
        <v>39</v>
      </c>
      <c r="E182" s="56">
        <v>390</v>
      </c>
      <c r="F182" s="57">
        <f t="shared" si="10"/>
        <v>448.49999999999994</v>
      </c>
      <c r="G182" s="58">
        <f t="shared" si="11"/>
        <v>448.49999999999994</v>
      </c>
      <c r="H182" s="56"/>
      <c r="I182" s="56">
        <v>28</v>
      </c>
      <c r="J182" s="58">
        <v>-477</v>
      </c>
    </row>
    <row r="183" spans="1:10" ht="15">
      <c r="A183" s="1" t="s">
        <v>169</v>
      </c>
      <c r="B183" s="59" t="s">
        <v>157</v>
      </c>
      <c r="C183" s="59" t="s">
        <v>15</v>
      </c>
      <c r="D183" s="59">
        <v>38</v>
      </c>
      <c r="E183" s="59">
        <v>390</v>
      </c>
      <c r="F183" s="60">
        <f t="shared" si="10"/>
        <v>448.49999999999994</v>
      </c>
      <c r="G183" s="4">
        <f t="shared" si="11"/>
        <v>448.49999999999994</v>
      </c>
      <c r="H183" s="59"/>
      <c r="I183" s="59">
        <v>28</v>
      </c>
      <c r="J183" s="4">
        <v>-477</v>
      </c>
    </row>
    <row r="184" spans="1:10" ht="15">
      <c r="A184" s="1" t="s">
        <v>72</v>
      </c>
      <c r="B184" s="59" t="s">
        <v>157</v>
      </c>
      <c r="C184" s="59" t="s">
        <v>15</v>
      </c>
      <c r="D184" s="59">
        <v>38</v>
      </c>
      <c r="E184" s="59">
        <v>390</v>
      </c>
      <c r="F184" s="60">
        <f t="shared" si="10"/>
        <v>448.49999999999994</v>
      </c>
      <c r="G184" s="4">
        <f t="shared" si="11"/>
        <v>448.49999999999994</v>
      </c>
      <c r="H184" s="59"/>
      <c r="I184" s="59">
        <v>28</v>
      </c>
      <c r="J184" s="4">
        <v>-477</v>
      </c>
    </row>
    <row r="185" spans="1:10" ht="15">
      <c r="A185" s="1" t="s">
        <v>170</v>
      </c>
      <c r="B185" s="59" t="s">
        <v>157</v>
      </c>
      <c r="C185" s="59" t="s">
        <v>15</v>
      </c>
      <c r="D185" s="59">
        <v>38</v>
      </c>
      <c r="E185" s="59">
        <v>390</v>
      </c>
      <c r="F185" s="60">
        <f t="shared" si="10"/>
        <v>448.49999999999994</v>
      </c>
      <c r="G185" s="4">
        <f t="shared" si="11"/>
        <v>448.49999999999994</v>
      </c>
      <c r="H185" s="59"/>
      <c r="I185" s="59">
        <v>28</v>
      </c>
      <c r="J185" s="4">
        <v>-477</v>
      </c>
    </row>
    <row r="186" spans="1:10" ht="15">
      <c r="A186" s="1" t="s">
        <v>58</v>
      </c>
      <c r="B186" s="59" t="s">
        <v>157</v>
      </c>
      <c r="C186" s="59" t="s">
        <v>15</v>
      </c>
      <c r="D186" s="59">
        <v>38</v>
      </c>
      <c r="E186" s="59">
        <v>390</v>
      </c>
      <c r="F186" s="60">
        <f t="shared" si="10"/>
        <v>448.49999999999994</v>
      </c>
      <c r="G186" s="4">
        <f t="shared" si="11"/>
        <v>448.49999999999994</v>
      </c>
      <c r="H186" s="59"/>
      <c r="I186" s="59">
        <v>28</v>
      </c>
      <c r="J186" s="4">
        <v>-477</v>
      </c>
    </row>
    <row r="187" spans="1:10" ht="15">
      <c r="A187" s="1" t="s">
        <v>171</v>
      </c>
      <c r="B187" s="59" t="s">
        <v>157</v>
      </c>
      <c r="C187" s="59" t="s">
        <v>15</v>
      </c>
      <c r="D187" s="59">
        <v>38</v>
      </c>
      <c r="E187" s="59">
        <v>390</v>
      </c>
      <c r="F187" s="60">
        <f t="shared" si="10"/>
        <v>448.49999999999994</v>
      </c>
      <c r="G187" s="4">
        <f t="shared" si="11"/>
        <v>448.49999999999994</v>
      </c>
      <c r="H187" s="59"/>
      <c r="I187" s="59">
        <v>28</v>
      </c>
      <c r="J187" s="4">
        <v>-477</v>
      </c>
    </row>
    <row r="188" spans="1:10" ht="15">
      <c r="A188" s="1" t="s">
        <v>172</v>
      </c>
      <c r="B188" s="59" t="s">
        <v>157</v>
      </c>
      <c r="C188" s="59" t="s">
        <v>15</v>
      </c>
      <c r="D188" s="59">
        <v>38</v>
      </c>
      <c r="E188" s="59">
        <v>390</v>
      </c>
      <c r="F188" s="60">
        <f t="shared" si="10"/>
        <v>448.49999999999994</v>
      </c>
      <c r="G188" s="4">
        <f t="shared" si="11"/>
        <v>448.49999999999994</v>
      </c>
      <c r="H188" s="59"/>
      <c r="I188" s="59">
        <v>28</v>
      </c>
      <c r="J188" s="4">
        <v>-477</v>
      </c>
    </row>
    <row r="189" spans="1:10" ht="15">
      <c r="A189" s="1" t="s">
        <v>82</v>
      </c>
      <c r="B189" s="59" t="s">
        <v>157</v>
      </c>
      <c r="C189" s="59" t="s">
        <v>15</v>
      </c>
      <c r="D189" s="59">
        <v>39</v>
      </c>
      <c r="E189" s="59">
        <v>390</v>
      </c>
      <c r="F189" s="60">
        <f t="shared" si="10"/>
        <v>448.49999999999994</v>
      </c>
      <c r="G189" s="4">
        <f t="shared" si="11"/>
        <v>448.49999999999994</v>
      </c>
      <c r="H189" s="59"/>
      <c r="I189" s="59">
        <v>28</v>
      </c>
      <c r="J189" s="4">
        <v>-477</v>
      </c>
    </row>
    <row r="190" spans="1:10" ht="15">
      <c r="A190" s="55" t="s">
        <v>173</v>
      </c>
      <c r="B190" s="56" t="s">
        <v>158</v>
      </c>
      <c r="C190" s="56" t="s">
        <v>159</v>
      </c>
      <c r="D190" s="56">
        <v>38</v>
      </c>
      <c r="E190" s="56">
        <v>390</v>
      </c>
      <c r="F190" s="57">
        <f t="shared" si="10"/>
        <v>448.49999999999994</v>
      </c>
      <c r="G190" s="58">
        <f t="shared" si="11"/>
        <v>448.49999999999994</v>
      </c>
      <c r="H190" s="56"/>
      <c r="I190" s="56">
        <v>28</v>
      </c>
      <c r="J190" s="58">
        <v>-477</v>
      </c>
    </row>
    <row r="191" spans="1:10" ht="15">
      <c r="A191" s="55" t="s">
        <v>174</v>
      </c>
      <c r="B191" s="56" t="s">
        <v>158</v>
      </c>
      <c r="C191" s="56" t="s">
        <v>159</v>
      </c>
      <c r="D191" s="56">
        <v>38</v>
      </c>
      <c r="E191" s="56">
        <v>390</v>
      </c>
      <c r="F191" s="57">
        <f t="shared" si="10"/>
        <v>448.49999999999994</v>
      </c>
      <c r="G191" s="58">
        <f t="shared" si="11"/>
        <v>448.49999999999994</v>
      </c>
      <c r="H191" s="56"/>
      <c r="I191" s="56">
        <v>28</v>
      </c>
      <c r="J191" s="58">
        <v>-477</v>
      </c>
    </row>
    <row r="192" spans="1:10" ht="15">
      <c r="A192" s="55" t="s">
        <v>175</v>
      </c>
      <c r="B192" s="56" t="s">
        <v>158</v>
      </c>
      <c r="C192" s="56" t="s">
        <v>159</v>
      </c>
      <c r="D192" s="56">
        <v>38</v>
      </c>
      <c r="E192" s="56">
        <v>390</v>
      </c>
      <c r="F192" s="57">
        <f t="shared" si="10"/>
        <v>448.49999999999994</v>
      </c>
      <c r="G192" s="58">
        <f t="shared" si="11"/>
        <v>448.49999999999994</v>
      </c>
      <c r="H192" s="56"/>
      <c r="I192" s="56">
        <v>28</v>
      </c>
      <c r="J192" s="58">
        <v>-477</v>
      </c>
    </row>
    <row r="193" spans="1:10" ht="15">
      <c r="A193" s="55" t="s">
        <v>176</v>
      </c>
      <c r="B193" s="56" t="s">
        <v>158</v>
      </c>
      <c r="C193" s="56" t="s">
        <v>159</v>
      </c>
      <c r="D193" s="56">
        <v>39</v>
      </c>
      <c r="E193" s="56">
        <v>390</v>
      </c>
      <c r="F193" s="57">
        <f t="shared" si="10"/>
        <v>448.49999999999994</v>
      </c>
      <c r="G193" s="58">
        <f t="shared" si="11"/>
        <v>448.49999999999994</v>
      </c>
      <c r="H193" s="56"/>
      <c r="I193" s="56">
        <v>28</v>
      </c>
      <c r="J193" s="58">
        <v>-477</v>
      </c>
    </row>
    <row r="194" spans="1:10" ht="15">
      <c r="A194" s="55" t="s">
        <v>52</v>
      </c>
      <c r="B194" s="56" t="s">
        <v>158</v>
      </c>
      <c r="C194" s="56" t="s">
        <v>159</v>
      </c>
      <c r="D194" s="56">
        <v>39</v>
      </c>
      <c r="E194" s="56">
        <v>390</v>
      </c>
      <c r="F194" s="57">
        <f t="shared" si="10"/>
        <v>448.49999999999994</v>
      </c>
      <c r="G194" s="58">
        <f t="shared" si="11"/>
        <v>448.49999999999994</v>
      </c>
      <c r="H194" s="56"/>
      <c r="I194" s="56">
        <v>28</v>
      </c>
      <c r="J194" s="58">
        <v>-477</v>
      </c>
    </row>
    <row r="195" spans="1:10" ht="15">
      <c r="A195" s="61" t="s">
        <v>209</v>
      </c>
      <c r="B195" s="56" t="s">
        <v>158</v>
      </c>
      <c r="C195" s="56" t="s">
        <v>159</v>
      </c>
      <c r="D195" s="56">
        <v>39</v>
      </c>
      <c r="E195" s="56">
        <v>390</v>
      </c>
      <c r="F195" s="57">
        <f t="shared" si="10"/>
        <v>448.49999999999994</v>
      </c>
      <c r="G195" s="58">
        <f t="shared" si="11"/>
        <v>448.49999999999994</v>
      </c>
      <c r="H195" s="56"/>
      <c r="I195" s="56">
        <v>28</v>
      </c>
      <c r="J195" s="58">
        <v>-477</v>
      </c>
    </row>
    <row r="196" spans="1:10" ht="15">
      <c r="A196" s="86" t="s">
        <v>168</v>
      </c>
      <c r="B196" s="56" t="s">
        <v>158</v>
      </c>
      <c r="C196" s="56" t="s">
        <v>159</v>
      </c>
      <c r="D196" s="56">
        <v>39</v>
      </c>
      <c r="E196" s="56">
        <v>390</v>
      </c>
      <c r="F196" s="57">
        <f t="shared" si="10"/>
        <v>448.49999999999994</v>
      </c>
      <c r="G196" s="58">
        <f t="shared" si="11"/>
        <v>448.49999999999994</v>
      </c>
      <c r="H196" s="56"/>
      <c r="I196" s="56">
        <v>28</v>
      </c>
      <c r="J196" s="58">
        <v>-477</v>
      </c>
    </row>
    <row r="197" spans="1:10" ht="15">
      <c r="A197" s="1" t="s">
        <v>177</v>
      </c>
      <c r="B197" s="59" t="s">
        <v>160</v>
      </c>
      <c r="C197" s="59" t="s">
        <v>161</v>
      </c>
      <c r="D197" s="59">
        <v>39</v>
      </c>
      <c r="E197" s="59">
        <v>390</v>
      </c>
      <c r="F197" s="60">
        <f t="shared" si="10"/>
        <v>448.49999999999994</v>
      </c>
      <c r="G197" s="4">
        <f t="shared" si="11"/>
        <v>448.49999999999994</v>
      </c>
      <c r="H197" s="59"/>
      <c r="I197" s="59">
        <v>28</v>
      </c>
      <c r="J197" s="4">
        <v>-477</v>
      </c>
    </row>
    <row r="198" spans="1:10" ht="15">
      <c r="A198" s="1" t="s">
        <v>178</v>
      </c>
      <c r="B198" s="59" t="s">
        <v>160</v>
      </c>
      <c r="C198" s="59" t="s">
        <v>161</v>
      </c>
      <c r="D198" s="59">
        <v>39</v>
      </c>
      <c r="E198" s="59">
        <v>390</v>
      </c>
      <c r="F198" s="60">
        <f t="shared" si="10"/>
        <v>448.49999999999994</v>
      </c>
      <c r="G198" s="4">
        <f t="shared" si="11"/>
        <v>448.49999999999994</v>
      </c>
      <c r="H198" s="59"/>
      <c r="I198" s="59">
        <v>28</v>
      </c>
      <c r="J198" s="4">
        <v>-477</v>
      </c>
    </row>
    <row r="199" spans="1:10" ht="15">
      <c r="A199" s="1" t="s">
        <v>179</v>
      </c>
      <c r="B199" s="59" t="s">
        <v>160</v>
      </c>
      <c r="C199" s="59" t="s">
        <v>161</v>
      </c>
      <c r="D199" s="59">
        <v>39</v>
      </c>
      <c r="E199" s="59">
        <v>390</v>
      </c>
      <c r="F199" s="60">
        <f t="shared" si="10"/>
        <v>448.49999999999994</v>
      </c>
      <c r="G199" s="4">
        <f t="shared" si="11"/>
        <v>448.49999999999994</v>
      </c>
      <c r="H199" s="59"/>
      <c r="I199" s="59">
        <v>28</v>
      </c>
      <c r="J199" s="4">
        <v>-477</v>
      </c>
    </row>
    <row r="200" spans="1:10" ht="15">
      <c r="A200" s="1" t="s">
        <v>53</v>
      </c>
      <c r="B200" s="59" t="s">
        <v>160</v>
      </c>
      <c r="C200" s="59" t="s">
        <v>161</v>
      </c>
      <c r="D200" s="59">
        <v>39</v>
      </c>
      <c r="E200" s="59">
        <v>390</v>
      </c>
      <c r="F200" s="60">
        <f t="shared" si="10"/>
        <v>448.49999999999994</v>
      </c>
      <c r="G200" s="4">
        <f t="shared" si="11"/>
        <v>448.49999999999994</v>
      </c>
      <c r="H200" s="59"/>
      <c r="I200" s="59">
        <v>28</v>
      </c>
      <c r="J200" s="4">
        <v>-477</v>
      </c>
    </row>
    <row r="201" spans="1:10" ht="15">
      <c r="A201" s="1" t="s">
        <v>180</v>
      </c>
      <c r="B201" s="59" t="s">
        <v>160</v>
      </c>
      <c r="C201" s="59" t="s">
        <v>161</v>
      </c>
      <c r="D201" s="59">
        <v>40</v>
      </c>
      <c r="E201" s="59">
        <v>390</v>
      </c>
      <c r="F201" s="60">
        <f t="shared" si="10"/>
        <v>448.49999999999994</v>
      </c>
      <c r="G201" s="4">
        <f t="shared" si="11"/>
        <v>448.49999999999994</v>
      </c>
      <c r="H201" s="59"/>
      <c r="I201" s="59">
        <v>28</v>
      </c>
      <c r="J201" s="4">
        <v>-477</v>
      </c>
    </row>
    <row r="202" spans="1:10" ht="15">
      <c r="A202" s="1" t="s">
        <v>74</v>
      </c>
      <c r="B202" s="59" t="s">
        <v>160</v>
      </c>
      <c r="C202" s="59" t="s">
        <v>161</v>
      </c>
      <c r="D202" s="59">
        <v>40</v>
      </c>
      <c r="E202" s="59">
        <v>390</v>
      </c>
      <c r="F202" s="60">
        <f t="shared" si="10"/>
        <v>448.49999999999994</v>
      </c>
      <c r="G202" s="4">
        <f t="shared" si="11"/>
        <v>448.49999999999994</v>
      </c>
      <c r="H202" s="59"/>
      <c r="I202" s="59">
        <v>28</v>
      </c>
      <c r="J202" s="4">
        <v>-477</v>
      </c>
    </row>
    <row r="203" spans="1:10" ht="15">
      <c r="A203" s="1" t="s">
        <v>181</v>
      </c>
      <c r="B203" s="59" t="s">
        <v>160</v>
      </c>
      <c r="C203" s="59" t="s">
        <v>161</v>
      </c>
      <c r="D203" s="59">
        <v>41</v>
      </c>
      <c r="E203" s="59">
        <v>390</v>
      </c>
      <c r="F203" s="60">
        <f t="shared" si="10"/>
        <v>448.49999999999994</v>
      </c>
      <c r="G203" s="4">
        <f t="shared" si="11"/>
        <v>448.49999999999994</v>
      </c>
      <c r="H203" s="59"/>
      <c r="I203" s="59">
        <v>28</v>
      </c>
      <c r="J203" s="4">
        <v>-477</v>
      </c>
    </row>
    <row r="204" spans="1:10" ht="15">
      <c r="A204" s="55" t="s">
        <v>182</v>
      </c>
      <c r="B204" s="56" t="s">
        <v>162</v>
      </c>
      <c r="C204" s="56" t="s">
        <v>15</v>
      </c>
      <c r="D204" s="56">
        <v>40</v>
      </c>
      <c r="E204" s="56">
        <v>390</v>
      </c>
      <c r="F204" s="57">
        <f t="shared" si="10"/>
        <v>448.49999999999994</v>
      </c>
      <c r="G204" s="58">
        <f t="shared" si="11"/>
        <v>448.49999999999994</v>
      </c>
      <c r="H204" s="56"/>
      <c r="I204" s="56">
        <v>28</v>
      </c>
      <c r="J204" s="58">
        <v>-477</v>
      </c>
    </row>
    <row r="205" spans="1:10" ht="15">
      <c r="A205" s="55" t="s">
        <v>183</v>
      </c>
      <c r="B205" s="56" t="s">
        <v>162</v>
      </c>
      <c r="C205" s="56" t="s">
        <v>15</v>
      </c>
      <c r="D205" s="56">
        <v>40</v>
      </c>
      <c r="E205" s="56">
        <v>390</v>
      </c>
      <c r="F205" s="57">
        <f t="shared" si="10"/>
        <v>448.49999999999994</v>
      </c>
      <c r="G205" s="58">
        <f t="shared" si="11"/>
        <v>448.49999999999994</v>
      </c>
      <c r="H205" s="56"/>
      <c r="I205" s="56">
        <v>28</v>
      </c>
      <c r="J205" s="58">
        <v>-477</v>
      </c>
    </row>
    <row r="206" spans="1:10" ht="15">
      <c r="A206" s="55" t="s">
        <v>184</v>
      </c>
      <c r="B206" s="56" t="s">
        <v>162</v>
      </c>
      <c r="C206" s="56" t="s">
        <v>15</v>
      </c>
      <c r="D206" s="56">
        <v>40</v>
      </c>
      <c r="E206" s="56">
        <v>390</v>
      </c>
      <c r="F206" s="57">
        <f t="shared" si="10"/>
        <v>448.49999999999994</v>
      </c>
      <c r="G206" s="58">
        <f t="shared" si="11"/>
        <v>448.49999999999994</v>
      </c>
      <c r="H206" s="56"/>
      <c r="I206" s="56">
        <v>28</v>
      </c>
      <c r="J206" s="58">
        <v>-477</v>
      </c>
    </row>
    <row r="207" spans="1:10" ht="15">
      <c r="A207" s="55" t="s">
        <v>185</v>
      </c>
      <c r="B207" s="56" t="s">
        <v>162</v>
      </c>
      <c r="C207" s="56" t="s">
        <v>15</v>
      </c>
      <c r="D207" s="56">
        <v>40</v>
      </c>
      <c r="E207" s="56">
        <v>390</v>
      </c>
      <c r="F207" s="57">
        <f t="shared" si="10"/>
        <v>448.49999999999994</v>
      </c>
      <c r="G207" s="58">
        <f t="shared" si="11"/>
        <v>448.49999999999994</v>
      </c>
      <c r="H207" s="56"/>
      <c r="I207" s="56">
        <v>28</v>
      </c>
      <c r="J207" s="58">
        <v>-477</v>
      </c>
    </row>
    <row r="208" spans="1:10" ht="15">
      <c r="A208" s="86" t="s">
        <v>168</v>
      </c>
      <c r="B208" s="56" t="s">
        <v>162</v>
      </c>
      <c r="C208" s="56" t="s">
        <v>15</v>
      </c>
      <c r="D208" s="56">
        <v>40</v>
      </c>
      <c r="E208" s="56">
        <v>390</v>
      </c>
      <c r="F208" s="57">
        <f aca="true" t="shared" si="12" ref="F208:F239">E208*1.15</f>
        <v>448.49999999999994</v>
      </c>
      <c r="G208" s="58">
        <f aca="true" t="shared" si="13" ref="G208:G239">F208</f>
        <v>448.49999999999994</v>
      </c>
      <c r="H208" s="56"/>
      <c r="I208" s="56">
        <v>28</v>
      </c>
      <c r="J208" s="58">
        <v>-477</v>
      </c>
    </row>
    <row r="209" spans="1:10" ht="15">
      <c r="A209" s="86" t="s">
        <v>168</v>
      </c>
      <c r="B209" s="56" t="s">
        <v>162</v>
      </c>
      <c r="C209" s="56" t="s">
        <v>15</v>
      </c>
      <c r="D209" s="56">
        <v>40</v>
      </c>
      <c r="E209" s="56">
        <v>390</v>
      </c>
      <c r="F209" s="57">
        <f t="shared" si="12"/>
        <v>448.49999999999994</v>
      </c>
      <c r="G209" s="58">
        <f t="shared" si="13"/>
        <v>448.49999999999994</v>
      </c>
      <c r="H209" s="56"/>
      <c r="I209" s="56">
        <v>28</v>
      </c>
      <c r="J209" s="58">
        <v>-477</v>
      </c>
    </row>
    <row r="210" spans="1:10" ht="15">
      <c r="A210" s="86" t="s">
        <v>168</v>
      </c>
      <c r="B210" s="56" t="s">
        <v>162</v>
      </c>
      <c r="C210" s="56" t="s">
        <v>15</v>
      </c>
      <c r="D210" s="56">
        <v>40</v>
      </c>
      <c r="E210" s="56">
        <v>390</v>
      </c>
      <c r="F210" s="57">
        <f t="shared" si="12"/>
        <v>448.49999999999994</v>
      </c>
      <c r="G210" s="58">
        <f t="shared" si="13"/>
        <v>448.49999999999994</v>
      </c>
      <c r="H210" s="56"/>
      <c r="I210" s="56">
        <v>28</v>
      </c>
      <c r="J210" s="58">
        <v>-477</v>
      </c>
    </row>
    <row r="211" spans="1:10" ht="15">
      <c r="A211" s="55" t="s">
        <v>186</v>
      </c>
      <c r="B211" s="56" t="s">
        <v>162</v>
      </c>
      <c r="C211" s="56" t="s">
        <v>15</v>
      </c>
      <c r="D211" s="56">
        <v>41</v>
      </c>
      <c r="E211" s="56">
        <v>390</v>
      </c>
      <c r="F211" s="57">
        <f t="shared" si="12"/>
        <v>448.49999999999994</v>
      </c>
      <c r="G211" s="58">
        <f t="shared" si="13"/>
        <v>448.49999999999994</v>
      </c>
      <c r="H211" s="56"/>
      <c r="I211" s="56">
        <v>28</v>
      </c>
      <c r="J211" s="58">
        <v>-477</v>
      </c>
    </row>
    <row r="212" spans="1:10" ht="15">
      <c r="A212" s="55" t="s">
        <v>187</v>
      </c>
      <c r="B212" s="56" t="s">
        <v>162</v>
      </c>
      <c r="C212" s="56" t="s">
        <v>15</v>
      </c>
      <c r="D212" s="56">
        <v>41</v>
      </c>
      <c r="E212" s="56">
        <v>390</v>
      </c>
      <c r="F212" s="57">
        <f t="shared" si="12"/>
        <v>448.49999999999994</v>
      </c>
      <c r="G212" s="58">
        <f t="shared" si="13"/>
        <v>448.49999999999994</v>
      </c>
      <c r="H212" s="56"/>
      <c r="I212" s="56">
        <v>28</v>
      </c>
      <c r="J212" s="58">
        <v>-477</v>
      </c>
    </row>
    <row r="213" spans="1:10" ht="15">
      <c r="A213" s="55" t="s">
        <v>188</v>
      </c>
      <c r="B213" s="56" t="s">
        <v>162</v>
      </c>
      <c r="C213" s="56" t="s">
        <v>15</v>
      </c>
      <c r="D213" s="56">
        <v>41</v>
      </c>
      <c r="E213" s="56">
        <v>390</v>
      </c>
      <c r="F213" s="57">
        <f t="shared" si="12"/>
        <v>448.49999999999994</v>
      </c>
      <c r="G213" s="58">
        <f t="shared" si="13"/>
        <v>448.49999999999994</v>
      </c>
      <c r="H213" s="56"/>
      <c r="I213" s="56">
        <v>28</v>
      </c>
      <c r="J213" s="58">
        <v>-477</v>
      </c>
    </row>
    <row r="214" spans="1:10" ht="15">
      <c r="A214" s="61" t="s">
        <v>209</v>
      </c>
      <c r="B214" s="56" t="s">
        <v>162</v>
      </c>
      <c r="C214" s="56" t="s">
        <v>15</v>
      </c>
      <c r="D214" s="56">
        <v>41</v>
      </c>
      <c r="E214" s="56">
        <v>390</v>
      </c>
      <c r="F214" s="57">
        <f t="shared" si="12"/>
        <v>448.49999999999994</v>
      </c>
      <c r="G214" s="58">
        <f t="shared" si="13"/>
        <v>448.49999999999994</v>
      </c>
      <c r="H214" s="56"/>
      <c r="I214" s="56">
        <v>28</v>
      </c>
      <c r="J214" s="58">
        <v>-477</v>
      </c>
    </row>
    <row r="215" spans="1:10" ht="15">
      <c r="A215" s="61" t="s">
        <v>209</v>
      </c>
      <c r="B215" s="56" t="s">
        <v>162</v>
      </c>
      <c r="C215" s="56" t="s">
        <v>15</v>
      </c>
      <c r="D215" s="56">
        <v>41</v>
      </c>
      <c r="E215" s="56">
        <v>390</v>
      </c>
      <c r="F215" s="57">
        <f t="shared" si="12"/>
        <v>448.49999999999994</v>
      </c>
      <c r="G215" s="58">
        <f t="shared" si="13"/>
        <v>448.49999999999994</v>
      </c>
      <c r="H215" s="56"/>
      <c r="I215" s="56">
        <v>28</v>
      </c>
      <c r="J215" s="58">
        <v>-477</v>
      </c>
    </row>
    <row r="216" spans="1:10" ht="15">
      <c r="A216" s="86" t="s">
        <v>168</v>
      </c>
      <c r="B216" s="56" t="s">
        <v>162</v>
      </c>
      <c r="C216" s="56" t="s">
        <v>15</v>
      </c>
      <c r="D216" s="56">
        <v>41</v>
      </c>
      <c r="E216" s="56">
        <v>390</v>
      </c>
      <c r="F216" s="57">
        <f t="shared" si="12"/>
        <v>448.49999999999994</v>
      </c>
      <c r="G216" s="58">
        <f t="shared" si="13"/>
        <v>448.49999999999994</v>
      </c>
      <c r="H216" s="56"/>
      <c r="I216" s="56">
        <v>28</v>
      </c>
      <c r="J216" s="58">
        <v>-477</v>
      </c>
    </row>
    <row r="217" spans="1:10" ht="15">
      <c r="A217" s="86" t="s">
        <v>168</v>
      </c>
      <c r="B217" s="56" t="s">
        <v>162</v>
      </c>
      <c r="C217" s="56" t="s">
        <v>15</v>
      </c>
      <c r="D217" s="56">
        <v>41</v>
      </c>
      <c r="E217" s="56">
        <v>390</v>
      </c>
      <c r="F217" s="57">
        <f t="shared" si="12"/>
        <v>448.49999999999994</v>
      </c>
      <c r="G217" s="58">
        <f t="shared" si="13"/>
        <v>448.49999999999994</v>
      </c>
      <c r="H217" s="56"/>
      <c r="I217" s="56">
        <v>28</v>
      </c>
      <c r="J217" s="58">
        <v>-477</v>
      </c>
    </row>
    <row r="218" spans="1:10" ht="15">
      <c r="A218" s="1" t="s">
        <v>189</v>
      </c>
      <c r="B218" s="59" t="s">
        <v>163</v>
      </c>
      <c r="C218" s="59" t="s">
        <v>164</v>
      </c>
      <c r="D218" s="59">
        <v>37</v>
      </c>
      <c r="E218" s="59">
        <v>360</v>
      </c>
      <c r="F218" s="60">
        <f t="shared" si="12"/>
        <v>413.99999999999994</v>
      </c>
      <c r="G218" s="4">
        <f t="shared" si="13"/>
        <v>413.99999999999994</v>
      </c>
      <c r="H218" s="59"/>
      <c r="I218" s="59">
        <v>28</v>
      </c>
      <c r="J218" s="4">
        <v>-442</v>
      </c>
    </row>
    <row r="219" spans="1:10" ht="15">
      <c r="A219" s="1" t="s">
        <v>190</v>
      </c>
      <c r="B219" s="59" t="s">
        <v>163</v>
      </c>
      <c r="C219" s="59" t="s">
        <v>164</v>
      </c>
      <c r="D219" s="59">
        <v>38</v>
      </c>
      <c r="E219" s="59">
        <v>360</v>
      </c>
      <c r="F219" s="60">
        <f t="shared" si="12"/>
        <v>413.99999999999994</v>
      </c>
      <c r="G219" s="4">
        <f t="shared" si="13"/>
        <v>413.99999999999994</v>
      </c>
      <c r="H219" s="59"/>
      <c r="I219" s="59">
        <v>28</v>
      </c>
      <c r="J219" s="4">
        <v>-442</v>
      </c>
    </row>
    <row r="220" spans="1:10" ht="15">
      <c r="A220" s="1" t="s">
        <v>191</v>
      </c>
      <c r="B220" s="59" t="s">
        <v>163</v>
      </c>
      <c r="C220" s="59" t="s">
        <v>164</v>
      </c>
      <c r="D220" s="59">
        <v>38</v>
      </c>
      <c r="E220" s="59">
        <v>360</v>
      </c>
      <c r="F220" s="60">
        <f t="shared" si="12"/>
        <v>413.99999999999994</v>
      </c>
      <c r="G220" s="4">
        <f t="shared" si="13"/>
        <v>413.99999999999994</v>
      </c>
      <c r="H220" s="59"/>
      <c r="I220" s="59">
        <v>28</v>
      </c>
      <c r="J220" s="4">
        <v>-442</v>
      </c>
    </row>
    <row r="221" spans="1:10" ht="15">
      <c r="A221" s="1" t="s">
        <v>192</v>
      </c>
      <c r="B221" s="59" t="s">
        <v>163</v>
      </c>
      <c r="C221" s="59" t="s">
        <v>164</v>
      </c>
      <c r="D221" s="59">
        <v>38</v>
      </c>
      <c r="E221" s="59">
        <v>360</v>
      </c>
      <c r="F221" s="60">
        <f t="shared" si="12"/>
        <v>413.99999999999994</v>
      </c>
      <c r="G221" s="4">
        <f t="shared" si="13"/>
        <v>413.99999999999994</v>
      </c>
      <c r="H221" s="59"/>
      <c r="I221" s="59">
        <v>28</v>
      </c>
      <c r="J221" s="4">
        <v>-442</v>
      </c>
    </row>
    <row r="222" spans="1:10" ht="15">
      <c r="A222" s="1" t="s">
        <v>193</v>
      </c>
      <c r="B222" s="59" t="s">
        <v>163</v>
      </c>
      <c r="C222" s="59" t="s">
        <v>164</v>
      </c>
      <c r="D222" s="59">
        <v>38</v>
      </c>
      <c r="E222" s="59">
        <v>360</v>
      </c>
      <c r="F222" s="60">
        <f t="shared" si="12"/>
        <v>413.99999999999994</v>
      </c>
      <c r="G222" s="4">
        <f t="shared" si="13"/>
        <v>413.99999999999994</v>
      </c>
      <c r="H222" s="59"/>
      <c r="I222" s="59">
        <v>28</v>
      </c>
      <c r="J222" s="4">
        <v>-442</v>
      </c>
    </row>
    <row r="223" spans="1:10" ht="15">
      <c r="A223" s="1" t="s">
        <v>191</v>
      </c>
      <c r="B223" s="59" t="s">
        <v>163</v>
      </c>
      <c r="C223" s="59" t="s">
        <v>164</v>
      </c>
      <c r="D223" s="59">
        <v>39</v>
      </c>
      <c r="E223" s="59">
        <v>360</v>
      </c>
      <c r="F223" s="60">
        <f t="shared" si="12"/>
        <v>413.99999999999994</v>
      </c>
      <c r="G223" s="4">
        <f t="shared" si="13"/>
        <v>413.99999999999994</v>
      </c>
      <c r="H223" s="59"/>
      <c r="I223" s="59">
        <v>28</v>
      </c>
      <c r="J223" s="4">
        <v>-442</v>
      </c>
    </row>
    <row r="224" spans="1:10" ht="15">
      <c r="A224" s="1" t="s">
        <v>194</v>
      </c>
      <c r="B224" s="59" t="s">
        <v>163</v>
      </c>
      <c r="C224" s="59" t="s">
        <v>164</v>
      </c>
      <c r="D224" s="59">
        <v>39</v>
      </c>
      <c r="E224" s="59">
        <v>360</v>
      </c>
      <c r="F224" s="60">
        <f t="shared" si="12"/>
        <v>413.99999999999994</v>
      </c>
      <c r="G224" s="4">
        <f t="shared" si="13"/>
        <v>413.99999999999994</v>
      </c>
      <c r="H224" s="59"/>
      <c r="I224" s="59">
        <v>28</v>
      </c>
      <c r="J224" s="4">
        <v>-442</v>
      </c>
    </row>
    <row r="225" spans="1:10" ht="15">
      <c r="A225" s="1" t="s">
        <v>195</v>
      </c>
      <c r="B225" s="59" t="s">
        <v>163</v>
      </c>
      <c r="C225" s="59" t="s">
        <v>164</v>
      </c>
      <c r="D225" s="59">
        <v>39</v>
      </c>
      <c r="E225" s="59">
        <v>360</v>
      </c>
      <c r="F225" s="60">
        <f t="shared" si="12"/>
        <v>413.99999999999994</v>
      </c>
      <c r="G225" s="4">
        <f t="shared" si="13"/>
        <v>413.99999999999994</v>
      </c>
      <c r="H225" s="59"/>
      <c r="I225" s="59">
        <v>28</v>
      </c>
      <c r="J225" s="4">
        <v>-442</v>
      </c>
    </row>
    <row r="226" spans="1:10" ht="15">
      <c r="A226" s="1" t="s">
        <v>196</v>
      </c>
      <c r="B226" s="59" t="s">
        <v>163</v>
      </c>
      <c r="C226" s="59" t="s">
        <v>164</v>
      </c>
      <c r="D226" s="59">
        <v>39</v>
      </c>
      <c r="E226" s="59">
        <v>360</v>
      </c>
      <c r="F226" s="60">
        <f t="shared" si="12"/>
        <v>413.99999999999994</v>
      </c>
      <c r="G226" s="4">
        <f t="shared" si="13"/>
        <v>413.99999999999994</v>
      </c>
      <c r="H226" s="59"/>
      <c r="I226" s="59">
        <v>28</v>
      </c>
      <c r="J226" s="4">
        <v>-442</v>
      </c>
    </row>
    <row r="227" spans="1:10" ht="15">
      <c r="A227" s="1" t="s">
        <v>197</v>
      </c>
      <c r="B227" s="59" t="s">
        <v>163</v>
      </c>
      <c r="C227" s="59" t="s">
        <v>164</v>
      </c>
      <c r="D227" s="59">
        <v>39</v>
      </c>
      <c r="E227" s="59">
        <v>360</v>
      </c>
      <c r="F227" s="60">
        <f t="shared" si="12"/>
        <v>413.99999999999994</v>
      </c>
      <c r="G227" s="4">
        <f t="shared" si="13"/>
        <v>413.99999999999994</v>
      </c>
      <c r="H227" s="59"/>
      <c r="I227" s="59">
        <v>28</v>
      </c>
      <c r="J227" s="4">
        <v>-442</v>
      </c>
    </row>
    <row r="228" spans="1:10" ht="15">
      <c r="A228" s="1" t="s">
        <v>69</v>
      </c>
      <c r="B228" s="59" t="s">
        <v>163</v>
      </c>
      <c r="C228" s="59" t="s">
        <v>164</v>
      </c>
      <c r="D228" s="59">
        <v>39</v>
      </c>
      <c r="E228" s="59">
        <v>360</v>
      </c>
      <c r="F228" s="60">
        <f t="shared" si="12"/>
        <v>413.99999999999994</v>
      </c>
      <c r="G228" s="4">
        <f t="shared" si="13"/>
        <v>413.99999999999994</v>
      </c>
      <c r="H228" s="59"/>
      <c r="I228" s="59">
        <v>28</v>
      </c>
      <c r="J228" s="4">
        <v>-442</v>
      </c>
    </row>
    <row r="229" spans="1:10" ht="15">
      <c r="A229" s="1" t="s">
        <v>183</v>
      </c>
      <c r="B229" s="59" t="s">
        <v>163</v>
      </c>
      <c r="C229" s="59" t="s">
        <v>164</v>
      </c>
      <c r="D229" s="59">
        <v>39</v>
      </c>
      <c r="E229" s="59">
        <v>360</v>
      </c>
      <c r="F229" s="60">
        <f t="shared" si="12"/>
        <v>413.99999999999994</v>
      </c>
      <c r="G229" s="4">
        <f t="shared" si="13"/>
        <v>413.99999999999994</v>
      </c>
      <c r="H229" s="59"/>
      <c r="I229" s="59">
        <v>28</v>
      </c>
      <c r="J229" s="4">
        <v>-442</v>
      </c>
    </row>
    <row r="230" spans="1:10" ht="15">
      <c r="A230" s="1" t="s">
        <v>115</v>
      </c>
      <c r="B230" s="59" t="s">
        <v>163</v>
      </c>
      <c r="C230" s="59" t="s">
        <v>164</v>
      </c>
      <c r="D230" s="59">
        <v>39</v>
      </c>
      <c r="E230" s="59">
        <v>360</v>
      </c>
      <c r="F230" s="60">
        <f t="shared" si="12"/>
        <v>413.99999999999994</v>
      </c>
      <c r="G230" s="4">
        <f t="shared" si="13"/>
        <v>413.99999999999994</v>
      </c>
      <c r="H230" s="59"/>
      <c r="I230" s="59">
        <v>28</v>
      </c>
      <c r="J230" s="4">
        <v>-442</v>
      </c>
    </row>
    <row r="231" spans="1:10" ht="15">
      <c r="A231" s="1" t="s">
        <v>198</v>
      </c>
      <c r="B231" s="59" t="s">
        <v>163</v>
      </c>
      <c r="C231" s="59" t="s">
        <v>164</v>
      </c>
      <c r="D231" s="59">
        <v>39</v>
      </c>
      <c r="E231" s="59">
        <v>360</v>
      </c>
      <c r="F231" s="60">
        <f t="shared" si="12"/>
        <v>413.99999999999994</v>
      </c>
      <c r="G231" s="4">
        <f t="shared" si="13"/>
        <v>413.99999999999994</v>
      </c>
      <c r="H231" s="59"/>
      <c r="I231" s="59">
        <v>28</v>
      </c>
      <c r="J231" s="4">
        <v>-442</v>
      </c>
    </row>
    <row r="232" spans="1:10" ht="15">
      <c r="A232" s="1" t="s">
        <v>199</v>
      </c>
      <c r="B232" s="59" t="s">
        <v>163</v>
      </c>
      <c r="C232" s="59" t="s">
        <v>164</v>
      </c>
      <c r="D232" s="59">
        <v>39</v>
      </c>
      <c r="E232" s="59">
        <v>360</v>
      </c>
      <c r="F232" s="60">
        <f t="shared" si="12"/>
        <v>413.99999999999994</v>
      </c>
      <c r="G232" s="4">
        <f t="shared" si="13"/>
        <v>413.99999999999994</v>
      </c>
      <c r="H232" s="59"/>
      <c r="I232" s="59">
        <v>28</v>
      </c>
      <c r="J232" s="4">
        <v>-442</v>
      </c>
    </row>
    <row r="233" spans="1:10" ht="15">
      <c r="A233" s="1" t="s">
        <v>200</v>
      </c>
      <c r="B233" s="59" t="s">
        <v>163</v>
      </c>
      <c r="C233" s="59" t="s">
        <v>164</v>
      </c>
      <c r="D233" s="59">
        <v>39</v>
      </c>
      <c r="E233" s="59">
        <v>360</v>
      </c>
      <c r="F233" s="60">
        <f t="shared" si="12"/>
        <v>413.99999999999994</v>
      </c>
      <c r="G233" s="4">
        <f t="shared" si="13"/>
        <v>413.99999999999994</v>
      </c>
      <c r="H233" s="59"/>
      <c r="I233" s="59">
        <v>28</v>
      </c>
      <c r="J233" s="4">
        <v>-442</v>
      </c>
    </row>
    <row r="234" spans="1:10" ht="15">
      <c r="A234" s="1" t="s">
        <v>136</v>
      </c>
      <c r="B234" s="59" t="s">
        <v>163</v>
      </c>
      <c r="C234" s="59" t="s">
        <v>164</v>
      </c>
      <c r="D234" s="59">
        <v>39</v>
      </c>
      <c r="E234" s="59">
        <v>360</v>
      </c>
      <c r="F234" s="60">
        <f t="shared" si="12"/>
        <v>413.99999999999994</v>
      </c>
      <c r="G234" s="4">
        <f t="shared" si="13"/>
        <v>413.99999999999994</v>
      </c>
      <c r="H234" s="59"/>
      <c r="I234" s="59">
        <v>28</v>
      </c>
      <c r="J234" s="4">
        <v>-442</v>
      </c>
    </row>
    <row r="235" spans="1:10" ht="15">
      <c r="A235" s="1" t="s">
        <v>195</v>
      </c>
      <c r="B235" s="59" t="s">
        <v>163</v>
      </c>
      <c r="C235" s="59" t="s">
        <v>164</v>
      </c>
      <c r="D235" s="59">
        <v>40</v>
      </c>
      <c r="E235" s="59">
        <v>360</v>
      </c>
      <c r="F235" s="60">
        <f t="shared" si="12"/>
        <v>413.99999999999994</v>
      </c>
      <c r="G235" s="4">
        <f t="shared" si="13"/>
        <v>413.99999999999994</v>
      </c>
      <c r="H235" s="59"/>
      <c r="I235" s="59">
        <v>28</v>
      </c>
      <c r="J235" s="4">
        <v>-442</v>
      </c>
    </row>
    <row r="236" spans="1:10" ht="15">
      <c r="A236" s="1" t="s">
        <v>201</v>
      </c>
      <c r="B236" s="59" t="s">
        <v>163</v>
      </c>
      <c r="C236" s="59" t="s">
        <v>164</v>
      </c>
      <c r="D236" s="59">
        <v>40</v>
      </c>
      <c r="E236" s="59">
        <v>360</v>
      </c>
      <c r="F236" s="60">
        <f t="shared" si="12"/>
        <v>413.99999999999994</v>
      </c>
      <c r="G236" s="4">
        <f t="shared" si="13"/>
        <v>413.99999999999994</v>
      </c>
      <c r="H236" s="59"/>
      <c r="I236" s="59">
        <v>28</v>
      </c>
      <c r="J236" s="4">
        <v>-442</v>
      </c>
    </row>
    <row r="237" spans="1:10" ht="15">
      <c r="A237" s="1" t="s">
        <v>202</v>
      </c>
      <c r="B237" s="59" t="s">
        <v>163</v>
      </c>
      <c r="C237" s="59" t="s">
        <v>164</v>
      </c>
      <c r="D237" s="59">
        <v>40</v>
      </c>
      <c r="E237" s="59">
        <v>360</v>
      </c>
      <c r="F237" s="60">
        <f t="shared" si="12"/>
        <v>413.99999999999994</v>
      </c>
      <c r="G237" s="4">
        <f t="shared" si="13"/>
        <v>413.99999999999994</v>
      </c>
      <c r="H237" s="59"/>
      <c r="I237" s="59">
        <v>28</v>
      </c>
      <c r="J237" s="4">
        <v>-442</v>
      </c>
    </row>
    <row r="238" spans="1:10" ht="15">
      <c r="A238" s="1" t="s">
        <v>203</v>
      </c>
      <c r="B238" s="59" t="s">
        <v>163</v>
      </c>
      <c r="C238" s="59" t="s">
        <v>164</v>
      </c>
      <c r="D238" s="59">
        <v>40</v>
      </c>
      <c r="E238" s="59">
        <v>360</v>
      </c>
      <c r="F238" s="60">
        <f t="shared" si="12"/>
        <v>413.99999999999994</v>
      </c>
      <c r="G238" s="4">
        <f t="shared" si="13"/>
        <v>413.99999999999994</v>
      </c>
      <c r="H238" s="59"/>
      <c r="I238" s="59">
        <v>28</v>
      </c>
      <c r="J238" s="4">
        <v>-442</v>
      </c>
    </row>
    <row r="239" spans="1:10" ht="15">
      <c r="A239" s="1" t="s">
        <v>207</v>
      </c>
      <c r="B239" s="59" t="s">
        <v>163</v>
      </c>
      <c r="C239" s="59" t="s">
        <v>164</v>
      </c>
      <c r="D239" s="59">
        <v>40</v>
      </c>
      <c r="E239" s="59">
        <v>360</v>
      </c>
      <c r="F239" s="60">
        <f t="shared" si="12"/>
        <v>413.99999999999994</v>
      </c>
      <c r="G239" s="4">
        <f t="shared" si="13"/>
        <v>413.99999999999994</v>
      </c>
      <c r="H239" s="59"/>
      <c r="I239" s="59">
        <v>28</v>
      </c>
      <c r="J239" s="4">
        <v>-442</v>
      </c>
    </row>
    <row r="240" spans="1:10" ht="15">
      <c r="A240" s="1" t="s">
        <v>205</v>
      </c>
      <c r="B240" s="59" t="s">
        <v>163</v>
      </c>
      <c r="C240" s="59" t="s">
        <v>164</v>
      </c>
      <c r="D240" s="59">
        <v>41</v>
      </c>
      <c r="E240" s="59">
        <v>360</v>
      </c>
      <c r="F240" s="60">
        <f>E240*1.15</f>
        <v>413.99999999999994</v>
      </c>
      <c r="G240" s="4">
        <f>F240</f>
        <v>413.99999999999994</v>
      </c>
      <c r="H240" s="59"/>
      <c r="I240" s="59">
        <v>28</v>
      </c>
      <c r="J240" s="4">
        <v>-442</v>
      </c>
    </row>
    <row r="241" spans="1:10" ht="15">
      <c r="A241" s="1" t="s">
        <v>182</v>
      </c>
      <c r="B241" s="59" t="s">
        <v>163</v>
      </c>
      <c r="C241" s="59" t="s">
        <v>164</v>
      </c>
      <c r="D241" s="59">
        <v>41</v>
      </c>
      <c r="E241" s="59">
        <v>360</v>
      </c>
      <c r="F241" s="60">
        <f>E241*1.15</f>
        <v>413.99999999999994</v>
      </c>
      <c r="G241" s="4">
        <f>F241</f>
        <v>413.99999999999994</v>
      </c>
      <c r="H241" s="59"/>
      <c r="I241" s="59">
        <v>28</v>
      </c>
      <c r="J241" s="4">
        <v>-442</v>
      </c>
    </row>
    <row r="242" spans="1:10" ht="15">
      <c r="A242" s="1" t="s">
        <v>47</v>
      </c>
      <c r="B242" s="59" t="s">
        <v>163</v>
      </c>
      <c r="C242" s="59" t="s">
        <v>164</v>
      </c>
      <c r="D242" s="59">
        <v>41</v>
      </c>
      <c r="E242" s="59">
        <v>360</v>
      </c>
      <c r="F242" s="60">
        <f>E242*1.15</f>
        <v>413.99999999999994</v>
      </c>
      <c r="G242" s="4">
        <f>F242</f>
        <v>413.99999999999994</v>
      </c>
      <c r="H242" s="59"/>
      <c r="I242" s="59">
        <v>28</v>
      </c>
      <c r="J242" s="4">
        <v>-442</v>
      </c>
    </row>
    <row r="243" spans="1:10" ht="15">
      <c r="A243" s="62" t="s">
        <v>208</v>
      </c>
      <c r="B243" s="59" t="s">
        <v>163</v>
      </c>
      <c r="C243" s="59" t="s">
        <v>164</v>
      </c>
      <c r="D243" s="59">
        <v>41</v>
      </c>
      <c r="E243" s="59">
        <v>360</v>
      </c>
      <c r="F243" s="60">
        <f>E243*1.15</f>
        <v>413.99999999999994</v>
      </c>
      <c r="G243" s="4">
        <f>F243</f>
        <v>413.99999999999994</v>
      </c>
      <c r="H243" s="59"/>
      <c r="I243" s="59">
        <v>28</v>
      </c>
      <c r="J243" s="4">
        <v>-442</v>
      </c>
    </row>
    <row r="244" spans="1:10" ht="15">
      <c r="A244" s="87" t="s">
        <v>168</v>
      </c>
      <c r="B244" s="59" t="s">
        <v>163</v>
      </c>
      <c r="C244" s="59" t="s">
        <v>164</v>
      </c>
      <c r="D244" s="59">
        <v>41</v>
      </c>
      <c r="E244" s="59">
        <v>360</v>
      </c>
      <c r="F244" s="60">
        <f>E244*1.15</f>
        <v>413.99999999999994</v>
      </c>
      <c r="G244" s="4">
        <f>F244</f>
        <v>413.99999999999994</v>
      </c>
      <c r="H244" s="59"/>
      <c r="I244" s="59">
        <v>28</v>
      </c>
      <c r="J244" s="4">
        <v>-442</v>
      </c>
    </row>
    <row r="245" spans="1:10" ht="15">
      <c r="A245" s="87" t="s">
        <v>168</v>
      </c>
      <c r="B245" s="59" t="s">
        <v>163</v>
      </c>
      <c r="C245" s="59" t="s">
        <v>164</v>
      </c>
      <c r="D245" s="59">
        <v>41</v>
      </c>
      <c r="E245" s="59">
        <v>360</v>
      </c>
      <c r="F245" s="60">
        <f>E245*1.15</f>
        <v>413.99999999999994</v>
      </c>
      <c r="G245" s="4">
        <f>F245</f>
        <v>413.99999999999994</v>
      </c>
      <c r="H245" s="59"/>
      <c r="I245" s="59">
        <v>28</v>
      </c>
      <c r="J245" s="4">
        <v>-442</v>
      </c>
    </row>
    <row r="246" spans="1:10" ht="15">
      <c r="A246" s="87" t="s">
        <v>168</v>
      </c>
      <c r="B246" s="59" t="s">
        <v>163</v>
      </c>
      <c r="C246" s="59" t="s">
        <v>164</v>
      </c>
      <c r="D246" s="59">
        <v>41</v>
      </c>
      <c r="E246" s="59">
        <v>360</v>
      </c>
      <c r="F246" s="60">
        <f>E246*1.15</f>
        <v>413.99999999999994</v>
      </c>
      <c r="G246" s="4">
        <f>F246</f>
        <v>413.99999999999994</v>
      </c>
      <c r="H246" s="59"/>
      <c r="I246" s="59">
        <v>28</v>
      </c>
      <c r="J246" s="4">
        <v>-442</v>
      </c>
    </row>
    <row r="247" spans="1:10" ht="15">
      <c r="A247" s="87" t="s">
        <v>168</v>
      </c>
      <c r="B247" s="59" t="s">
        <v>163</v>
      </c>
      <c r="C247" s="59" t="s">
        <v>164</v>
      </c>
      <c r="D247" s="59">
        <v>41</v>
      </c>
      <c r="E247" s="59">
        <v>360</v>
      </c>
      <c r="F247" s="60">
        <f>E247*1.15</f>
        <v>413.99999999999994</v>
      </c>
      <c r="G247" s="4">
        <f>F247</f>
        <v>413.99999999999994</v>
      </c>
      <c r="H247" s="59"/>
      <c r="I247" s="59">
        <v>28</v>
      </c>
      <c r="J247" s="4">
        <v>-442</v>
      </c>
    </row>
    <row r="248" spans="1:10" ht="15">
      <c r="A248" s="87" t="s">
        <v>168</v>
      </c>
      <c r="B248" s="59" t="s">
        <v>163</v>
      </c>
      <c r="C248" s="59" t="s">
        <v>164</v>
      </c>
      <c r="D248" s="59">
        <v>41</v>
      </c>
      <c r="E248" s="59">
        <v>360</v>
      </c>
      <c r="F248" s="60">
        <f>E248*1.15</f>
        <v>413.99999999999994</v>
      </c>
      <c r="G248" s="4">
        <f>F248</f>
        <v>413.99999999999994</v>
      </c>
      <c r="H248" s="59"/>
      <c r="I248" s="59">
        <v>28</v>
      </c>
      <c r="J248" s="4">
        <v>-442</v>
      </c>
    </row>
    <row r="249" spans="1:10" ht="15">
      <c r="A249" s="87" t="s">
        <v>168</v>
      </c>
      <c r="B249" s="59" t="s">
        <v>163</v>
      </c>
      <c r="C249" s="59" t="s">
        <v>164</v>
      </c>
      <c r="D249" s="59">
        <v>41</v>
      </c>
      <c r="E249" s="59">
        <v>360</v>
      </c>
      <c r="F249" s="60">
        <f>E249*1.15</f>
        <v>413.99999999999994</v>
      </c>
      <c r="G249" s="4">
        <f>F249</f>
        <v>413.99999999999994</v>
      </c>
      <c r="H249" s="59"/>
      <c r="I249" s="59">
        <v>28</v>
      </c>
      <c r="J249" s="4">
        <v>-442</v>
      </c>
    </row>
    <row r="250" spans="1:10" ht="15">
      <c r="A250" s="87" t="s">
        <v>168</v>
      </c>
      <c r="B250" s="59" t="s">
        <v>163</v>
      </c>
      <c r="C250" s="59" t="s">
        <v>164</v>
      </c>
      <c r="D250" s="59">
        <v>41</v>
      </c>
      <c r="E250" s="59">
        <v>360</v>
      </c>
      <c r="F250" s="60">
        <f>E250*1.15</f>
        <v>413.99999999999994</v>
      </c>
      <c r="G250" s="4">
        <f>F250</f>
        <v>413.99999999999994</v>
      </c>
      <c r="H250" s="59"/>
      <c r="I250" s="59">
        <v>28</v>
      </c>
      <c r="J250" s="4">
        <v>-442</v>
      </c>
    </row>
    <row r="251" spans="1:10" ht="15">
      <c r="A251" s="87" t="s">
        <v>168</v>
      </c>
      <c r="B251" s="59" t="s">
        <v>163</v>
      </c>
      <c r="C251" s="59" t="s">
        <v>164</v>
      </c>
      <c r="D251" s="59">
        <v>41</v>
      </c>
      <c r="E251" s="59">
        <v>360</v>
      </c>
      <c r="F251" s="60">
        <f>E251*1.15</f>
        <v>413.99999999999994</v>
      </c>
      <c r="G251" s="4">
        <f>F251</f>
        <v>413.99999999999994</v>
      </c>
      <c r="H251" s="59"/>
      <c r="I251" s="59">
        <v>28</v>
      </c>
      <c r="J251" s="4">
        <v>-442</v>
      </c>
    </row>
    <row r="252" spans="1:10" ht="15">
      <c r="A252" s="87" t="s">
        <v>168</v>
      </c>
      <c r="B252" s="59" t="s">
        <v>163</v>
      </c>
      <c r="C252" s="59" t="s">
        <v>164</v>
      </c>
      <c r="D252" s="59">
        <v>41</v>
      </c>
      <c r="E252" s="59">
        <v>360</v>
      </c>
      <c r="F252" s="60">
        <f>E252*1.15</f>
        <v>413.99999999999994</v>
      </c>
      <c r="G252" s="4">
        <f>F252</f>
        <v>413.99999999999994</v>
      </c>
      <c r="H252" s="59"/>
      <c r="I252" s="59">
        <v>28</v>
      </c>
      <c r="J252" s="4">
        <v>-442</v>
      </c>
    </row>
    <row r="253" ht="15">
      <c r="I253" s="5"/>
    </row>
  </sheetData>
  <sheetProtection/>
  <printOptions/>
  <pageMargins left="0.7" right="0.7" top="0.75" bottom="0.75" header="0.3" footer="0.3"/>
  <pageSetup horizontalDpi="600" verticalDpi="600" orientation="landscape" paperSize="9" scale="83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51.8515625" style="0" customWidth="1"/>
    <col min="2" max="2" width="15.7109375" style="0" hidden="1" customWidth="1"/>
    <col min="3" max="3" width="20.57421875" style="0" hidden="1" customWidth="1"/>
    <col min="4" max="5" width="0" style="0" hidden="1" customWidth="1"/>
    <col min="6" max="6" width="12.7109375" style="0" hidden="1" customWidth="1"/>
    <col min="7" max="8" width="0" style="0" hidden="1" customWidth="1"/>
    <col min="9" max="9" width="28.28125" style="0" hidden="1" customWidth="1"/>
    <col min="10" max="10" width="18.8515625" style="0" customWidth="1"/>
  </cols>
  <sheetData>
    <row r="1" spans="1:10" ht="33.7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</row>
    <row r="2" spans="1:10" ht="33.75">
      <c r="A2" s="20" t="s">
        <v>63</v>
      </c>
      <c r="B2" s="21" t="s">
        <v>14</v>
      </c>
      <c r="C2" s="21" t="s">
        <v>15</v>
      </c>
      <c r="D2" s="21">
        <v>39</v>
      </c>
      <c r="E2" s="21">
        <v>756</v>
      </c>
      <c r="F2" s="22">
        <f aca="true" t="shared" si="0" ref="F2:F41">E2*1.15</f>
        <v>869.4</v>
      </c>
      <c r="G2" s="23">
        <f>F2</f>
        <v>869.4</v>
      </c>
      <c r="H2" s="23">
        <v>900</v>
      </c>
      <c r="I2" s="23">
        <v>28</v>
      </c>
      <c r="J2" s="23">
        <f>H2-G2-I2</f>
        <v>2.6000000000000227</v>
      </c>
    </row>
    <row r="3" spans="1:10" ht="33.75">
      <c r="A3" s="24" t="s">
        <v>73</v>
      </c>
      <c r="B3" s="25" t="s">
        <v>17</v>
      </c>
      <c r="C3" s="25" t="s">
        <v>15</v>
      </c>
      <c r="D3" s="25">
        <v>37</v>
      </c>
      <c r="E3" s="25">
        <v>372</v>
      </c>
      <c r="F3" s="26">
        <f t="shared" si="0"/>
        <v>427.79999999999995</v>
      </c>
      <c r="G3" s="27">
        <f>F3</f>
        <v>427.79999999999995</v>
      </c>
      <c r="H3" s="27">
        <v>428</v>
      </c>
      <c r="I3" s="27">
        <v>28</v>
      </c>
      <c r="J3" s="27">
        <f>H3-G3-I3</f>
        <v>-27.799999999999955</v>
      </c>
    </row>
    <row r="4" spans="1:10" ht="33.75">
      <c r="A4" s="20" t="s">
        <v>87</v>
      </c>
      <c r="B4" s="21" t="s">
        <v>19</v>
      </c>
      <c r="C4" s="21" t="s">
        <v>15</v>
      </c>
      <c r="D4" s="21">
        <v>34</v>
      </c>
      <c r="E4" s="21">
        <v>350</v>
      </c>
      <c r="F4" s="22">
        <f t="shared" si="0"/>
        <v>402.49999999999994</v>
      </c>
      <c r="G4" s="23">
        <f>F4</f>
        <v>402.49999999999994</v>
      </c>
      <c r="H4" s="23">
        <v>410</v>
      </c>
      <c r="I4" s="23">
        <v>28</v>
      </c>
      <c r="J4" s="23">
        <f>H4-G4-I4</f>
        <v>-20.499999999999943</v>
      </c>
    </row>
    <row r="5" spans="1:10" ht="33.75">
      <c r="A5" s="24" t="s">
        <v>96</v>
      </c>
      <c r="B5" s="25" t="s">
        <v>10</v>
      </c>
      <c r="C5" s="25" t="s">
        <v>20</v>
      </c>
      <c r="D5" s="25">
        <v>41</v>
      </c>
      <c r="E5" s="25">
        <v>372</v>
      </c>
      <c r="F5" s="26">
        <f t="shared" si="0"/>
        <v>427.79999999999995</v>
      </c>
      <c r="G5" s="27">
        <f>F5</f>
        <v>427.79999999999995</v>
      </c>
      <c r="H5" s="27">
        <v>430</v>
      </c>
      <c r="I5" s="27">
        <v>28</v>
      </c>
      <c r="J5" s="27">
        <f>H5-G5-I5</f>
        <v>-25.799999999999955</v>
      </c>
    </row>
    <row r="6" spans="1:10" ht="33.75">
      <c r="A6" s="20" t="s">
        <v>39</v>
      </c>
      <c r="B6" s="21" t="s">
        <v>10</v>
      </c>
      <c r="C6" s="21" t="s">
        <v>11</v>
      </c>
      <c r="D6" s="21">
        <v>38</v>
      </c>
      <c r="E6" s="21">
        <v>372</v>
      </c>
      <c r="F6" s="22">
        <f t="shared" si="0"/>
        <v>427.79999999999995</v>
      </c>
      <c r="G6" s="23">
        <f>F6</f>
        <v>427.79999999999995</v>
      </c>
      <c r="H6" s="23">
        <v>408</v>
      </c>
      <c r="I6" s="23">
        <v>28</v>
      </c>
      <c r="J6" s="23">
        <f>H6-G6-I6</f>
        <v>-47.799999999999955</v>
      </c>
    </row>
    <row r="7" spans="1:10" ht="33.75">
      <c r="A7" s="24" t="s">
        <v>62</v>
      </c>
      <c r="B7" s="25" t="s">
        <v>18</v>
      </c>
      <c r="C7" s="25" t="s">
        <v>13</v>
      </c>
      <c r="D7" s="25">
        <v>39</v>
      </c>
      <c r="E7" s="25">
        <v>390</v>
      </c>
      <c r="F7" s="26">
        <f t="shared" si="0"/>
        <v>448.49999999999994</v>
      </c>
      <c r="G7" s="27" t="e">
        <f>#REF!+#REF!+#REF!+#REF!+#REF!+F7</f>
        <v>#REF!</v>
      </c>
      <c r="H7" s="27">
        <v>4796</v>
      </c>
      <c r="I7" s="27">
        <v>28</v>
      </c>
      <c r="J7" s="27">
        <v>-168</v>
      </c>
    </row>
    <row r="8" spans="1:10" ht="33.75">
      <c r="A8" s="28" t="s">
        <v>40</v>
      </c>
      <c r="B8" s="21" t="s">
        <v>10</v>
      </c>
      <c r="C8" s="21" t="s">
        <v>11</v>
      </c>
      <c r="D8" s="21">
        <v>38</v>
      </c>
      <c r="E8" s="21">
        <v>372</v>
      </c>
      <c r="F8" s="22">
        <f t="shared" si="0"/>
        <v>427.79999999999995</v>
      </c>
      <c r="G8" s="23">
        <f>F8</f>
        <v>427.79999999999995</v>
      </c>
      <c r="H8" s="23">
        <v>435</v>
      </c>
      <c r="I8" s="23">
        <v>28</v>
      </c>
      <c r="J8" s="23">
        <f>H8-G8-I8</f>
        <v>-20.799999999999955</v>
      </c>
    </row>
    <row r="9" spans="1:10" ht="33.75">
      <c r="A9" s="29" t="s">
        <v>105</v>
      </c>
      <c r="B9" s="30" t="s">
        <v>22</v>
      </c>
      <c r="C9" s="30" t="s">
        <v>23</v>
      </c>
      <c r="D9" s="30">
        <v>33</v>
      </c>
      <c r="E9" s="30">
        <v>350</v>
      </c>
      <c r="F9" s="31">
        <v>0</v>
      </c>
      <c r="G9" s="27" t="e">
        <f>#REF!+#REF!+#REF!+#REF!+F9</f>
        <v>#REF!</v>
      </c>
      <c r="H9" s="27">
        <v>1750</v>
      </c>
      <c r="I9" s="27"/>
      <c r="J9" s="27">
        <v>-75</v>
      </c>
    </row>
    <row r="10" spans="1:10" ht="33.75">
      <c r="A10" s="28" t="s">
        <v>68</v>
      </c>
      <c r="B10" s="21" t="s">
        <v>16</v>
      </c>
      <c r="C10" s="21" t="s">
        <v>15</v>
      </c>
      <c r="D10" s="21">
        <v>38</v>
      </c>
      <c r="E10" s="21">
        <v>780</v>
      </c>
      <c r="F10" s="22">
        <f t="shared" si="0"/>
        <v>896.9999999999999</v>
      </c>
      <c r="G10" s="23">
        <f>F10</f>
        <v>896.9999999999999</v>
      </c>
      <c r="H10" s="23">
        <v>897</v>
      </c>
      <c r="I10" s="23">
        <v>28</v>
      </c>
      <c r="J10" s="23">
        <f>H10-G10-I10</f>
        <v>-27.999999999999886</v>
      </c>
    </row>
    <row r="11" spans="1:10" ht="33.75">
      <c r="A11" s="24" t="s">
        <v>61</v>
      </c>
      <c r="B11" s="25" t="s">
        <v>17</v>
      </c>
      <c r="C11" s="25" t="s">
        <v>15</v>
      </c>
      <c r="D11" s="25">
        <v>41</v>
      </c>
      <c r="E11" s="25">
        <v>372</v>
      </c>
      <c r="F11" s="26">
        <f t="shared" si="0"/>
        <v>427.79999999999995</v>
      </c>
      <c r="G11" s="27">
        <v>842</v>
      </c>
      <c r="H11" s="27">
        <v>1350</v>
      </c>
      <c r="I11" s="27">
        <v>28</v>
      </c>
      <c r="J11" s="32">
        <v>452</v>
      </c>
    </row>
    <row r="12" spans="1:10" ht="33.75">
      <c r="A12" s="20" t="s">
        <v>37</v>
      </c>
      <c r="B12" s="21" t="s">
        <v>10</v>
      </c>
      <c r="C12" s="21" t="s">
        <v>11</v>
      </c>
      <c r="D12" s="21">
        <v>40</v>
      </c>
      <c r="E12" s="21">
        <v>372</v>
      </c>
      <c r="F12" s="22">
        <f t="shared" si="0"/>
        <v>427.79999999999995</v>
      </c>
      <c r="G12" s="23">
        <f>F12</f>
        <v>427.79999999999995</v>
      </c>
      <c r="H12" s="23">
        <v>428</v>
      </c>
      <c r="I12" s="23">
        <v>28</v>
      </c>
      <c r="J12" s="23">
        <f>H12-G12-I12</f>
        <v>-27.799999999999955</v>
      </c>
    </row>
    <row r="13" spans="1:10" ht="33.75">
      <c r="A13" s="24" t="s">
        <v>110</v>
      </c>
      <c r="B13" s="25" t="s">
        <v>21</v>
      </c>
      <c r="C13" s="25" t="s">
        <v>15</v>
      </c>
      <c r="D13" s="25">
        <v>39</v>
      </c>
      <c r="E13" s="25">
        <v>390</v>
      </c>
      <c r="F13" s="26">
        <f t="shared" si="0"/>
        <v>448.49999999999994</v>
      </c>
      <c r="G13" s="27">
        <f>F13</f>
        <v>448.49999999999994</v>
      </c>
      <c r="H13" s="33">
        <v>449</v>
      </c>
      <c r="I13" s="27">
        <v>28</v>
      </c>
      <c r="J13" s="27">
        <v>-28</v>
      </c>
    </row>
    <row r="14" spans="1:10" ht="33.75">
      <c r="A14" s="20" t="s">
        <v>50</v>
      </c>
      <c r="B14" s="21" t="s">
        <v>10</v>
      </c>
      <c r="C14" s="21" t="s">
        <v>11</v>
      </c>
      <c r="D14" s="21">
        <v>41</v>
      </c>
      <c r="E14" s="21">
        <v>372</v>
      </c>
      <c r="F14" s="22">
        <f t="shared" si="0"/>
        <v>427.79999999999995</v>
      </c>
      <c r="G14" s="23" t="e">
        <f>#REF!+#REF!+F14</f>
        <v>#REF!</v>
      </c>
      <c r="H14" s="23">
        <v>1299</v>
      </c>
      <c r="I14" s="23">
        <v>28</v>
      </c>
      <c r="J14" s="23">
        <v>-84</v>
      </c>
    </row>
    <row r="15" spans="1:10" ht="33.75">
      <c r="A15" s="24" t="s">
        <v>75</v>
      </c>
      <c r="B15" s="25" t="s">
        <v>17</v>
      </c>
      <c r="C15" s="25" t="s">
        <v>15</v>
      </c>
      <c r="D15" s="25">
        <v>39</v>
      </c>
      <c r="E15" s="25">
        <v>372</v>
      </c>
      <c r="F15" s="26">
        <f t="shared" si="0"/>
        <v>427.79999999999995</v>
      </c>
      <c r="G15" s="27">
        <f>F15</f>
        <v>427.79999999999995</v>
      </c>
      <c r="H15" s="27">
        <v>435</v>
      </c>
      <c r="I15" s="27">
        <v>28</v>
      </c>
      <c r="J15" s="27">
        <f>H15-G15-I15</f>
        <v>-20.799999999999955</v>
      </c>
    </row>
    <row r="16" spans="1:10" ht="33.75">
      <c r="A16" s="20" t="s">
        <v>115</v>
      </c>
      <c r="B16" s="21" t="s">
        <v>24</v>
      </c>
      <c r="C16" s="21" t="s">
        <v>15</v>
      </c>
      <c r="D16" s="21">
        <v>42</v>
      </c>
      <c r="E16" s="21">
        <v>385</v>
      </c>
      <c r="F16" s="22">
        <f t="shared" si="0"/>
        <v>442.74999999999994</v>
      </c>
      <c r="G16" s="23">
        <f>F16</f>
        <v>442.74999999999994</v>
      </c>
      <c r="H16" s="23">
        <v>443</v>
      </c>
      <c r="I16" s="23">
        <v>28</v>
      </c>
      <c r="J16" s="23">
        <f>H16-G16-I16</f>
        <v>-27.749999999999943</v>
      </c>
    </row>
    <row r="17" spans="1:10" ht="33.75">
      <c r="A17" s="34" t="s">
        <v>135</v>
      </c>
      <c r="B17" s="35" t="s">
        <v>24</v>
      </c>
      <c r="C17" s="35" t="s">
        <v>15</v>
      </c>
      <c r="D17" s="35">
        <v>43</v>
      </c>
      <c r="E17" s="35">
        <v>385</v>
      </c>
      <c r="F17" s="36">
        <f t="shared" si="0"/>
        <v>442.74999999999994</v>
      </c>
      <c r="G17" s="37">
        <f>F17</f>
        <v>442.74999999999994</v>
      </c>
      <c r="H17" s="37">
        <v>450</v>
      </c>
      <c r="I17" s="37">
        <v>28</v>
      </c>
      <c r="J17" s="37">
        <f>H17-G17-I17</f>
        <v>-20.749999999999943</v>
      </c>
    </row>
    <row r="18" spans="1:10" ht="33.75">
      <c r="A18" s="29" t="s">
        <v>120</v>
      </c>
      <c r="B18" s="25" t="s">
        <v>18</v>
      </c>
      <c r="C18" s="25" t="s">
        <v>13</v>
      </c>
      <c r="D18" s="25">
        <v>39</v>
      </c>
      <c r="E18" s="25">
        <v>390</v>
      </c>
      <c r="F18" s="26">
        <f>E18*1.15</f>
        <v>448.49999999999994</v>
      </c>
      <c r="G18" s="27">
        <f>F18</f>
        <v>448.49999999999994</v>
      </c>
      <c r="H18" s="27">
        <v>1000</v>
      </c>
      <c r="I18" s="27">
        <v>28</v>
      </c>
      <c r="J18" s="32">
        <f>H18-G18-I18</f>
        <v>523.5</v>
      </c>
    </row>
    <row r="19" spans="1:10" ht="33.75">
      <c r="A19" s="20" t="s">
        <v>53</v>
      </c>
      <c r="B19" s="21" t="s">
        <v>153</v>
      </c>
      <c r="C19" s="21" t="s">
        <v>15</v>
      </c>
      <c r="D19" s="21">
        <v>45</v>
      </c>
      <c r="E19" s="21">
        <v>385</v>
      </c>
      <c r="F19" s="22">
        <f t="shared" si="0"/>
        <v>442.74999999999994</v>
      </c>
      <c r="G19" s="23" t="e">
        <f>#REF!+#REF!+#REF!+#REF!+#REF!+F19</f>
        <v>#REF!</v>
      </c>
      <c r="H19" s="23">
        <v>2647</v>
      </c>
      <c r="I19" s="23">
        <v>29</v>
      </c>
      <c r="J19" s="23">
        <v>-138</v>
      </c>
    </row>
    <row r="20" spans="1:10" ht="33.75">
      <c r="A20" s="24" t="s">
        <v>92</v>
      </c>
      <c r="B20" s="25" t="s">
        <v>19</v>
      </c>
      <c r="C20" s="25" t="s">
        <v>15</v>
      </c>
      <c r="D20" s="25">
        <v>36</v>
      </c>
      <c r="E20" s="25">
        <v>350</v>
      </c>
      <c r="F20" s="26">
        <f t="shared" si="0"/>
        <v>402.49999999999994</v>
      </c>
      <c r="G20" s="27">
        <f>F20</f>
        <v>402.49999999999994</v>
      </c>
      <c r="H20" s="27">
        <v>420</v>
      </c>
      <c r="I20" s="27">
        <v>28</v>
      </c>
      <c r="J20" s="27">
        <f>H20-G20-I20</f>
        <v>-10.499999999999943</v>
      </c>
    </row>
    <row r="21" spans="1:10" ht="33.75">
      <c r="A21" s="20" t="s">
        <v>94</v>
      </c>
      <c r="B21" s="21" t="s">
        <v>10</v>
      </c>
      <c r="C21" s="21" t="s">
        <v>20</v>
      </c>
      <c r="D21" s="21">
        <v>37</v>
      </c>
      <c r="E21" s="21">
        <v>372</v>
      </c>
      <c r="F21" s="22">
        <f t="shared" si="0"/>
        <v>427.79999999999995</v>
      </c>
      <c r="G21" s="23">
        <f>F21</f>
        <v>427.79999999999995</v>
      </c>
      <c r="H21" s="23">
        <v>430</v>
      </c>
      <c r="I21" s="23">
        <v>28</v>
      </c>
      <c r="J21" s="23">
        <f>H21-G21-I21</f>
        <v>-25.799999999999955</v>
      </c>
    </row>
    <row r="22" spans="1:10" ht="33.75">
      <c r="A22" s="24" t="s">
        <v>64</v>
      </c>
      <c r="B22" s="25" t="s">
        <v>14</v>
      </c>
      <c r="C22" s="25" t="s">
        <v>15</v>
      </c>
      <c r="D22" s="25">
        <v>40</v>
      </c>
      <c r="E22" s="25">
        <v>756</v>
      </c>
      <c r="F22" s="26">
        <f t="shared" si="0"/>
        <v>869.4</v>
      </c>
      <c r="G22" s="27">
        <f>F22</f>
        <v>869.4</v>
      </c>
      <c r="H22" s="27">
        <v>869</v>
      </c>
      <c r="I22" s="27">
        <v>28</v>
      </c>
      <c r="J22" s="27">
        <f>H22-G22-I22</f>
        <v>-28.399999999999977</v>
      </c>
    </row>
    <row r="23" spans="1:10" ht="33.75">
      <c r="A23" s="20" t="s">
        <v>26</v>
      </c>
      <c r="B23" s="21" t="s">
        <v>10</v>
      </c>
      <c r="C23" s="21" t="s">
        <v>11</v>
      </c>
      <c r="D23" s="21">
        <v>38</v>
      </c>
      <c r="E23" s="21">
        <v>372</v>
      </c>
      <c r="F23" s="22">
        <f t="shared" si="0"/>
        <v>427.79999999999995</v>
      </c>
      <c r="G23" s="23">
        <f>F23</f>
        <v>427.79999999999995</v>
      </c>
      <c r="H23" s="23">
        <v>508</v>
      </c>
      <c r="I23" s="23">
        <v>28</v>
      </c>
      <c r="J23" s="23">
        <f>H23-G23-I23</f>
        <v>52.200000000000045</v>
      </c>
    </row>
    <row r="24" spans="1:10" ht="33.75">
      <c r="A24" s="24" t="s">
        <v>45</v>
      </c>
      <c r="B24" s="25" t="s">
        <v>10</v>
      </c>
      <c r="C24" s="25" t="s">
        <v>20</v>
      </c>
      <c r="D24" s="25">
        <v>40</v>
      </c>
      <c r="E24" s="25">
        <v>372</v>
      </c>
      <c r="F24" s="26">
        <f t="shared" si="0"/>
        <v>427.79999999999995</v>
      </c>
      <c r="G24" s="27" t="e">
        <f>#REF!+#REF!+F24</f>
        <v>#REF!</v>
      </c>
      <c r="H24" s="27">
        <v>1290</v>
      </c>
      <c r="I24" s="27">
        <v>28</v>
      </c>
      <c r="J24" s="27">
        <v>-77</v>
      </c>
    </row>
    <row r="25" spans="1:10" ht="33.75">
      <c r="A25" s="20" t="s">
        <v>122</v>
      </c>
      <c r="B25" s="21" t="s">
        <v>153</v>
      </c>
      <c r="C25" s="21" t="s">
        <v>15</v>
      </c>
      <c r="D25" s="21">
        <v>42</v>
      </c>
      <c r="E25" s="21">
        <v>385</v>
      </c>
      <c r="F25" s="22">
        <f t="shared" si="0"/>
        <v>442.74999999999994</v>
      </c>
      <c r="G25" s="23">
        <f>F25</f>
        <v>442.74999999999994</v>
      </c>
      <c r="H25" s="23">
        <v>450</v>
      </c>
      <c r="I25" s="23">
        <v>29</v>
      </c>
      <c r="J25" s="23">
        <f>H25-G25-I25</f>
        <v>-21.749999999999943</v>
      </c>
    </row>
    <row r="26" spans="1:10" ht="33.75">
      <c r="A26" s="24" t="s">
        <v>47</v>
      </c>
      <c r="B26" s="25" t="s">
        <v>10</v>
      </c>
      <c r="C26" s="25" t="s">
        <v>11</v>
      </c>
      <c r="D26" s="25">
        <v>37</v>
      </c>
      <c r="E26" s="25">
        <v>372</v>
      </c>
      <c r="F26" s="26">
        <f t="shared" si="0"/>
        <v>427.79999999999995</v>
      </c>
      <c r="G26" s="27"/>
      <c r="H26" s="27"/>
      <c r="I26" s="27">
        <v>28</v>
      </c>
      <c r="J26" s="27">
        <v>346</v>
      </c>
    </row>
    <row r="27" spans="1:10" ht="33.75">
      <c r="A27" s="38" t="s">
        <v>127</v>
      </c>
      <c r="B27" s="39" t="s">
        <v>153</v>
      </c>
      <c r="C27" s="39" t="s">
        <v>15</v>
      </c>
      <c r="D27" s="39">
        <v>44</v>
      </c>
      <c r="E27" s="39">
        <v>385</v>
      </c>
      <c r="F27" s="40">
        <f t="shared" si="0"/>
        <v>442.74999999999994</v>
      </c>
      <c r="G27" s="41">
        <f>F27</f>
        <v>442.74999999999994</v>
      </c>
      <c r="H27" s="41">
        <v>450</v>
      </c>
      <c r="I27" s="41">
        <v>29</v>
      </c>
      <c r="J27" s="41">
        <f aca="true" t="shared" si="1" ref="J27:J32">H27-G27-I27</f>
        <v>-21.749999999999943</v>
      </c>
    </row>
    <row r="28" spans="1:10" ht="33.75">
      <c r="A28" s="20" t="s">
        <v>76</v>
      </c>
      <c r="B28" s="21" t="s">
        <v>17</v>
      </c>
      <c r="C28" s="21" t="s">
        <v>15</v>
      </c>
      <c r="D28" s="21">
        <v>38</v>
      </c>
      <c r="E28" s="21">
        <v>372</v>
      </c>
      <c r="F28" s="22">
        <f t="shared" si="0"/>
        <v>427.79999999999995</v>
      </c>
      <c r="G28" s="23">
        <f>F28</f>
        <v>427.79999999999995</v>
      </c>
      <c r="H28" s="23">
        <v>430</v>
      </c>
      <c r="I28" s="23">
        <v>28</v>
      </c>
      <c r="J28" s="23">
        <f t="shared" si="1"/>
        <v>-25.799999999999955</v>
      </c>
    </row>
    <row r="29" spans="1:10" ht="33.75">
      <c r="A29" s="24" t="s">
        <v>103</v>
      </c>
      <c r="B29" s="25" t="s">
        <v>10</v>
      </c>
      <c r="C29" s="25" t="s">
        <v>20</v>
      </c>
      <c r="D29" s="25">
        <v>40</v>
      </c>
      <c r="E29" s="25">
        <v>372</v>
      </c>
      <c r="F29" s="26">
        <f t="shared" si="0"/>
        <v>427.79999999999995</v>
      </c>
      <c r="G29" s="27">
        <f>F29</f>
        <v>427.79999999999995</v>
      </c>
      <c r="H29" s="27">
        <v>450</v>
      </c>
      <c r="I29" s="27">
        <v>28</v>
      </c>
      <c r="J29" s="27">
        <f t="shared" si="1"/>
        <v>-5.7999999999999545</v>
      </c>
    </row>
    <row r="30" spans="1:10" ht="33.75">
      <c r="A30" s="20" t="s">
        <v>101</v>
      </c>
      <c r="B30" s="21" t="s">
        <v>10</v>
      </c>
      <c r="C30" s="21" t="s">
        <v>20</v>
      </c>
      <c r="D30" s="21">
        <v>41</v>
      </c>
      <c r="E30" s="21">
        <v>372</v>
      </c>
      <c r="F30" s="22">
        <f t="shared" si="0"/>
        <v>427.79999999999995</v>
      </c>
      <c r="G30" s="23">
        <f>F30</f>
        <v>427.79999999999995</v>
      </c>
      <c r="H30" s="42">
        <v>430</v>
      </c>
      <c r="I30" s="23">
        <v>28</v>
      </c>
      <c r="J30" s="23">
        <f t="shared" si="1"/>
        <v>-25.799999999999955</v>
      </c>
    </row>
    <row r="31" spans="1:10" ht="33.75">
      <c r="A31" s="29" t="s">
        <v>100</v>
      </c>
      <c r="B31" s="25" t="s">
        <v>10</v>
      </c>
      <c r="C31" s="25" t="s">
        <v>20</v>
      </c>
      <c r="D31" s="25">
        <v>40</v>
      </c>
      <c r="E31" s="25">
        <v>372</v>
      </c>
      <c r="F31" s="26">
        <f t="shared" si="0"/>
        <v>427.79999999999995</v>
      </c>
      <c r="G31" s="27">
        <v>428</v>
      </c>
      <c r="H31" s="27">
        <v>830</v>
      </c>
      <c r="I31" s="27">
        <v>28</v>
      </c>
      <c r="J31" s="32">
        <f t="shared" si="1"/>
        <v>374</v>
      </c>
    </row>
    <row r="32" spans="1:10" ht="33.75">
      <c r="A32" s="20" t="s">
        <v>28</v>
      </c>
      <c r="B32" s="21" t="s">
        <v>10</v>
      </c>
      <c r="C32" s="21" t="s">
        <v>11</v>
      </c>
      <c r="D32" s="21">
        <v>39</v>
      </c>
      <c r="E32" s="21">
        <v>372</v>
      </c>
      <c r="F32" s="22">
        <f t="shared" si="0"/>
        <v>427.79999999999995</v>
      </c>
      <c r="G32" s="23">
        <f aca="true" t="shared" si="2" ref="G32:G48">F32</f>
        <v>427.79999999999995</v>
      </c>
      <c r="H32" s="43">
        <v>427.8</v>
      </c>
      <c r="I32" s="23">
        <v>28</v>
      </c>
      <c r="J32" s="23">
        <f t="shared" si="1"/>
        <v>-27.999999999999943</v>
      </c>
    </row>
    <row r="33" spans="1:10" ht="33.75">
      <c r="A33" s="24" t="s">
        <v>90</v>
      </c>
      <c r="B33" s="25" t="s">
        <v>19</v>
      </c>
      <c r="C33" s="25" t="s">
        <v>15</v>
      </c>
      <c r="D33" s="25">
        <v>35</v>
      </c>
      <c r="E33" s="25">
        <v>350</v>
      </c>
      <c r="F33" s="26">
        <f t="shared" si="0"/>
        <v>402.49999999999994</v>
      </c>
      <c r="G33" s="27">
        <f t="shared" si="2"/>
        <v>402.49999999999994</v>
      </c>
      <c r="H33" s="27">
        <v>403</v>
      </c>
      <c r="I33" s="27">
        <v>28</v>
      </c>
      <c r="J33" s="27">
        <v>-28</v>
      </c>
    </row>
    <row r="34" spans="1:10" ht="33.75">
      <c r="A34" s="20" t="s">
        <v>55</v>
      </c>
      <c r="B34" s="21" t="s">
        <v>12</v>
      </c>
      <c r="C34" s="21" t="s">
        <v>13</v>
      </c>
      <c r="D34" s="21">
        <v>39</v>
      </c>
      <c r="E34" s="21">
        <v>360</v>
      </c>
      <c r="F34" s="22">
        <f t="shared" si="0"/>
        <v>413.99999999999994</v>
      </c>
      <c r="G34" s="23">
        <f t="shared" si="2"/>
        <v>413.99999999999994</v>
      </c>
      <c r="H34" s="23">
        <v>414</v>
      </c>
      <c r="I34" s="23">
        <v>28</v>
      </c>
      <c r="J34" s="23">
        <v>-28</v>
      </c>
    </row>
    <row r="35" spans="1:10" ht="33.75">
      <c r="A35" s="29" t="s">
        <v>59</v>
      </c>
      <c r="B35" s="25" t="s">
        <v>12</v>
      </c>
      <c r="C35" s="25" t="s">
        <v>13</v>
      </c>
      <c r="D35" s="25">
        <v>38</v>
      </c>
      <c r="E35" s="25">
        <v>360</v>
      </c>
      <c r="F35" s="26">
        <f t="shared" si="0"/>
        <v>413.99999999999994</v>
      </c>
      <c r="G35" s="27">
        <f t="shared" si="2"/>
        <v>413.99999999999994</v>
      </c>
      <c r="H35" s="27">
        <v>420</v>
      </c>
      <c r="I35" s="27">
        <v>28</v>
      </c>
      <c r="J35" s="27">
        <f>H35-G35-I35</f>
        <v>-21.999999999999943</v>
      </c>
    </row>
    <row r="36" spans="1:10" ht="33.75">
      <c r="A36" s="20" t="s">
        <v>74</v>
      </c>
      <c r="B36" s="21" t="s">
        <v>17</v>
      </c>
      <c r="C36" s="21" t="s">
        <v>15</v>
      </c>
      <c r="D36" s="21">
        <v>39</v>
      </c>
      <c r="E36" s="21">
        <v>372</v>
      </c>
      <c r="F36" s="22">
        <f t="shared" si="0"/>
        <v>427.79999999999995</v>
      </c>
      <c r="G36" s="23">
        <f t="shared" si="2"/>
        <v>427.79999999999995</v>
      </c>
      <c r="H36" s="23">
        <v>428</v>
      </c>
      <c r="I36" s="23">
        <v>28</v>
      </c>
      <c r="J36" s="23">
        <v>-28</v>
      </c>
    </row>
    <row r="37" spans="1:10" ht="33.75">
      <c r="A37" s="24" t="s">
        <v>108</v>
      </c>
      <c r="B37" s="25" t="s">
        <v>10</v>
      </c>
      <c r="C37" s="25" t="s">
        <v>20</v>
      </c>
      <c r="D37" s="25">
        <v>40</v>
      </c>
      <c r="E37" s="25">
        <v>372</v>
      </c>
      <c r="F37" s="26">
        <f t="shared" si="0"/>
        <v>427.79999999999995</v>
      </c>
      <c r="G37" s="27">
        <f t="shared" si="2"/>
        <v>427.79999999999995</v>
      </c>
      <c r="H37" s="27">
        <v>428</v>
      </c>
      <c r="I37" s="27">
        <v>28</v>
      </c>
      <c r="J37" s="27">
        <v>-28</v>
      </c>
    </row>
    <row r="38" spans="1:10" ht="33.75">
      <c r="A38" s="28" t="s">
        <v>81</v>
      </c>
      <c r="B38" s="21" t="s">
        <v>18</v>
      </c>
      <c r="C38" s="21" t="s">
        <v>13</v>
      </c>
      <c r="D38" s="21">
        <v>37</v>
      </c>
      <c r="E38" s="21">
        <v>390</v>
      </c>
      <c r="F38" s="22">
        <f t="shared" si="0"/>
        <v>448.49999999999994</v>
      </c>
      <c r="G38" s="23">
        <f t="shared" si="2"/>
        <v>448.49999999999994</v>
      </c>
      <c r="H38" s="23">
        <v>450</v>
      </c>
      <c r="I38" s="23">
        <v>28</v>
      </c>
      <c r="J38" s="23">
        <f aca="true" t="shared" si="3" ref="J38:J48">H38-G38-I38</f>
        <v>-26.499999999999943</v>
      </c>
    </row>
    <row r="39" spans="1:10" ht="33.75">
      <c r="A39" s="24" t="s">
        <v>86</v>
      </c>
      <c r="B39" s="25" t="s">
        <v>19</v>
      </c>
      <c r="C39" s="25" t="s">
        <v>15</v>
      </c>
      <c r="D39" s="25">
        <v>33</v>
      </c>
      <c r="E39" s="25">
        <v>350</v>
      </c>
      <c r="F39" s="26">
        <f t="shared" si="0"/>
        <v>402.49999999999994</v>
      </c>
      <c r="G39" s="27">
        <f t="shared" si="2"/>
        <v>402.49999999999994</v>
      </c>
      <c r="H39" s="27">
        <v>420</v>
      </c>
      <c r="I39" s="27">
        <v>28</v>
      </c>
      <c r="J39" s="27">
        <f t="shared" si="3"/>
        <v>-10.499999999999943</v>
      </c>
    </row>
    <row r="40" spans="1:10" ht="33.75">
      <c r="A40" s="20" t="s">
        <v>121</v>
      </c>
      <c r="B40" s="21" t="s">
        <v>153</v>
      </c>
      <c r="C40" s="21" t="s">
        <v>15</v>
      </c>
      <c r="D40" s="21">
        <v>43</v>
      </c>
      <c r="E40" s="21">
        <v>385</v>
      </c>
      <c r="F40" s="22">
        <f t="shared" si="0"/>
        <v>442.74999999999994</v>
      </c>
      <c r="G40" s="23">
        <f t="shared" si="2"/>
        <v>442.74999999999994</v>
      </c>
      <c r="H40" s="23">
        <v>443</v>
      </c>
      <c r="I40" s="23">
        <v>29</v>
      </c>
      <c r="J40" s="23">
        <f t="shared" si="3"/>
        <v>-28.749999999999943</v>
      </c>
    </row>
    <row r="41" spans="1:10" ht="33.75">
      <c r="A41" s="24" t="s">
        <v>27</v>
      </c>
      <c r="B41" s="25" t="s">
        <v>10</v>
      </c>
      <c r="C41" s="25" t="s">
        <v>11</v>
      </c>
      <c r="D41" s="25">
        <v>38</v>
      </c>
      <c r="E41" s="25">
        <v>372</v>
      </c>
      <c r="F41" s="26">
        <f t="shared" si="0"/>
        <v>427.79999999999995</v>
      </c>
      <c r="G41" s="27">
        <f t="shared" si="2"/>
        <v>427.79999999999995</v>
      </c>
      <c r="H41" s="33">
        <v>430</v>
      </c>
      <c r="I41" s="27">
        <v>28</v>
      </c>
      <c r="J41" s="27">
        <f t="shared" si="3"/>
        <v>-25.799999999999955</v>
      </c>
    </row>
    <row r="42" spans="1:10" ht="33.75">
      <c r="A42" s="20" t="s">
        <v>89</v>
      </c>
      <c r="B42" s="21" t="s">
        <v>19</v>
      </c>
      <c r="C42" s="21" t="s">
        <v>15</v>
      </c>
      <c r="D42" s="21">
        <v>35</v>
      </c>
      <c r="E42" s="21">
        <v>350</v>
      </c>
      <c r="F42" s="22">
        <f aca="true" t="shared" si="4" ref="F42:F84">E42*1.15</f>
        <v>402.49999999999994</v>
      </c>
      <c r="G42" s="23">
        <f t="shared" si="2"/>
        <v>402.49999999999994</v>
      </c>
      <c r="H42" s="23">
        <v>420</v>
      </c>
      <c r="I42" s="23">
        <v>28</v>
      </c>
      <c r="J42" s="23">
        <f t="shared" si="3"/>
        <v>-10.499999999999943</v>
      </c>
    </row>
    <row r="43" spans="1:10" ht="33.75">
      <c r="A43" s="29" t="s">
        <v>137</v>
      </c>
      <c r="B43" s="25" t="s">
        <v>10</v>
      </c>
      <c r="C43" s="25" t="s">
        <v>11</v>
      </c>
      <c r="D43" s="25">
        <v>39</v>
      </c>
      <c r="E43" s="25">
        <v>372</v>
      </c>
      <c r="F43" s="26">
        <f t="shared" si="4"/>
        <v>427.79999999999995</v>
      </c>
      <c r="G43" s="27">
        <f t="shared" si="2"/>
        <v>427.79999999999995</v>
      </c>
      <c r="H43" s="27">
        <v>500</v>
      </c>
      <c r="I43" s="27">
        <v>28</v>
      </c>
      <c r="J43" s="27">
        <f t="shared" si="3"/>
        <v>44.200000000000045</v>
      </c>
    </row>
    <row r="44" spans="1:10" ht="33.75">
      <c r="A44" s="20" t="s">
        <v>98</v>
      </c>
      <c r="B44" s="21" t="s">
        <v>10</v>
      </c>
      <c r="C44" s="21" t="s">
        <v>20</v>
      </c>
      <c r="D44" s="21">
        <v>38</v>
      </c>
      <c r="E44" s="21">
        <v>372</v>
      </c>
      <c r="F44" s="22">
        <f t="shared" si="4"/>
        <v>427.79999999999995</v>
      </c>
      <c r="G44" s="23">
        <f t="shared" si="2"/>
        <v>427.79999999999995</v>
      </c>
      <c r="H44" s="23">
        <v>448</v>
      </c>
      <c r="I44" s="23">
        <v>28</v>
      </c>
      <c r="J44" s="23">
        <f t="shared" si="3"/>
        <v>-7.7999999999999545</v>
      </c>
    </row>
    <row r="45" spans="1:10" ht="33.75">
      <c r="A45" s="24" t="s">
        <v>65</v>
      </c>
      <c r="B45" s="25" t="s">
        <v>16</v>
      </c>
      <c r="C45" s="25" t="s">
        <v>15</v>
      </c>
      <c r="D45" s="25">
        <v>37</v>
      </c>
      <c r="E45" s="25">
        <v>780</v>
      </c>
      <c r="F45" s="26">
        <f t="shared" si="4"/>
        <v>896.9999999999999</v>
      </c>
      <c r="G45" s="27">
        <f t="shared" si="2"/>
        <v>896.9999999999999</v>
      </c>
      <c r="H45" s="27">
        <v>897</v>
      </c>
      <c r="I45" s="27">
        <v>28</v>
      </c>
      <c r="J45" s="27">
        <f t="shared" si="3"/>
        <v>-27.999999999999886</v>
      </c>
    </row>
    <row r="46" spans="1:10" ht="33.75">
      <c r="A46" s="20" t="s">
        <v>71</v>
      </c>
      <c r="B46" s="21" t="s">
        <v>16</v>
      </c>
      <c r="C46" s="21" t="s">
        <v>15</v>
      </c>
      <c r="D46" s="21">
        <v>40</v>
      </c>
      <c r="E46" s="21">
        <v>780</v>
      </c>
      <c r="F46" s="22">
        <f t="shared" si="4"/>
        <v>896.9999999999999</v>
      </c>
      <c r="G46" s="23">
        <f t="shared" si="2"/>
        <v>896.9999999999999</v>
      </c>
      <c r="H46" s="23">
        <v>897</v>
      </c>
      <c r="I46" s="23">
        <v>28</v>
      </c>
      <c r="J46" s="23">
        <f t="shared" si="3"/>
        <v>-27.999999999999886</v>
      </c>
    </row>
    <row r="47" spans="1:10" ht="33.75">
      <c r="A47" s="24" t="s">
        <v>109</v>
      </c>
      <c r="B47" s="25" t="s">
        <v>21</v>
      </c>
      <c r="C47" s="25" t="s">
        <v>15</v>
      </c>
      <c r="D47" s="25">
        <v>38</v>
      </c>
      <c r="E47" s="25">
        <v>390</v>
      </c>
      <c r="F47" s="26">
        <f t="shared" si="4"/>
        <v>448.49999999999994</v>
      </c>
      <c r="G47" s="27">
        <f t="shared" si="2"/>
        <v>448.49999999999994</v>
      </c>
      <c r="H47" s="27">
        <v>449</v>
      </c>
      <c r="I47" s="27">
        <v>28</v>
      </c>
      <c r="J47" s="27">
        <f t="shared" si="3"/>
        <v>-27.499999999999943</v>
      </c>
    </row>
    <row r="48" spans="1:10" ht="33.75">
      <c r="A48" s="20" t="s">
        <v>82</v>
      </c>
      <c r="B48" s="21" t="s">
        <v>18</v>
      </c>
      <c r="C48" s="21" t="s">
        <v>13</v>
      </c>
      <c r="D48" s="21">
        <v>38</v>
      </c>
      <c r="E48" s="21">
        <v>390</v>
      </c>
      <c r="F48" s="22">
        <f t="shared" si="4"/>
        <v>448.49999999999994</v>
      </c>
      <c r="G48" s="23">
        <f t="shared" si="2"/>
        <v>448.49999999999994</v>
      </c>
      <c r="H48" s="23">
        <v>515</v>
      </c>
      <c r="I48" s="23">
        <v>28</v>
      </c>
      <c r="J48" s="23">
        <f t="shared" si="3"/>
        <v>38.50000000000006</v>
      </c>
    </row>
    <row r="49" spans="1:10" ht="33.75">
      <c r="A49" s="24" t="s">
        <v>78</v>
      </c>
      <c r="B49" s="25" t="s">
        <v>17</v>
      </c>
      <c r="C49" s="25" t="s">
        <v>15</v>
      </c>
      <c r="D49" s="25">
        <v>40</v>
      </c>
      <c r="E49" s="25">
        <v>372</v>
      </c>
      <c r="F49" s="26">
        <f t="shared" si="4"/>
        <v>427.79999999999995</v>
      </c>
      <c r="G49" s="27"/>
      <c r="H49" s="27"/>
      <c r="I49" s="27">
        <v>28</v>
      </c>
      <c r="J49" s="27"/>
    </row>
    <row r="50" spans="1:10" ht="33.75">
      <c r="A50" s="24" t="s">
        <v>78</v>
      </c>
      <c r="B50" s="25" t="s">
        <v>17</v>
      </c>
      <c r="C50" s="25" t="s">
        <v>15</v>
      </c>
      <c r="D50" s="25">
        <v>41</v>
      </c>
      <c r="E50" s="25">
        <v>372</v>
      </c>
      <c r="F50" s="26">
        <f t="shared" si="4"/>
        <v>427.79999999999995</v>
      </c>
      <c r="G50" s="27"/>
      <c r="H50" s="27"/>
      <c r="I50" s="27">
        <v>28</v>
      </c>
      <c r="J50" s="27"/>
    </row>
    <row r="51" spans="1:10" ht="33.75">
      <c r="A51" s="24" t="s">
        <v>78</v>
      </c>
      <c r="B51" s="25" t="s">
        <v>153</v>
      </c>
      <c r="C51" s="25" t="s">
        <v>15</v>
      </c>
      <c r="D51" s="25">
        <v>43</v>
      </c>
      <c r="E51" s="25">
        <v>385</v>
      </c>
      <c r="F51" s="26">
        <f t="shared" si="4"/>
        <v>442.74999999999994</v>
      </c>
      <c r="G51" s="27">
        <f>F49+F50+F51</f>
        <v>1298.35</v>
      </c>
      <c r="H51" s="27">
        <v>1298</v>
      </c>
      <c r="I51" s="27">
        <v>29</v>
      </c>
      <c r="J51" s="27">
        <f>H51-G51-I51-I50-I49</f>
        <v>-85.34999999999991</v>
      </c>
    </row>
    <row r="52" spans="1:10" ht="33.75">
      <c r="A52" s="28" t="s">
        <v>29</v>
      </c>
      <c r="B52" s="21" t="s">
        <v>10</v>
      </c>
      <c r="C52" s="21" t="s">
        <v>11</v>
      </c>
      <c r="D52" s="21">
        <v>39</v>
      </c>
      <c r="E52" s="21">
        <v>372</v>
      </c>
      <c r="F52" s="22">
        <f t="shared" si="4"/>
        <v>427.79999999999995</v>
      </c>
      <c r="G52" s="23">
        <f aca="true" t="shared" si="5" ref="G52:G57">F52</f>
        <v>427.79999999999995</v>
      </c>
      <c r="H52" s="23">
        <v>456</v>
      </c>
      <c r="I52" s="23">
        <v>28</v>
      </c>
      <c r="J52" s="23">
        <f>H52-G52-I52</f>
        <v>0.20000000000004547</v>
      </c>
    </row>
    <row r="53" spans="1:10" ht="33.75">
      <c r="A53" s="24" t="s">
        <v>106</v>
      </c>
      <c r="B53" s="25" t="s">
        <v>10</v>
      </c>
      <c r="C53" s="25" t="s">
        <v>20</v>
      </c>
      <c r="D53" s="25">
        <v>38</v>
      </c>
      <c r="E53" s="25">
        <v>372</v>
      </c>
      <c r="F53" s="26">
        <f t="shared" si="4"/>
        <v>427.79999999999995</v>
      </c>
      <c r="G53" s="27">
        <f t="shared" si="5"/>
        <v>427.79999999999995</v>
      </c>
      <c r="H53" s="27">
        <v>450</v>
      </c>
      <c r="I53" s="27">
        <v>28</v>
      </c>
      <c r="J53" s="27">
        <f>H53-G53-I53</f>
        <v>-5.7999999999999545</v>
      </c>
    </row>
    <row r="54" spans="1:10" ht="33.75">
      <c r="A54" s="38" t="s">
        <v>42</v>
      </c>
      <c r="B54" s="39" t="s">
        <v>10</v>
      </c>
      <c r="C54" s="39" t="s">
        <v>11</v>
      </c>
      <c r="D54" s="39">
        <v>40</v>
      </c>
      <c r="E54" s="39">
        <v>372</v>
      </c>
      <c r="F54" s="40">
        <f t="shared" si="4"/>
        <v>427.79999999999995</v>
      </c>
      <c r="G54" s="41">
        <f t="shared" si="5"/>
        <v>427.79999999999995</v>
      </c>
      <c r="H54" s="41">
        <v>456</v>
      </c>
      <c r="I54" s="41">
        <v>28</v>
      </c>
      <c r="J54" s="41">
        <f>H54-G54-I54</f>
        <v>0.20000000000004547</v>
      </c>
    </row>
    <row r="55" spans="1:10" ht="33.75">
      <c r="A55" s="20" t="s">
        <v>118</v>
      </c>
      <c r="B55" s="21" t="s">
        <v>24</v>
      </c>
      <c r="C55" s="21" t="s">
        <v>15</v>
      </c>
      <c r="D55" s="21">
        <v>45</v>
      </c>
      <c r="E55" s="21">
        <v>385</v>
      </c>
      <c r="F55" s="22">
        <f t="shared" si="4"/>
        <v>442.74999999999994</v>
      </c>
      <c r="G55" s="23">
        <f t="shared" si="5"/>
        <v>442.74999999999994</v>
      </c>
      <c r="H55" s="23">
        <v>443</v>
      </c>
      <c r="I55" s="23">
        <v>28</v>
      </c>
      <c r="J55" s="23">
        <v>-28</v>
      </c>
    </row>
    <row r="56" spans="1:10" ht="33.75">
      <c r="A56" s="20" t="s">
        <v>72</v>
      </c>
      <c r="B56" s="21" t="s">
        <v>16</v>
      </c>
      <c r="C56" s="21" t="s">
        <v>15</v>
      </c>
      <c r="D56" s="21">
        <v>40</v>
      </c>
      <c r="E56" s="21">
        <v>780</v>
      </c>
      <c r="F56" s="22">
        <f t="shared" si="4"/>
        <v>896.9999999999999</v>
      </c>
      <c r="G56" s="23">
        <f t="shared" si="5"/>
        <v>896.9999999999999</v>
      </c>
      <c r="H56" s="23">
        <v>897</v>
      </c>
      <c r="I56" s="23">
        <v>28</v>
      </c>
      <c r="J56" s="23">
        <f>H56-G56-I56</f>
        <v>-27.999999999999886</v>
      </c>
    </row>
    <row r="57" spans="1:10" ht="33.75">
      <c r="A57" s="24" t="s">
        <v>91</v>
      </c>
      <c r="B57" s="25" t="s">
        <v>19</v>
      </c>
      <c r="C57" s="25" t="s">
        <v>15</v>
      </c>
      <c r="D57" s="25">
        <v>36</v>
      </c>
      <c r="E57" s="25">
        <v>350</v>
      </c>
      <c r="F57" s="26">
        <f t="shared" si="4"/>
        <v>402.49999999999994</v>
      </c>
      <c r="G57" s="27">
        <f t="shared" si="5"/>
        <v>402.49999999999994</v>
      </c>
      <c r="H57" s="27">
        <v>403</v>
      </c>
      <c r="I57" s="27">
        <v>28</v>
      </c>
      <c r="J57" s="27">
        <v>-28</v>
      </c>
    </row>
    <row r="58" spans="1:10" ht="33.75">
      <c r="A58" s="28" t="s">
        <v>56</v>
      </c>
      <c r="B58" s="21" t="s">
        <v>153</v>
      </c>
      <c r="C58" s="21" t="s">
        <v>15</v>
      </c>
      <c r="D58" s="21">
        <v>41</v>
      </c>
      <c r="E58" s="21">
        <v>385</v>
      </c>
      <c r="F58" s="22">
        <f>E58*1.15</f>
        <v>442.74999999999994</v>
      </c>
      <c r="G58" s="23" t="e">
        <f>#REF!+F58</f>
        <v>#REF!</v>
      </c>
      <c r="H58" s="23">
        <v>870</v>
      </c>
      <c r="I58" s="23">
        <v>29</v>
      </c>
      <c r="J58" s="23">
        <v>-44</v>
      </c>
    </row>
    <row r="59" spans="1:10" ht="33.75">
      <c r="A59" s="29" t="s">
        <v>31</v>
      </c>
      <c r="B59" s="25" t="s">
        <v>10</v>
      </c>
      <c r="C59" s="25" t="s">
        <v>11</v>
      </c>
      <c r="D59" s="25">
        <v>41</v>
      </c>
      <c r="E59" s="25">
        <v>372</v>
      </c>
      <c r="F59" s="26">
        <f t="shared" si="4"/>
        <v>427.79999999999995</v>
      </c>
      <c r="G59" s="27">
        <f>F59</f>
        <v>427.79999999999995</v>
      </c>
      <c r="H59" s="27">
        <v>428</v>
      </c>
      <c r="I59" s="27">
        <v>28</v>
      </c>
      <c r="J59" s="27">
        <v>-28</v>
      </c>
    </row>
    <row r="60" spans="1:10" ht="33.75">
      <c r="A60" s="20" t="s">
        <v>112</v>
      </c>
      <c r="B60" s="44" t="s">
        <v>22</v>
      </c>
      <c r="C60" s="44" t="s">
        <v>23</v>
      </c>
      <c r="D60" s="44">
        <v>34</v>
      </c>
      <c r="E60" s="44">
        <v>350</v>
      </c>
      <c r="F60" s="45">
        <f t="shared" si="4"/>
        <v>402.49999999999994</v>
      </c>
      <c r="G60" s="23">
        <v>0</v>
      </c>
      <c r="H60" s="23">
        <v>0</v>
      </c>
      <c r="I60" s="23"/>
      <c r="J60" s="23"/>
    </row>
    <row r="61" spans="1:10" ht="33.75">
      <c r="A61" s="24" t="s">
        <v>80</v>
      </c>
      <c r="B61" s="25" t="s">
        <v>24</v>
      </c>
      <c r="C61" s="25" t="s">
        <v>15</v>
      </c>
      <c r="D61" s="25">
        <v>44</v>
      </c>
      <c r="E61" s="25">
        <v>385</v>
      </c>
      <c r="F61" s="26">
        <f t="shared" si="4"/>
        <v>442.74999999999994</v>
      </c>
      <c r="G61" s="27" t="e">
        <f>#REF!+F61</f>
        <v>#REF!</v>
      </c>
      <c r="H61" s="27">
        <v>900</v>
      </c>
      <c r="I61" s="27">
        <v>28</v>
      </c>
      <c r="J61" s="27">
        <v>-27</v>
      </c>
    </row>
    <row r="62" spans="1:10" ht="33.75">
      <c r="A62" s="28" t="s">
        <v>113</v>
      </c>
      <c r="B62" s="21" t="s">
        <v>153</v>
      </c>
      <c r="C62" s="21" t="s">
        <v>15</v>
      </c>
      <c r="D62" s="21">
        <v>42</v>
      </c>
      <c r="E62" s="21">
        <v>385</v>
      </c>
      <c r="F62" s="22">
        <f>E62*1.15</f>
        <v>442.74999999999994</v>
      </c>
      <c r="G62" s="23" t="e">
        <f>#REF!+#REF!+F62</f>
        <v>#REF!</v>
      </c>
      <c r="H62" s="23">
        <v>1300</v>
      </c>
      <c r="I62" s="23">
        <v>29</v>
      </c>
      <c r="J62" s="46">
        <v>357</v>
      </c>
    </row>
    <row r="63" spans="1:10" ht="33.75">
      <c r="A63" s="29" t="s">
        <v>151</v>
      </c>
      <c r="B63" s="25" t="s">
        <v>12</v>
      </c>
      <c r="C63" s="25" t="s">
        <v>13</v>
      </c>
      <c r="D63" s="25">
        <v>38</v>
      </c>
      <c r="E63" s="25">
        <v>360</v>
      </c>
      <c r="F63" s="26">
        <f t="shared" si="4"/>
        <v>413.99999999999994</v>
      </c>
      <c r="G63" s="27">
        <f>F63</f>
        <v>413.99999999999994</v>
      </c>
      <c r="H63" s="27">
        <v>450</v>
      </c>
      <c r="I63" s="27">
        <v>28</v>
      </c>
      <c r="J63" s="27">
        <f>H63-G63-I63</f>
        <v>8.000000000000057</v>
      </c>
    </row>
    <row r="64" spans="1:10" ht="33.75">
      <c r="A64" s="20" t="s">
        <v>57</v>
      </c>
      <c r="B64" s="21" t="s">
        <v>21</v>
      </c>
      <c r="C64" s="21" t="s">
        <v>15</v>
      </c>
      <c r="D64" s="21">
        <v>41</v>
      </c>
      <c r="E64" s="21">
        <v>390</v>
      </c>
      <c r="F64" s="22">
        <f t="shared" si="4"/>
        <v>448.49999999999994</v>
      </c>
      <c r="G64" s="23" t="e">
        <f>#REF!+#REF!+F64</f>
        <v>#REF!</v>
      </c>
      <c r="H64" s="23">
        <v>1320</v>
      </c>
      <c r="I64" s="23">
        <v>28</v>
      </c>
      <c r="J64" s="23">
        <v>-75</v>
      </c>
    </row>
    <row r="65" spans="1:10" ht="33.75">
      <c r="A65" s="29" t="s">
        <v>111</v>
      </c>
      <c r="B65" s="25" t="s">
        <v>21</v>
      </c>
      <c r="C65" s="25" t="s">
        <v>15</v>
      </c>
      <c r="D65" s="25">
        <v>40</v>
      </c>
      <c r="E65" s="25">
        <v>390</v>
      </c>
      <c r="F65" s="26">
        <f t="shared" si="4"/>
        <v>448.49999999999994</v>
      </c>
      <c r="G65" s="27">
        <f aca="true" t="shared" si="6" ref="G65:G70">F65</f>
        <v>448.49999999999994</v>
      </c>
      <c r="H65" s="27">
        <v>450</v>
      </c>
      <c r="I65" s="27">
        <v>28</v>
      </c>
      <c r="J65" s="27">
        <f>H65-G65-I65</f>
        <v>-26.499999999999943</v>
      </c>
    </row>
    <row r="66" spans="1:10" ht="33.75">
      <c r="A66" s="20" t="s">
        <v>33</v>
      </c>
      <c r="B66" s="21" t="s">
        <v>10</v>
      </c>
      <c r="C66" s="21" t="s">
        <v>11</v>
      </c>
      <c r="D66" s="21">
        <v>38</v>
      </c>
      <c r="E66" s="21">
        <v>372</v>
      </c>
      <c r="F66" s="22">
        <f t="shared" si="4"/>
        <v>427.79999999999995</v>
      </c>
      <c r="G66" s="23">
        <f t="shared" si="6"/>
        <v>427.79999999999995</v>
      </c>
      <c r="H66" s="23">
        <v>430</v>
      </c>
      <c r="I66" s="23">
        <v>28</v>
      </c>
      <c r="J66" s="23">
        <f>H66-G66-I66</f>
        <v>-25.799999999999955</v>
      </c>
    </row>
    <row r="67" spans="1:10" ht="33.75">
      <c r="A67" s="29" t="s">
        <v>60</v>
      </c>
      <c r="B67" s="25" t="s">
        <v>12</v>
      </c>
      <c r="C67" s="25" t="s">
        <v>13</v>
      </c>
      <c r="D67" s="25">
        <v>39</v>
      </c>
      <c r="E67" s="25">
        <v>360</v>
      </c>
      <c r="F67" s="26">
        <f t="shared" si="4"/>
        <v>413.99999999999994</v>
      </c>
      <c r="G67" s="27">
        <f t="shared" si="6"/>
        <v>413.99999999999994</v>
      </c>
      <c r="H67" s="27">
        <v>414</v>
      </c>
      <c r="I67" s="27">
        <v>28</v>
      </c>
      <c r="J67" s="27">
        <f>H67-G67-I67</f>
        <v>-27.999999999999943</v>
      </c>
    </row>
    <row r="68" spans="1:10" ht="33.75">
      <c r="A68" s="38" t="s">
        <v>129</v>
      </c>
      <c r="B68" s="39" t="s">
        <v>12</v>
      </c>
      <c r="C68" s="39" t="s">
        <v>13</v>
      </c>
      <c r="D68" s="39">
        <v>40</v>
      </c>
      <c r="E68" s="39">
        <v>360</v>
      </c>
      <c r="F68" s="40">
        <f t="shared" si="4"/>
        <v>413.99999999999994</v>
      </c>
      <c r="G68" s="41">
        <f t="shared" si="6"/>
        <v>413.99999999999994</v>
      </c>
      <c r="H68" s="41">
        <v>420</v>
      </c>
      <c r="I68" s="41">
        <v>28</v>
      </c>
      <c r="J68" s="41">
        <f>H68-G68-I68</f>
        <v>-21.999999999999943</v>
      </c>
    </row>
    <row r="69" spans="1:10" ht="33.75">
      <c r="A69" s="20" t="s">
        <v>119</v>
      </c>
      <c r="B69" s="21" t="s">
        <v>153</v>
      </c>
      <c r="C69" s="21" t="s">
        <v>15</v>
      </c>
      <c r="D69" s="21">
        <v>42</v>
      </c>
      <c r="E69" s="21">
        <v>385</v>
      </c>
      <c r="F69" s="22">
        <f t="shared" si="4"/>
        <v>442.74999999999994</v>
      </c>
      <c r="G69" s="23">
        <f t="shared" si="6"/>
        <v>442.74999999999994</v>
      </c>
      <c r="H69" s="23">
        <v>500</v>
      </c>
      <c r="I69" s="23">
        <v>29</v>
      </c>
      <c r="J69" s="23">
        <f>H69-G69-I69</f>
        <v>28.250000000000057</v>
      </c>
    </row>
    <row r="70" spans="1:10" ht="33.75">
      <c r="A70" s="24" t="s">
        <v>48</v>
      </c>
      <c r="B70" s="25" t="s">
        <v>10</v>
      </c>
      <c r="C70" s="25" t="s">
        <v>11</v>
      </c>
      <c r="D70" s="25">
        <v>38</v>
      </c>
      <c r="E70" s="25">
        <v>372</v>
      </c>
      <c r="F70" s="26">
        <f t="shared" si="4"/>
        <v>427.79999999999995</v>
      </c>
      <c r="G70" s="27">
        <f t="shared" si="6"/>
        <v>427.79999999999995</v>
      </c>
      <c r="H70" s="27">
        <v>430</v>
      </c>
      <c r="I70" s="27">
        <v>28</v>
      </c>
      <c r="J70" s="27">
        <v>-26</v>
      </c>
    </row>
    <row r="71" spans="1:10" ht="33.75">
      <c r="A71" s="20" t="s">
        <v>93</v>
      </c>
      <c r="B71" s="21" t="s">
        <v>19</v>
      </c>
      <c r="C71" s="21" t="s">
        <v>15</v>
      </c>
      <c r="D71" s="21">
        <v>37</v>
      </c>
      <c r="E71" s="21">
        <v>350</v>
      </c>
      <c r="F71" s="22">
        <f t="shared" si="4"/>
        <v>402.49999999999994</v>
      </c>
      <c r="G71" s="23"/>
      <c r="H71" s="23"/>
      <c r="I71" s="23">
        <v>28</v>
      </c>
      <c r="J71" s="23">
        <v>99</v>
      </c>
    </row>
    <row r="72" spans="1:10" ht="33.75">
      <c r="A72" s="24" t="s">
        <v>99</v>
      </c>
      <c r="B72" s="25" t="s">
        <v>10</v>
      </c>
      <c r="C72" s="25" t="s">
        <v>20</v>
      </c>
      <c r="D72" s="25">
        <v>37</v>
      </c>
      <c r="E72" s="25">
        <v>372</v>
      </c>
      <c r="F72" s="26">
        <f t="shared" si="4"/>
        <v>427.79999999999995</v>
      </c>
      <c r="G72" s="27" t="e">
        <f>#REF!+#REF!+F72</f>
        <v>#REF!</v>
      </c>
      <c r="H72" s="27">
        <v>1283</v>
      </c>
      <c r="I72" s="27">
        <v>28</v>
      </c>
      <c r="J72" s="27">
        <v>-84</v>
      </c>
    </row>
    <row r="73" spans="1:10" ht="33.75">
      <c r="A73" s="20" t="s">
        <v>35</v>
      </c>
      <c r="B73" s="21" t="s">
        <v>10</v>
      </c>
      <c r="C73" s="21" t="s">
        <v>11</v>
      </c>
      <c r="D73" s="21">
        <v>39</v>
      </c>
      <c r="E73" s="21">
        <v>372</v>
      </c>
      <c r="F73" s="22">
        <f t="shared" si="4"/>
        <v>427.79999999999995</v>
      </c>
      <c r="G73" s="23" t="e">
        <f>#REF!+F73</f>
        <v>#REF!</v>
      </c>
      <c r="H73" s="23">
        <v>860</v>
      </c>
      <c r="I73" s="23">
        <v>28</v>
      </c>
      <c r="J73" s="23">
        <v>-52</v>
      </c>
    </row>
    <row r="74" spans="1:10" ht="33.75">
      <c r="A74" s="24" t="s">
        <v>36</v>
      </c>
      <c r="B74" s="25" t="s">
        <v>19</v>
      </c>
      <c r="C74" s="25" t="s">
        <v>15</v>
      </c>
      <c r="D74" s="25">
        <v>37</v>
      </c>
      <c r="E74" s="25">
        <v>350</v>
      </c>
      <c r="F74" s="26">
        <f t="shared" si="4"/>
        <v>402.49999999999994</v>
      </c>
      <c r="G74" s="27" t="e">
        <f>#REF!+#REF!+#REF!+F74</f>
        <v>#REF!</v>
      </c>
      <c r="H74" s="27">
        <v>1661</v>
      </c>
      <c r="I74" s="27">
        <v>28</v>
      </c>
      <c r="J74" s="27">
        <v>-112</v>
      </c>
    </row>
    <row r="75" spans="1:10" ht="33.75">
      <c r="A75" s="20" t="s">
        <v>38</v>
      </c>
      <c r="B75" s="21" t="s">
        <v>10</v>
      </c>
      <c r="C75" s="21" t="s">
        <v>11</v>
      </c>
      <c r="D75" s="21">
        <v>37</v>
      </c>
      <c r="E75" s="21">
        <v>372</v>
      </c>
      <c r="F75" s="22">
        <f t="shared" si="4"/>
        <v>427.79999999999995</v>
      </c>
      <c r="G75" s="23">
        <f>F75</f>
        <v>427.79999999999995</v>
      </c>
      <c r="H75" s="23">
        <v>450</v>
      </c>
      <c r="I75" s="23">
        <v>28</v>
      </c>
      <c r="J75" s="23">
        <f>H75-G75-I75</f>
        <v>-5.7999999999999545</v>
      </c>
    </row>
    <row r="76" spans="1:10" ht="33.75">
      <c r="A76" s="24" t="s">
        <v>107</v>
      </c>
      <c r="B76" s="25" t="s">
        <v>10</v>
      </c>
      <c r="C76" s="25" t="s">
        <v>20</v>
      </c>
      <c r="D76" s="25">
        <v>38</v>
      </c>
      <c r="E76" s="25">
        <v>372</v>
      </c>
      <c r="F76" s="26">
        <f t="shared" si="4"/>
        <v>427.79999999999995</v>
      </c>
      <c r="G76" s="27">
        <f>F76</f>
        <v>427.79999999999995</v>
      </c>
      <c r="H76" s="27">
        <v>428</v>
      </c>
      <c r="I76" s="27">
        <v>28</v>
      </c>
      <c r="J76" s="27">
        <v>-28</v>
      </c>
    </row>
    <row r="77" spans="1:10" ht="33.75">
      <c r="A77" s="28" t="s">
        <v>102</v>
      </c>
      <c r="B77" s="21" t="s">
        <v>10</v>
      </c>
      <c r="C77" s="21" t="s">
        <v>20</v>
      </c>
      <c r="D77" s="21">
        <v>38</v>
      </c>
      <c r="E77" s="21">
        <v>372</v>
      </c>
      <c r="F77" s="22">
        <f t="shared" si="4"/>
        <v>427.79999999999995</v>
      </c>
      <c r="G77" s="23">
        <f>F77</f>
        <v>427.79999999999995</v>
      </c>
      <c r="H77" s="23">
        <v>451</v>
      </c>
      <c r="I77" s="23">
        <v>28</v>
      </c>
      <c r="J77" s="23">
        <f>H77-G77-I77</f>
        <v>-4.7999999999999545</v>
      </c>
    </row>
    <row r="78" spans="1:10" ht="33.75">
      <c r="A78" s="24" t="s">
        <v>52</v>
      </c>
      <c r="B78" s="25" t="s">
        <v>10</v>
      </c>
      <c r="C78" s="25" t="s">
        <v>20</v>
      </c>
      <c r="D78" s="25">
        <v>39</v>
      </c>
      <c r="E78" s="25">
        <v>372</v>
      </c>
      <c r="F78" s="26">
        <f t="shared" si="4"/>
        <v>427.79999999999995</v>
      </c>
      <c r="G78" s="27" t="e">
        <f>#REF!+#REF!+F78</f>
        <v>#REF!</v>
      </c>
      <c r="H78" s="27">
        <v>1749</v>
      </c>
      <c r="I78" s="27">
        <v>28</v>
      </c>
      <c r="J78" s="32">
        <v>395</v>
      </c>
    </row>
    <row r="79" spans="1:10" ht="33.75">
      <c r="A79" s="20" t="s">
        <v>25</v>
      </c>
      <c r="B79" s="21" t="s">
        <v>21</v>
      </c>
      <c r="C79" s="21" t="s">
        <v>15</v>
      </c>
      <c r="D79" s="21">
        <v>37</v>
      </c>
      <c r="E79" s="21">
        <v>390</v>
      </c>
      <c r="F79" s="22">
        <f t="shared" si="4"/>
        <v>448.49999999999994</v>
      </c>
      <c r="G79" s="23" t="e">
        <f>#REF!+F79</f>
        <v>#REF!</v>
      </c>
      <c r="H79" s="23">
        <v>930</v>
      </c>
      <c r="I79" s="23">
        <v>28</v>
      </c>
      <c r="J79" s="23">
        <v>-2</v>
      </c>
    </row>
    <row r="80" spans="1:10" ht="33.75">
      <c r="A80" s="29" t="s">
        <v>126</v>
      </c>
      <c r="B80" s="25" t="s">
        <v>153</v>
      </c>
      <c r="C80" s="25" t="s">
        <v>15</v>
      </c>
      <c r="D80" s="25">
        <v>44</v>
      </c>
      <c r="E80" s="25">
        <v>385</v>
      </c>
      <c r="F80" s="26">
        <f t="shared" si="4"/>
        <v>442.74999999999994</v>
      </c>
      <c r="G80" s="27">
        <f>F80</f>
        <v>442.74999999999994</v>
      </c>
      <c r="H80" s="27">
        <v>443</v>
      </c>
      <c r="I80" s="27">
        <v>29</v>
      </c>
      <c r="J80" s="27">
        <v>-29</v>
      </c>
    </row>
    <row r="81" spans="1:10" ht="33.75">
      <c r="A81" s="20" t="s">
        <v>54</v>
      </c>
      <c r="B81" s="21" t="s">
        <v>12</v>
      </c>
      <c r="C81" s="21" t="s">
        <v>13</v>
      </c>
      <c r="D81" s="21">
        <v>38</v>
      </c>
      <c r="E81" s="21">
        <v>360</v>
      </c>
      <c r="F81" s="22">
        <f t="shared" si="4"/>
        <v>413.99999999999994</v>
      </c>
      <c r="G81" s="23">
        <f>F81</f>
        <v>413.99999999999994</v>
      </c>
      <c r="H81" s="23">
        <v>392</v>
      </c>
      <c r="I81" s="23">
        <v>28</v>
      </c>
      <c r="J81" s="23">
        <f>H81-G81-I81</f>
        <v>-49.99999999999994</v>
      </c>
    </row>
    <row r="82" spans="1:10" ht="33.75">
      <c r="A82" s="24" t="s">
        <v>49</v>
      </c>
      <c r="B82" s="25" t="s">
        <v>10</v>
      </c>
      <c r="C82" s="25" t="s">
        <v>11</v>
      </c>
      <c r="D82" s="25">
        <v>38</v>
      </c>
      <c r="E82" s="25">
        <v>372</v>
      </c>
      <c r="F82" s="26">
        <f t="shared" si="4"/>
        <v>427.79999999999995</v>
      </c>
      <c r="G82" s="27">
        <f>F82</f>
        <v>427.79999999999995</v>
      </c>
      <c r="H82" s="27">
        <v>428</v>
      </c>
      <c r="I82" s="27">
        <v>28</v>
      </c>
      <c r="J82" s="27">
        <v>-28</v>
      </c>
    </row>
    <row r="83" spans="1:10" ht="33.75">
      <c r="A83" s="20" t="s">
        <v>95</v>
      </c>
      <c r="B83" s="21" t="s">
        <v>10</v>
      </c>
      <c r="C83" s="21" t="s">
        <v>20</v>
      </c>
      <c r="D83" s="21">
        <v>38</v>
      </c>
      <c r="E83" s="21">
        <v>372</v>
      </c>
      <c r="F83" s="22">
        <f t="shared" si="4"/>
        <v>427.79999999999995</v>
      </c>
      <c r="G83" s="23" t="e">
        <f>#REF!+F83</f>
        <v>#REF!</v>
      </c>
      <c r="H83" s="23">
        <v>1698</v>
      </c>
      <c r="I83" s="23">
        <v>28</v>
      </c>
      <c r="J83" s="46">
        <v>786</v>
      </c>
    </row>
    <row r="84" spans="1:10" ht="33.75">
      <c r="A84" s="24" t="s">
        <v>85</v>
      </c>
      <c r="B84" s="25" t="s">
        <v>18</v>
      </c>
      <c r="C84" s="25" t="s">
        <v>13</v>
      </c>
      <c r="D84" s="25">
        <v>41</v>
      </c>
      <c r="E84" s="25">
        <v>390</v>
      </c>
      <c r="F84" s="26">
        <f t="shared" si="4"/>
        <v>448.49999999999994</v>
      </c>
      <c r="G84" s="27">
        <f>F84</f>
        <v>448.49999999999994</v>
      </c>
      <c r="H84" s="27">
        <v>450</v>
      </c>
      <c r="I84" s="27">
        <v>28</v>
      </c>
      <c r="J84" s="27">
        <v>-27</v>
      </c>
    </row>
    <row r="85" spans="1:10" ht="33.75">
      <c r="A85" s="20" t="s">
        <v>88</v>
      </c>
      <c r="B85" s="21" t="s">
        <v>10</v>
      </c>
      <c r="C85" s="21" t="s">
        <v>20</v>
      </c>
      <c r="D85" s="21">
        <v>39</v>
      </c>
      <c r="E85" s="21">
        <v>372</v>
      </c>
      <c r="F85" s="22">
        <f aca="true" t="shared" si="7" ref="F85:F114">E85*1.15</f>
        <v>427.79999999999995</v>
      </c>
      <c r="G85" s="23" t="e">
        <f>#REF!+F85</f>
        <v>#REF!</v>
      </c>
      <c r="H85" s="23">
        <v>830</v>
      </c>
      <c r="I85" s="23">
        <v>28</v>
      </c>
      <c r="J85" s="23">
        <v>-56</v>
      </c>
    </row>
    <row r="86" spans="1:10" ht="33.75">
      <c r="A86" s="24" t="s">
        <v>124</v>
      </c>
      <c r="B86" s="25" t="s">
        <v>153</v>
      </c>
      <c r="C86" s="25" t="s">
        <v>15</v>
      </c>
      <c r="D86" s="25">
        <v>42</v>
      </c>
      <c r="E86" s="25">
        <v>385</v>
      </c>
      <c r="F86" s="26">
        <f t="shared" si="7"/>
        <v>442.74999999999994</v>
      </c>
      <c r="G86" s="27">
        <f>F86</f>
        <v>442.74999999999994</v>
      </c>
      <c r="H86" s="27">
        <v>443</v>
      </c>
      <c r="I86" s="27">
        <v>29</v>
      </c>
      <c r="J86" s="27">
        <v>-29</v>
      </c>
    </row>
    <row r="87" spans="1:10" ht="33.75">
      <c r="A87" s="20" t="s">
        <v>44</v>
      </c>
      <c r="B87" s="21" t="s">
        <v>10</v>
      </c>
      <c r="C87" s="21" t="s">
        <v>11</v>
      </c>
      <c r="D87" s="21">
        <v>39</v>
      </c>
      <c r="E87" s="21">
        <v>372</v>
      </c>
      <c r="F87" s="22">
        <f t="shared" si="7"/>
        <v>427.79999999999995</v>
      </c>
      <c r="G87" s="23">
        <f>F87</f>
        <v>427.79999999999995</v>
      </c>
      <c r="H87" s="23">
        <v>430</v>
      </c>
      <c r="I87" s="23">
        <v>28</v>
      </c>
      <c r="J87" s="23">
        <f>H87-G87-I87</f>
        <v>-25.799999999999955</v>
      </c>
    </row>
    <row r="88" spans="1:10" ht="33.75">
      <c r="A88" s="24" t="s">
        <v>97</v>
      </c>
      <c r="B88" s="25" t="s">
        <v>10</v>
      </c>
      <c r="C88" s="25" t="s">
        <v>20</v>
      </c>
      <c r="D88" s="25">
        <v>37</v>
      </c>
      <c r="E88" s="25">
        <v>372</v>
      </c>
      <c r="F88" s="26">
        <f t="shared" si="7"/>
        <v>427.79999999999995</v>
      </c>
      <c r="G88" s="27">
        <f>F88</f>
        <v>427.79999999999995</v>
      </c>
      <c r="H88" s="27">
        <v>428</v>
      </c>
      <c r="I88" s="27">
        <v>28</v>
      </c>
      <c r="J88" s="27">
        <v>-28</v>
      </c>
    </row>
    <row r="89" spans="1:10" ht="33.75">
      <c r="A89" s="20" t="s">
        <v>70</v>
      </c>
      <c r="B89" s="21" t="s">
        <v>16</v>
      </c>
      <c r="C89" s="21" t="s">
        <v>15</v>
      </c>
      <c r="D89" s="21">
        <v>39</v>
      </c>
      <c r="E89" s="21">
        <v>780</v>
      </c>
      <c r="F89" s="22">
        <f t="shared" si="7"/>
        <v>896.9999999999999</v>
      </c>
      <c r="G89" s="23">
        <f>F89</f>
        <v>896.9999999999999</v>
      </c>
      <c r="H89" s="23">
        <v>898</v>
      </c>
      <c r="I89" s="23">
        <v>28</v>
      </c>
      <c r="J89" s="23">
        <v>-27</v>
      </c>
    </row>
    <row r="90" spans="1:10" ht="33.75">
      <c r="A90" s="24" t="s">
        <v>116</v>
      </c>
      <c r="B90" s="25" t="s">
        <v>24</v>
      </c>
      <c r="C90" s="25" t="s">
        <v>15</v>
      </c>
      <c r="D90" s="25">
        <v>43</v>
      </c>
      <c r="E90" s="25">
        <v>385</v>
      </c>
      <c r="F90" s="26">
        <f t="shared" si="7"/>
        <v>442.74999999999994</v>
      </c>
      <c r="G90" s="27">
        <f>F90</f>
        <v>442.74999999999994</v>
      </c>
      <c r="H90" s="27">
        <v>443</v>
      </c>
      <c r="I90" s="27">
        <v>28</v>
      </c>
      <c r="J90" s="27">
        <v>-28</v>
      </c>
    </row>
    <row r="91" spans="1:10" ht="33.75">
      <c r="A91" s="20" t="s">
        <v>77</v>
      </c>
      <c r="B91" s="21" t="s">
        <v>21</v>
      </c>
      <c r="C91" s="21" t="s">
        <v>15</v>
      </c>
      <c r="D91" s="21">
        <v>39</v>
      </c>
      <c r="E91" s="21">
        <v>390</v>
      </c>
      <c r="F91" s="22">
        <f t="shared" si="7"/>
        <v>448.49999999999994</v>
      </c>
      <c r="G91" s="23" t="e">
        <f>#REF!+F91</f>
        <v>#REF!</v>
      </c>
      <c r="H91" s="23">
        <v>780</v>
      </c>
      <c r="I91" s="23">
        <v>28</v>
      </c>
      <c r="J91" s="23">
        <v>-152</v>
      </c>
    </row>
    <row r="92" spans="1:10" ht="33.75">
      <c r="A92" s="24" t="s">
        <v>30</v>
      </c>
      <c r="B92" s="25" t="s">
        <v>10</v>
      </c>
      <c r="C92" s="25" t="s">
        <v>11</v>
      </c>
      <c r="D92" s="25">
        <v>40</v>
      </c>
      <c r="E92" s="25">
        <v>372</v>
      </c>
      <c r="F92" s="26">
        <f t="shared" si="7"/>
        <v>427.79999999999995</v>
      </c>
      <c r="G92" s="27">
        <f>F92</f>
        <v>427.79999999999995</v>
      </c>
      <c r="H92" s="27">
        <v>450</v>
      </c>
      <c r="I92" s="27">
        <v>28</v>
      </c>
      <c r="J92" s="27">
        <f>H92-G92-I92</f>
        <v>-5.7999999999999545</v>
      </c>
    </row>
    <row r="93" spans="1:10" ht="33.75">
      <c r="A93" s="28" t="s">
        <v>104</v>
      </c>
      <c r="B93" s="21" t="s">
        <v>10</v>
      </c>
      <c r="C93" s="21" t="s">
        <v>20</v>
      </c>
      <c r="D93" s="21">
        <v>41</v>
      </c>
      <c r="E93" s="21">
        <v>372</v>
      </c>
      <c r="F93" s="22">
        <f t="shared" si="7"/>
        <v>427.79999999999995</v>
      </c>
      <c r="G93" s="23">
        <f>F93</f>
        <v>427.79999999999995</v>
      </c>
      <c r="H93" s="42">
        <v>430</v>
      </c>
      <c r="I93" s="23">
        <v>28</v>
      </c>
      <c r="J93" s="23">
        <v>-26</v>
      </c>
    </row>
    <row r="94" spans="1:10" ht="33.75">
      <c r="A94" s="29" t="s">
        <v>117</v>
      </c>
      <c r="B94" s="25" t="s">
        <v>10</v>
      </c>
      <c r="C94" s="25" t="s">
        <v>20</v>
      </c>
      <c r="D94" s="25">
        <v>41</v>
      </c>
      <c r="E94" s="25">
        <v>372</v>
      </c>
      <c r="F94" s="26">
        <f>E94*1.15</f>
        <v>427.79999999999995</v>
      </c>
      <c r="G94" s="27" t="e">
        <f>#REF!+#REF!+F94</f>
        <v>#REF!</v>
      </c>
      <c r="H94" s="27">
        <v>1380</v>
      </c>
      <c r="I94" s="27">
        <v>28</v>
      </c>
      <c r="J94" s="27">
        <v>-3</v>
      </c>
    </row>
    <row r="95" spans="1:10" ht="33.75">
      <c r="A95" s="28" t="s">
        <v>41</v>
      </c>
      <c r="B95" s="21" t="s">
        <v>10</v>
      </c>
      <c r="C95" s="21" t="s">
        <v>11</v>
      </c>
      <c r="D95" s="21">
        <v>39</v>
      </c>
      <c r="E95" s="21">
        <v>372</v>
      </c>
      <c r="F95" s="22">
        <f t="shared" si="7"/>
        <v>427.79999999999995</v>
      </c>
      <c r="G95" s="23">
        <f>F95</f>
        <v>427.79999999999995</v>
      </c>
      <c r="H95" s="23">
        <v>450</v>
      </c>
      <c r="I95" s="23">
        <v>28</v>
      </c>
      <c r="J95" s="23">
        <f>H95-G95-I95</f>
        <v>-5.7999999999999545</v>
      </c>
    </row>
    <row r="96" spans="1:10" ht="33.75">
      <c r="A96" s="29" t="s">
        <v>69</v>
      </c>
      <c r="B96" s="25" t="s">
        <v>16</v>
      </c>
      <c r="C96" s="25" t="s">
        <v>15</v>
      </c>
      <c r="D96" s="25">
        <v>39</v>
      </c>
      <c r="E96" s="25">
        <v>780</v>
      </c>
      <c r="F96" s="26">
        <f t="shared" si="7"/>
        <v>896.9999999999999</v>
      </c>
      <c r="G96" s="27">
        <f>F96</f>
        <v>896.9999999999999</v>
      </c>
      <c r="H96" s="27">
        <v>900</v>
      </c>
      <c r="I96" s="27">
        <v>28</v>
      </c>
      <c r="J96" s="27">
        <f>H96-G96-I96</f>
        <v>-24.999999999999886</v>
      </c>
    </row>
    <row r="97" spans="1:10" ht="33.75">
      <c r="A97" s="28" t="s">
        <v>43</v>
      </c>
      <c r="B97" s="21" t="s">
        <v>14</v>
      </c>
      <c r="C97" s="21" t="s">
        <v>15</v>
      </c>
      <c r="D97" s="21">
        <v>37</v>
      </c>
      <c r="E97" s="21">
        <v>756</v>
      </c>
      <c r="F97" s="22">
        <f t="shared" si="7"/>
        <v>869.4</v>
      </c>
      <c r="G97" s="23" t="e">
        <f>#REF!+F97</f>
        <v>#REF!</v>
      </c>
      <c r="H97" s="23">
        <v>1297</v>
      </c>
      <c r="I97" s="23">
        <v>28</v>
      </c>
      <c r="J97" s="23">
        <v>-56</v>
      </c>
    </row>
    <row r="98" spans="1:10" ht="33.75">
      <c r="A98" s="24" t="s">
        <v>46</v>
      </c>
      <c r="B98" s="25" t="s">
        <v>10</v>
      </c>
      <c r="C98" s="25" t="s">
        <v>11</v>
      </c>
      <c r="D98" s="25">
        <v>41</v>
      </c>
      <c r="E98" s="25">
        <v>372</v>
      </c>
      <c r="F98" s="26">
        <f t="shared" si="7"/>
        <v>427.79999999999995</v>
      </c>
      <c r="G98" s="27">
        <f>F98</f>
        <v>427.79999999999995</v>
      </c>
      <c r="H98" s="27">
        <v>430</v>
      </c>
      <c r="I98" s="27">
        <v>28</v>
      </c>
      <c r="J98" s="27">
        <v>-26</v>
      </c>
    </row>
    <row r="99" spans="1:10" ht="33.75">
      <c r="A99" s="20" t="s">
        <v>79</v>
      </c>
      <c r="B99" s="21" t="s">
        <v>17</v>
      </c>
      <c r="C99" s="21" t="s">
        <v>15</v>
      </c>
      <c r="D99" s="21">
        <v>39</v>
      </c>
      <c r="E99" s="21">
        <v>372</v>
      </c>
      <c r="F99" s="22">
        <f t="shared" si="7"/>
        <v>427.79999999999995</v>
      </c>
      <c r="G99" s="23" t="e">
        <f>#REF!+#REF!+#REF!+F99</f>
        <v>#REF!</v>
      </c>
      <c r="H99" s="23">
        <v>1712</v>
      </c>
      <c r="I99" s="23">
        <v>28</v>
      </c>
      <c r="J99" s="23">
        <v>-111</v>
      </c>
    </row>
    <row r="100" spans="1:10" ht="33.75">
      <c r="A100" s="24" t="s">
        <v>83</v>
      </c>
      <c r="B100" s="25" t="s">
        <v>18</v>
      </c>
      <c r="C100" s="25" t="s">
        <v>13</v>
      </c>
      <c r="D100" s="25">
        <v>38</v>
      </c>
      <c r="E100" s="25">
        <v>390</v>
      </c>
      <c r="F100" s="26">
        <f t="shared" si="7"/>
        <v>448.49999999999994</v>
      </c>
      <c r="G100" s="27">
        <f aca="true" t="shared" si="8" ref="G100:G106">F100</f>
        <v>448.49999999999994</v>
      </c>
      <c r="H100" s="27">
        <v>450</v>
      </c>
      <c r="I100" s="27">
        <v>28</v>
      </c>
      <c r="J100" s="27">
        <v>-27</v>
      </c>
    </row>
    <row r="101" spans="1:10" ht="33.75">
      <c r="A101" s="20" t="s">
        <v>51</v>
      </c>
      <c r="B101" s="21" t="s">
        <v>10</v>
      </c>
      <c r="C101" s="21" t="s">
        <v>11</v>
      </c>
      <c r="D101" s="21">
        <v>40</v>
      </c>
      <c r="E101" s="21">
        <v>372</v>
      </c>
      <c r="F101" s="22">
        <f t="shared" si="7"/>
        <v>427.79999999999995</v>
      </c>
      <c r="G101" s="23">
        <f t="shared" si="8"/>
        <v>427.79999999999995</v>
      </c>
      <c r="H101" s="23">
        <v>428</v>
      </c>
      <c r="I101" s="23">
        <v>28</v>
      </c>
      <c r="J101" s="23">
        <v>-28</v>
      </c>
    </row>
    <row r="102" spans="1:10" ht="33.75">
      <c r="A102" s="24" t="s">
        <v>123</v>
      </c>
      <c r="B102" s="25" t="s">
        <v>153</v>
      </c>
      <c r="C102" s="25" t="s">
        <v>15</v>
      </c>
      <c r="D102" s="25">
        <v>44</v>
      </c>
      <c r="E102" s="25">
        <v>385</v>
      </c>
      <c r="F102" s="26">
        <f t="shared" si="7"/>
        <v>442.74999999999994</v>
      </c>
      <c r="G102" s="27">
        <f t="shared" si="8"/>
        <v>442.74999999999994</v>
      </c>
      <c r="H102" s="27">
        <v>443</v>
      </c>
      <c r="I102" s="27">
        <v>29</v>
      </c>
      <c r="J102" s="27">
        <v>-29</v>
      </c>
    </row>
    <row r="103" spans="1:10" ht="33.75">
      <c r="A103" s="20" t="s">
        <v>84</v>
      </c>
      <c r="B103" s="21" t="s">
        <v>18</v>
      </c>
      <c r="C103" s="21" t="s">
        <v>13</v>
      </c>
      <c r="D103" s="21">
        <v>40</v>
      </c>
      <c r="E103" s="21">
        <v>390</v>
      </c>
      <c r="F103" s="22">
        <f t="shared" si="7"/>
        <v>448.49999999999994</v>
      </c>
      <c r="G103" s="23">
        <f t="shared" si="8"/>
        <v>448.49999999999994</v>
      </c>
      <c r="H103" s="23">
        <v>450</v>
      </c>
      <c r="I103" s="23">
        <v>28</v>
      </c>
      <c r="J103" s="23">
        <v>-27</v>
      </c>
    </row>
    <row r="104" spans="1:10" ht="33.75">
      <c r="A104" s="24" t="s">
        <v>66</v>
      </c>
      <c r="B104" s="25" t="s">
        <v>16</v>
      </c>
      <c r="C104" s="25" t="s">
        <v>15</v>
      </c>
      <c r="D104" s="25">
        <v>37</v>
      </c>
      <c r="E104" s="25">
        <v>780</v>
      </c>
      <c r="F104" s="26">
        <f t="shared" si="7"/>
        <v>896.9999999999999</v>
      </c>
      <c r="G104" s="27">
        <f t="shared" si="8"/>
        <v>896.9999999999999</v>
      </c>
      <c r="H104" s="27">
        <v>900</v>
      </c>
      <c r="I104" s="27">
        <v>28</v>
      </c>
      <c r="J104" s="27">
        <f>H104-G104-I104</f>
        <v>-24.999999999999886</v>
      </c>
    </row>
    <row r="105" spans="1:10" ht="33.75">
      <c r="A105" s="20" t="s">
        <v>125</v>
      </c>
      <c r="B105" s="21" t="s">
        <v>153</v>
      </c>
      <c r="C105" s="21" t="s">
        <v>15</v>
      </c>
      <c r="D105" s="21">
        <v>43</v>
      </c>
      <c r="E105" s="21">
        <v>385</v>
      </c>
      <c r="F105" s="22">
        <f t="shared" si="7"/>
        <v>442.74999999999994</v>
      </c>
      <c r="G105" s="23">
        <f t="shared" si="8"/>
        <v>442.74999999999994</v>
      </c>
      <c r="H105" s="23">
        <v>443</v>
      </c>
      <c r="I105" s="23">
        <v>29</v>
      </c>
      <c r="J105" s="23">
        <v>-29</v>
      </c>
    </row>
    <row r="106" spans="1:10" ht="33.75">
      <c r="A106" s="24" t="s">
        <v>67</v>
      </c>
      <c r="B106" s="25" t="s">
        <v>16</v>
      </c>
      <c r="C106" s="25" t="s">
        <v>15</v>
      </c>
      <c r="D106" s="25">
        <v>38</v>
      </c>
      <c r="E106" s="25">
        <v>780</v>
      </c>
      <c r="F106" s="26">
        <f t="shared" si="7"/>
        <v>896.9999999999999</v>
      </c>
      <c r="G106" s="27">
        <f t="shared" si="8"/>
        <v>896.9999999999999</v>
      </c>
      <c r="H106" s="27">
        <v>1000</v>
      </c>
      <c r="I106" s="27">
        <v>28</v>
      </c>
      <c r="J106" s="27">
        <f>H106-G106-I106</f>
        <v>75.00000000000011</v>
      </c>
    </row>
    <row r="107" spans="1:10" ht="33.75">
      <c r="A107" s="38" t="s">
        <v>152</v>
      </c>
      <c r="B107" s="39" t="s">
        <v>24</v>
      </c>
      <c r="C107" s="39" t="s">
        <v>15</v>
      </c>
      <c r="D107" s="39">
        <v>41</v>
      </c>
      <c r="E107" s="39">
        <v>385</v>
      </c>
      <c r="F107" s="40">
        <f t="shared" si="7"/>
        <v>442.74999999999994</v>
      </c>
      <c r="G107" s="41">
        <v>443</v>
      </c>
      <c r="H107" s="41">
        <v>443</v>
      </c>
      <c r="I107" s="41">
        <v>28</v>
      </c>
      <c r="J107" s="41">
        <v>-28</v>
      </c>
    </row>
    <row r="108" spans="1:10" ht="33.75">
      <c r="A108" s="24" t="s">
        <v>32</v>
      </c>
      <c r="B108" s="25" t="s">
        <v>10</v>
      </c>
      <c r="C108" s="25" t="s">
        <v>11</v>
      </c>
      <c r="D108" s="25">
        <v>37</v>
      </c>
      <c r="E108" s="25">
        <v>372</v>
      </c>
      <c r="F108" s="26">
        <f t="shared" si="7"/>
        <v>427.79999999999995</v>
      </c>
      <c r="G108" s="27">
        <f>F108</f>
        <v>427.79999999999995</v>
      </c>
      <c r="H108" s="27">
        <v>450</v>
      </c>
      <c r="I108" s="27">
        <v>28</v>
      </c>
      <c r="J108" s="27">
        <f>H108-G108-I108</f>
        <v>-5.7999999999999545</v>
      </c>
    </row>
    <row r="109" spans="1:10" ht="33.75">
      <c r="A109" s="28" t="s">
        <v>133</v>
      </c>
      <c r="B109" s="21" t="s">
        <v>10</v>
      </c>
      <c r="C109" s="21" t="s">
        <v>20</v>
      </c>
      <c r="D109" s="21">
        <v>39</v>
      </c>
      <c r="E109" s="21">
        <v>372</v>
      </c>
      <c r="F109" s="22">
        <f t="shared" si="7"/>
        <v>427.79999999999995</v>
      </c>
      <c r="G109" s="23">
        <f>F109</f>
        <v>427.79999999999995</v>
      </c>
      <c r="H109" s="23">
        <v>430</v>
      </c>
      <c r="I109" s="23">
        <v>28</v>
      </c>
      <c r="J109" s="23">
        <v>-26</v>
      </c>
    </row>
    <row r="110" spans="1:10" ht="33.75">
      <c r="A110" s="28" t="s">
        <v>131</v>
      </c>
      <c r="B110" s="21" t="s">
        <v>153</v>
      </c>
      <c r="C110" s="21" t="s">
        <v>15</v>
      </c>
      <c r="D110" s="21">
        <v>41</v>
      </c>
      <c r="E110" s="21">
        <v>385</v>
      </c>
      <c r="F110" s="22">
        <f t="shared" si="7"/>
        <v>442.74999999999994</v>
      </c>
      <c r="G110" s="23">
        <f>F110</f>
        <v>442.74999999999994</v>
      </c>
      <c r="H110" s="23">
        <v>443</v>
      </c>
      <c r="I110" s="23">
        <v>29</v>
      </c>
      <c r="J110" s="23">
        <v>-29</v>
      </c>
    </row>
    <row r="111" spans="1:10" ht="33.75">
      <c r="A111" s="28" t="s">
        <v>128</v>
      </c>
      <c r="B111" s="21" t="s">
        <v>153</v>
      </c>
      <c r="C111" s="21" t="s">
        <v>15</v>
      </c>
      <c r="D111" s="21">
        <v>42</v>
      </c>
      <c r="E111" s="21">
        <v>385</v>
      </c>
      <c r="F111" s="22">
        <f t="shared" si="7"/>
        <v>442.74999999999994</v>
      </c>
      <c r="G111" s="23">
        <f>F111</f>
        <v>442.74999999999994</v>
      </c>
      <c r="H111" s="23">
        <v>450</v>
      </c>
      <c r="I111" s="23">
        <v>29</v>
      </c>
      <c r="J111" s="23">
        <f>H111-G111-I111</f>
        <v>-21.749999999999943</v>
      </c>
    </row>
    <row r="112" spans="1:10" ht="33.75">
      <c r="A112" s="28" t="s">
        <v>132</v>
      </c>
      <c r="B112" s="21" t="s">
        <v>153</v>
      </c>
      <c r="C112" s="21" t="s">
        <v>15</v>
      </c>
      <c r="D112" s="21">
        <v>43</v>
      </c>
      <c r="E112" s="21">
        <v>385</v>
      </c>
      <c r="F112" s="22">
        <f>E112*1.15</f>
        <v>442.74999999999994</v>
      </c>
      <c r="G112" s="23" t="e">
        <f>#REF!+F112</f>
        <v>#REF!</v>
      </c>
      <c r="H112" s="47">
        <v>900</v>
      </c>
      <c r="I112" s="23">
        <v>29</v>
      </c>
      <c r="J112" s="23">
        <v>-43</v>
      </c>
    </row>
    <row r="113" spans="1:10" ht="33.75">
      <c r="A113" s="28" t="s">
        <v>134</v>
      </c>
      <c r="B113" s="21" t="s">
        <v>153</v>
      </c>
      <c r="C113" s="21" t="s">
        <v>15</v>
      </c>
      <c r="D113" s="21">
        <v>43</v>
      </c>
      <c r="E113" s="21">
        <v>385</v>
      </c>
      <c r="F113" s="22">
        <f>E113*1.15</f>
        <v>442.74999999999994</v>
      </c>
      <c r="G113" s="23">
        <f>F113</f>
        <v>442.74999999999994</v>
      </c>
      <c r="H113" s="23">
        <v>443</v>
      </c>
      <c r="I113" s="23">
        <v>29</v>
      </c>
      <c r="J113" s="23">
        <v>-29</v>
      </c>
    </row>
    <row r="114" spans="1:10" ht="33.75">
      <c r="A114" s="28" t="s">
        <v>130</v>
      </c>
      <c r="B114" s="21" t="s">
        <v>153</v>
      </c>
      <c r="C114" s="21" t="s">
        <v>15</v>
      </c>
      <c r="D114" s="21">
        <v>42</v>
      </c>
      <c r="E114" s="21">
        <v>385</v>
      </c>
      <c r="F114" s="22">
        <f t="shared" si="7"/>
        <v>442.74999999999994</v>
      </c>
      <c r="G114" s="23" t="e">
        <f>F114+#REF!</f>
        <v>#REF!</v>
      </c>
      <c r="H114" s="23">
        <v>443</v>
      </c>
      <c r="I114" s="23">
        <v>29</v>
      </c>
      <c r="J114" s="23">
        <v>-29</v>
      </c>
    </row>
    <row r="115" spans="1:10" ht="33.75">
      <c r="A115" s="28" t="s">
        <v>136</v>
      </c>
      <c r="B115" s="21" t="s">
        <v>10</v>
      </c>
      <c r="C115" s="21" t="s">
        <v>20</v>
      </c>
      <c r="D115" s="21">
        <v>39</v>
      </c>
      <c r="E115" s="21">
        <v>372</v>
      </c>
      <c r="F115" s="22">
        <f>E115*1.15</f>
        <v>427.79999999999995</v>
      </c>
      <c r="G115" s="23">
        <f>F115</f>
        <v>427.79999999999995</v>
      </c>
      <c r="H115" s="23">
        <v>430</v>
      </c>
      <c r="I115" s="23">
        <v>28</v>
      </c>
      <c r="J115" s="23">
        <f>H115-G115-I115</f>
        <v>-25.799999999999955</v>
      </c>
    </row>
    <row r="116" spans="1:10" ht="33.75">
      <c r="A116" s="48"/>
      <c r="B116" s="48"/>
      <c r="C116" s="48"/>
      <c r="D116" s="48"/>
      <c r="E116" s="48"/>
      <c r="F116" s="49"/>
      <c r="G116" s="49"/>
      <c r="H116" s="48"/>
      <c r="I116" s="48"/>
      <c r="J116" s="48"/>
    </row>
    <row r="117" spans="1:10" ht="33.75">
      <c r="A117" s="19" t="s">
        <v>0</v>
      </c>
      <c r="B117" s="19" t="s">
        <v>1</v>
      </c>
      <c r="C117" s="19" t="s">
        <v>2</v>
      </c>
      <c r="D117" s="19" t="s">
        <v>3</v>
      </c>
      <c r="E117" s="19" t="s">
        <v>4</v>
      </c>
      <c r="F117" s="19" t="s">
        <v>5</v>
      </c>
      <c r="G117" s="19" t="s">
        <v>6</v>
      </c>
      <c r="H117" s="19" t="s">
        <v>7</v>
      </c>
      <c r="I117" s="19" t="s">
        <v>8</v>
      </c>
      <c r="J117" s="19" t="s">
        <v>9</v>
      </c>
    </row>
    <row r="118" spans="1:10" ht="33.75">
      <c r="A118" s="50" t="s">
        <v>154</v>
      </c>
      <c r="B118" s="51"/>
      <c r="C118" s="51"/>
      <c r="D118" s="51"/>
      <c r="E118" s="51"/>
      <c r="F118" s="51"/>
      <c r="G118" s="51"/>
      <c r="H118" s="51"/>
      <c r="I118" s="51"/>
      <c r="J118" s="51"/>
    </row>
    <row r="119" spans="1:10" ht="33.75">
      <c r="A119" s="20" t="s">
        <v>165</v>
      </c>
      <c r="B119" s="21" t="s">
        <v>155</v>
      </c>
      <c r="C119" s="21" t="s">
        <v>156</v>
      </c>
      <c r="D119" s="21">
        <v>38</v>
      </c>
      <c r="E119" s="21">
        <v>390</v>
      </c>
      <c r="F119" s="22">
        <f aca="true" t="shared" si="9" ref="F119:F150">E119*1.15</f>
        <v>448.49999999999994</v>
      </c>
      <c r="G119" s="23">
        <f aca="true" t="shared" si="10" ref="G119:G150">F119</f>
        <v>448.49999999999994</v>
      </c>
      <c r="H119" s="21"/>
      <c r="I119" s="21">
        <v>28</v>
      </c>
      <c r="J119" s="23">
        <v>-477</v>
      </c>
    </row>
    <row r="120" spans="1:10" ht="33.75">
      <c r="A120" s="20" t="s">
        <v>120</v>
      </c>
      <c r="B120" s="21" t="s">
        <v>155</v>
      </c>
      <c r="C120" s="21" t="s">
        <v>156</v>
      </c>
      <c r="D120" s="21">
        <v>38</v>
      </c>
      <c r="E120" s="21">
        <v>390</v>
      </c>
      <c r="F120" s="22">
        <f t="shared" si="9"/>
        <v>448.49999999999994</v>
      </c>
      <c r="G120" s="23">
        <f t="shared" si="10"/>
        <v>448.49999999999994</v>
      </c>
      <c r="H120" s="21"/>
      <c r="I120" s="21">
        <v>28</v>
      </c>
      <c r="J120" s="23">
        <v>-477</v>
      </c>
    </row>
    <row r="121" spans="1:10" ht="33.75">
      <c r="A121" s="20" t="s">
        <v>166</v>
      </c>
      <c r="B121" s="21" t="s">
        <v>155</v>
      </c>
      <c r="C121" s="21" t="s">
        <v>156</v>
      </c>
      <c r="D121" s="21">
        <v>38</v>
      </c>
      <c r="E121" s="21">
        <v>390</v>
      </c>
      <c r="F121" s="22">
        <f t="shared" si="9"/>
        <v>448.49999999999994</v>
      </c>
      <c r="G121" s="23">
        <f t="shared" si="10"/>
        <v>448.49999999999994</v>
      </c>
      <c r="H121" s="21"/>
      <c r="I121" s="21">
        <v>28</v>
      </c>
      <c r="J121" s="23">
        <v>-477</v>
      </c>
    </row>
    <row r="122" spans="1:10" ht="33.75">
      <c r="A122" s="52" t="s">
        <v>168</v>
      </c>
      <c r="B122" s="21" t="s">
        <v>155</v>
      </c>
      <c r="C122" s="21" t="s">
        <v>156</v>
      </c>
      <c r="D122" s="21">
        <v>38</v>
      </c>
      <c r="E122" s="21">
        <v>390</v>
      </c>
      <c r="F122" s="22">
        <f t="shared" si="9"/>
        <v>448.49999999999994</v>
      </c>
      <c r="G122" s="23">
        <f t="shared" si="10"/>
        <v>448.49999999999994</v>
      </c>
      <c r="H122" s="21"/>
      <c r="I122" s="21">
        <v>28</v>
      </c>
      <c r="J122" s="23">
        <v>-477</v>
      </c>
    </row>
    <row r="123" spans="1:10" ht="33.75">
      <c r="A123" s="52" t="s">
        <v>168</v>
      </c>
      <c r="B123" s="21" t="s">
        <v>155</v>
      </c>
      <c r="C123" s="21" t="s">
        <v>156</v>
      </c>
      <c r="D123" s="21">
        <v>38</v>
      </c>
      <c r="E123" s="21">
        <v>390</v>
      </c>
      <c r="F123" s="22">
        <f t="shared" si="9"/>
        <v>448.49999999999994</v>
      </c>
      <c r="G123" s="23">
        <f t="shared" si="10"/>
        <v>448.49999999999994</v>
      </c>
      <c r="H123" s="21"/>
      <c r="I123" s="21">
        <v>28</v>
      </c>
      <c r="J123" s="23">
        <v>-477</v>
      </c>
    </row>
    <row r="124" spans="1:10" ht="33.75">
      <c r="A124" s="52" t="s">
        <v>168</v>
      </c>
      <c r="B124" s="21" t="s">
        <v>155</v>
      </c>
      <c r="C124" s="21" t="s">
        <v>156</v>
      </c>
      <c r="D124" s="21">
        <v>38</v>
      </c>
      <c r="E124" s="21">
        <v>390</v>
      </c>
      <c r="F124" s="22">
        <f t="shared" si="9"/>
        <v>448.49999999999994</v>
      </c>
      <c r="G124" s="23">
        <f t="shared" si="10"/>
        <v>448.49999999999994</v>
      </c>
      <c r="H124" s="21"/>
      <c r="I124" s="21">
        <v>28</v>
      </c>
      <c r="J124" s="23">
        <v>-477</v>
      </c>
    </row>
    <row r="125" spans="1:10" ht="33.75">
      <c r="A125" s="20" t="s">
        <v>167</v>
      </c>
      <c r="B125" s="21" t="s">
        <v>155</v>
      </c>
      <c r="C125" s="21" t="s">
        <v>156</v>
      </c>
      <c r="D125" s="21">
        <v>39</v>
      </c>
      <c r="E125" s="21">
        <v>390</v>
      </c>
      <c r="F125" s="22">
        <f t="shared" si="9"/>
        <v>448.49999999999994</v>
      </c>
      <c r="G125" s="23">
        <f t="shared" si="10"/>
        <v>448.49999999999994</v>
      </c>
      <c r="H125" s="21"/>
      <c r="I125" s="21">
        <v>28</v>
      </c>
      <c r="J125" s="23">
        <v>-477</v>
      </c>
    </row>
    <row r="126" spans="1:10" ht="33.75">
      <c r="A126" s="24" t="s">
        <v>169</v>
      </c>
      <c r="B126" s="25" t="s">
        <v>157</v>
      </c>
      <c r="C126" s="25" t="s">
        <v>15</v>
      </c>
      <c r="D126" s="25">
        <v>38</v>
      </c>
      <c r="E126" s="25">
        <v>390</v>
      </c>
      <c r="F126" s="26">
        <f t="shared" si="9"/>
        <v>448.49999999999994</v>
      </c>
      <c r="G126" s="27">
        <f t="shared" si="10"/>
        <v>448.49999999999994</v>
      </c>
      <c r="H126" s="25"/>
      <c r="I126" s="25">
        <v>28</v>
      </c>
      <c r="J126" s="27">
        <v>-477</v>
      </c>
    </row>
    <row r="127" spans="1:10" ht="33.75">
      <c r="A127" s="24" t="s">
        <v>72</v>
      </c>
      <c r="B127" s="25" t="s">
        <v>157</v>
      </c>
      <c r="C127" s="25" t="s">
        <v>15</v>
      </c>
      <c r="D127" s="25">
        <v>38</v>
      </c>
      <c r="E127" s="25">
        <v>390</v>
      </c>
      <c r="F127" s="26">
        <f t="shared" si="9"/>
        <v>448.49999999999994</v>
      </c>
      <c r="G127" s="27">
        <f t="shared" si="10"/>
        <v>448.49999999999994</v>
      </c>
      <c r="H127" s="25"/>
      <c r="I127" s="25">
        <v>28</v>
      </c>
      <c r="J127" s="27">
        <v>-477</v>
      </c>
    </row>
    <row r="128" spans="1:10" ht="33.75">
      <c r="A128" s="24" t="s">
        <v>170</v>
      </c>
      <c r="B128" s="25" t="s">
        <v>157</v>
      </c>
      <c r="C128" s="25" t="s">
        <v>15</v>
      </c>
      <c r="D128" s="25">
        <v>38</v>
      </c>
      <c r="E128" s="25">
        <v>390</v>
      </c>
      <c r="F128" s="26">
        <f t="shared" si="9"/>
        <v>448.49999999999994</v>
      </c>
      <c r="G128" s="27">
        <f t="shared" si="10"/>
        <v>448.49999999999994</v>
      </c>
      <c r="H128" s="25"/>
      <c r="I128" s="25">
        <v>28</v>
      </c>
      <c r="J128" s="27">
        <v>-477</v>
      </c>
    </row>
    <row r="129" spans="1:10" ht="33.75">
      <c r="A129" s="24" t="s">
        <v>58</v>
      </c>
      <c r="B129" s="25" t="s">
        <v>157</v>
      </c>
      <c r="C129" s="25" t="s">
        <v>15</v>
      </c>
      <c r="D129" s="25">
        <v>38</v>
      </c>
      <c r="E129" s="25">
        <v>390</v>
      </c>
      <c r="F129" s="26">
        <f t="shared" si="9"/>
        <v>448.49999999999994</v>
      </c>
      <c r="G129" s="27">
        <f t="shared" si="10"/>
        <v>448.49999999999994</v>
      </c>
      <c r="H129" s="25"/>
      <c r="I129" s="25">
        <v>28</v>
      </c>
      <c r="J129" s="27">
        <v>-477</v>
      </c>
    </row>
    <row r="130" spans="1:10" ht="33.75">
      <c r="A130" s="24" t="s">
        <v>171</v>
      </c>
      <c r="B130" s="25" t="s">
        <v>157</v>
      </c>
      <c r="C130" s="25" t="s">
        <v>15</v>
      </c>
      <c r="D130" s="25">
        <v>38</v>
      </c>
      <c r="E130" s="25">
        <v>390</v>
      </c>
      <c r="F130" s="26">
        <f t="shared" si="9"/>
        <v>448.49999999999994</v>
      </c>
      <c r="G130" s="27">
        <f t="shared" si="10"/>
        <v>448.49999999999994</v>
      </c>
      <c r="H130" s="25"/>
      <c r="I130" s="25">
        <v>28</v>
      </c>
      <c r="J130" s="27">
        <v>-477</v>
      </c>
    </row>
    <row r="131" spans="1:10" ht="33.75">
      <c r="A131" s="24" t="s">
        <v>172</v>
      </c>
      <c r="B131" s="25" t="s">
        <v>157</v>
      </c>
      <c r="C131" s="25" t="s">
        <v>15</v>
      </c>
      <c r="D131" s="25">
        <v>38</v>
      </c>
      <c r="E131" s="25">
        <v>390</v>
      </c>
      <c r="F131" s="26">
        <f t="shared" si="9"/>
        <v>448.49999999999994</v>
      </c>
      <c r="G131" s="27">
        <f t="shared" si="10"/>
        <v>448.49999999999994</v>
      </c>
      <c r="H131" s="25"/>
      <c r="I131" s="25">
        <v>28</v>
      </c>
      <c r="J131" s="27">
        <v>-477</v>
      </c>
    </row>
    <row r="132" spans="1:10" ht="33.75">
      <c r="A132" s="24" t="s">
        <v>82</v>
      </c>
      <c r="B132" s="25" t="s">
        <v>157</v>
      </c>
      <c r="C132" s="25" t="s">
        <v>15</v>
      </c>
      <c r="D132" s="25">
        <v>39</v>
      </c>
      <c r="E132" s="25">
        <v>390</v>
      </c>
      <c r="F132" s="26">
        <f t="shared" si="9"/>
        <v>448.49999999999994</v>
      </c>
      <c r="G132" s="27">
        <f t="shared" si="10"/>
        <v>448.49999999999994</v>
      </c>
      <c r="H132" s="25"/>
      <c r="I132" s="25">
        <v>28</v>
      </c>
      <c r="J132" s="27">
        <v>-477</v>
      </c>
    </row>
    <row r="133" spans="1:10" ht="33.75">
      <c r="A133" s="20" t="s">
        <v>173</v>
      </c>
      <c r="B133" s="21" t="s">
        <v>158</v>
      </c>
      <c r="C133" s="21" t="s">
        <v>159</v>
      </c>
      <c r="D133" s="21">
        <v>38</v>
      </c>
      <c r="E133" s="21">
        <v>390</v>
      </c>
      <c r="F133" s="22">
        <f t="shared" si="9"/>
        <v>448.49999999999994</v>
      </c>
      <c r="G133" s="23">
        <f t="shared" si="10"/>
        <v>448.49999999999994</v>
      </c>
      <c r="H133" s="21"/>
      <c r="I133" s="21">
        <v>28</v>
      </c>
      <c r="J133" s="23">
        <v>-477</v>
      </c>
    </row>
    <row r="134" spans="1:10" ht="33.75">
      <c r="A134" s="20" t="s">
        <v>174</v>
      </c>
      <c r="B134" s="21" t="s">
        <v>158</v>
      </c>
      <c r="C134" s="21" t="s">
        <v>159</v>
      </c>
      <c r="D134" s="21">
        <v>38</v>
      </c>
      <c r="E134" s="21">
        <v>390</v>
      </c>
      <c r="F134" s="22">
        <f t="shared" si="9"/>
        <v>448.49999999999994</v>
      </c>
      <c r="G134" s="23">
        <f t="shared" si="10"/>
        <v>448.49999999999994</v>
      </c>
      <c r="H134" s="21"/>
      <c r="I134" s="21">
        <v>28</v>
      </c>
      <c r="J134" s="23">
        <v>-477</v>
      </c>
    </row>
    <row r="135" spans="1:10" ht="33.75">
      <c r="A135" s="20" t="s">
        <v>175</v>
      </c>
      <c r="B135" s="21" t="s">
        <v>158</v>
      </c>
      <c r="C135" s="21" t="s">
        <v>159</v>
      </c>
      <c r="D135" s="21">
        <v>38</v>
      </c>
      <c r="E135" s="21">
        <v>390</v>
      </c>
      <c r="F135" s="22">
        <f t="shared" si="9"/>
        <v>448.49999999999994</v>
      </c>
      <c r="G135" s="23">
        <f t="shared" si="10"/>
        <v>448.49999999999994</v>
      </c>
      <c r="H135" s="21"/>
      <c r="I135" s="21">
        <v>28</v>
      </c>
      <c r="J135" s="23">
        <v>-477</v>
      </c>
    </row>
    <row r="136" spans="1:10" ht="33.75">
      <c r="A136" s="20" t="s">
        <v>176</v>
      </c>
      <c r="B136" s="21" t="s">
        <v>158</v>
      </c>
      <c r="C136" s="21" t="s">
        <v>159</v>
      </c>
      <c r="D136" s="21">
        <v>39</v>
      </c>
      <c r="E136" s="21">
        <v>390</v>
      </c>
      <c r="F136" s="22">
        <f t="shared" si="9"/>
        <v>448.49999999999994</v>
      </c>
      <c r="G136" s="23">
        <f t="shared" si="10"/>
        <v>448.49999999999994</v>
      </c>
      <c r="H136" s="21"/>
      <c r="I136" s="21">
        <v>28</v>
      </c>
      <c r="J136" s="23">
        <v>-477</v>
      </c>
    </row>
    <row r="137" spans="1:10" ht="33.75">
      <c r="A137" s="20" t="s">
        <v>52</v>
      </c>
      <c r="B137" s="21" t="s">
        <v>158</v>
      </c>
      <c r="C137" s="21" t="s">
        <v>159</v>
      </c>
      <c r="D137" s="21">
        <v>39</v>
      </c>
      <c r="E137" s="21">
        <v>390</v>
      </c>
      <c r="F137" s="22">
        <f t="shared" si="9"/>
        <v>448.49999999999994</v>
      </c>
      <c r="G137" s="23">
        <f t="shared" si="10"/>
        <v>448.49999999999994</v>
      </c>
      <c r="H137" s="21"/>
      <c r="I137" s="21">
        <v>28</v>
      </c>
      <c r="J137" s="23">
        <v>-477</v>
      </c>
    </row>
    <row r="138" spans="1:10" ht="33.75">
      <c r="A138" s="52" t="s">
        <v>168</v>
      </c>
      <c r="B138" s="21" t="s">
        <v>158</v>
      </c>
      <c r="C138" s="21" t="s">
        <v>159</v>
      </c>
      <c r="D138" s="21">
        <v>39</v>
      </c>
      <c r="E138" s="21">
        <v>390</v>
      </c>
      <c r="F138" s="22">
        <f t="shared" si="9"/>
        <v>448.49999999999994</v>
      </c>
      <c r="G138" s="23">
        <f t="shared" si="10"/>
        <v>448.49999999999994</v>
      </c>
      <c r="H138" s="21"/>
      <c r="I138" s="21">
        <v>28</v>
      </c>
      <c r="J138" s="23">
        <v>-477</v>
      </c>
    </row>
    <row r="139" spans="1:10" ht="33.75">
      <c r="A139" s="52" t="s">
        <v>168</v>
      </c>
      <c r="B139" s="21" t="s">
        <v>158</v>
      </c>
      <c r="C139" s="21" t="s">
        <v>159</v>
      </c>
      <c r="D139" s="21">
        <v>39</v>
      </c>
      <c r="E139" s="21">
        <v>390</v>
      </c>
      <c r="F139" s="22">
        <f t="shared" si="9"/>
        <v>448.49999999999994</v>
      </c>
      <c r="G139" s="23">
        <f t="shared" si="10"/>
        <v>448.49999999999994</v>
      </c>
      <c r="H139" s="21"/>
      <c r="I139" s="21">
        <v>28</v>
      </c>
      <c r="J139" s="23">
        <v>-477</v>
      </c>
    </row>
    <row r="140" spans="1:10" ht="33.75">
      <c r="A140" s="24" t="s">
        <v>177</v>
      </c>
      <c r="B140" s="25" t="s">
        <v>160</v>
      </c>
      <c r="C140" s="25" t="s">
        <v>161</v>
      </c>
      <c r="D140" s="25">
        <v>39</v>
      </c>
      <c r="E140" s="25">
        <v>390</v>
      </c>
      <c r="F140" s="26">
        <f t="shared" si="9"/>
        <v>448.49999999999994</v>
      </c>
      <c r="G140" s="27">
        <f t="shared" si="10"/>
        <v>448.49999999999994</v>
      </c>
      <c r="H140" s="25"/>
      <c r="I140" s="25">
        <v>28</v>
      </c>
      <c r="J140" s="27">
        <v>-477</v>
      </c>
    </row>
    <row r="141" spans="1:10" ht="33.75">
      <c r="A141" s="24" t="s">
        <v>178</v>
      </c>
      <c r="B141" s="25" t="s">
        <v>160</v>
      </c>
      <c r="C141" s="25" t="s">
        <v>161</v>
      </c>
      <c r="D141" s="25">
        <v>39</v>
      </c>
      <c r="E141" s="25">
        <v>390</v>
      </c>
      <c r="F141" s="26">
        <f t="shared" si="9"/>
        <v>448.49999999999994</v>
      </c>
      <c r="G141" s="27">
        <f t="shared" si="10"/>
        <v>448.49999999999994</v>
      </c>
      <c r="H141" s="25"/>
      <c r="I141" s="25">
        <v>28</v>
      </c>
      <c r="J141" s="27">
        <v>-477</v>
      </c>
    </row>
    <row r="142" spans="1:10" ht="33.75">
      <c r="A142" s="24" t="s">
        <v>179</v>
      </c>
      <c r="B142" s="25" t="s">
        <v>160</v>
      </c>
      <c r="C142" s="25" t="s">
        <v>161</v>
      </c>
      <c r="D142" s="25">
        <v>39</v>
      </c>
      <c r="E142" s="25">
        <v>390</v>
      </c>
      <c r="F142" s="26">
        <f t="shared" si="9"/>
        <v>448.49999999999994</v>
      </c>
      <c r="G142" s="27">
        <f t="shared" si="10"/>
        <v>448.49999999999994</v>
      </c>
      <c r="H142" s="25"/>
      <c r="I142" s="25">
        <v>28</v>
      </c>
      <c r="J142" s="27">
        <v>-477</v>
      </c>
    </row>
    <row r="143" spans="1:10" ht="33.75">
      <c r="A143" s="24" t="s">
        <v>53</v>
      </c>
      <c r="B143" s="25" t="s">
        <v>160</v>
      </c>
      <c r="C143" s="25" t="s">
        <v>161</v>
      </c>
      <c r="D143" s="25">
        <v>39</v>
      </c>
      <c r="E143" s="25">
        <v>390</v>
      </c>
      <c r="F143" s="26">
        <f t="shared" si="9"/>
        <v>448.49999999999994</v>
      </c>
      <c r="G143" s="27">
        <f t="shared" si="10"/>
        <v>448.49999999999994</v>
      </c>
      <c r="H143" s="25"/>
      <c r="I143" s="25">
        <v>28</v>
      </c>
      <c r="J143" s="27">
        <v>-477</v>
      </c>
    </row>
    <row r="144" spans="1:10" ht="33.75">
      <c r="A144" s="24" t="s">
        <v>180</v>
      </c>
      <c r="B144" s="25" t="s">
        <v>160</v>
      </c>
      <c r="C144" s="25" t="s">
        <v>161</v>
      </c>
      <c r="D144" s="25">
        <v>40</v>
      </c>
      <c r="E144" s="25">
        <v>390</v>
      </c>
      <c r="F144" s="26">
        <f t="shared" si="9"/>
        <v>448.49999999999994</v>
      </c>
      <c r="G144" s="27">
        <f t="shared" si="10"/>
        <v>448.49999999999994</v>
      </c>
      <c r="H144" s="25"/>
      <c r="I144" s="25">
        <v>28</v>
      </c>
      <c r="J144" s="27">
        <v>-477</v>
      </c>
    </row>
    <row r="145" spans="1:10" ht="33.75">
      <c r="A145" s="24" t="s">
        <v>74</v>
      </c>
      <c r="B145" s="25" t="s">
        <v>160</v>
      </c>
      <c r="C145" s="25" t="s">
        <v>161</v>
      </c>
      <c r="D145" s="25">
        <v>40</v>
      </c>
      <c r="E145" s="25">
        <v>390</v>
      </c>
      <c r="F145" s="26">
        <f t="shared" si="9"/>
        <v>448.49999999999994</v>
      </c>
      <c r="G145" s="27">
        <f t="shared" si="10"/>
        <v>448.49999999999994</v>
      </c>
      <c r="H145" s="25"/>
      <c r="I145" s="25">
        <v>28</v>
      </c>
      <c r="J145" s="27">
        <v>-477</v>
      </c>
    </row>
    <row r="146" spans="1:10" ht="33.75">
      <c r="A146" s="24" t="s">
        <v>181</v>
      </c>
      <c r="B146" s="25" t="s">
        <v>160</v>
      </c>
      <c r="C146" s="25" t="s">
        <v>161</v>
      </c>
      <c r="D146" s="25">
        <v>41</v>
      </c>
      <c r="E146" s="25">
        <v>390</v>
      </c>
      <c r="F146" s="26">
        <f t="shared" si="9"/>
        <v>448.49999999999994</v>
      </c>
      <c r="G146" s="27">
        <f t="shared" si="10"/>
        <v>448.49999999999994</v>
      </c>
      <c r="H146" s="25"/>
      <c r="I146" s="25">
        <v>28</v>
      </c>
      <c r="J146" s="27">
        <v>-477</v>
      </c>
    </row>
    <row r="147" spans="1:10" ht="33.75">
      <c r="A147" s="20" t="s">
        <v>182</v>
      </c>
      <c r="B147" s="21" t="s">
        <v>162</v>
      </c>
      <c r="C147" s="21" t="s">
        <v>15</v>
      </c>
      <c r="D147" s="21">
        <v>40</v>
      </c>
      <c r="E147" s="21">
        <v>390</v>
      </c>
      <c r="F147" s="22">
        <f t="shared" si="9"/>
        <v>448.49999999999994</v>
      </c>
      <c r="G147" s="23">
        <f t="shared" si="10"/>
        <v>448.49999999999994</v>
      </c>
      <c r="H147" s="21"/>
      <c r="I147" s="21">
        <v>28</v>
      </c>
      <c r="J147" s="23">
        <v>-477</v>
      </c>
    </row>
    <row r="148" spans="1:10" ht="33.75">
      <c r="A148" s="20" t="s">
        <v>183</v>
      </c>
      <c r="B148" s="21" t="s">
        <v>162</v>
      </c>
      <c r="C148" s="21" t="s">
        <v>15</v>
      </c>
      <c r="D148" s="21">
        <v>40</v>
      </c>
      <c r="E148" s="21">
        <v>390</v>
      </c>
      <c r="F148" s="22">
        <f t="shared" si="9"/>
        <v>448.49999999999994</v>
      </c>
      <c r="G148" s="23">
        <f t="shared" si="10"/>
        <v>448.49999999999994</v>
      </c>
      <c r="H148" s="21"/>
      <c r="I148" s="21">
        <v>28</v>
      </c>
      <c r="J148" s="23">
        <v>-477</v>
      </c>
    </row>
    <row r="149" spans="1:10" ht="33.75">
      <c r="A149" s="20" t="s">
        <v>184</v>
      </c>
      <c r="B149" s="21" t="s">
        <v>162</v>
      </c>
      <c r="C149" s="21" t="s">
        <v>15</v>
      </c>
      <c r="D149" s="21">
        <v>40</v>
      </c>
      <c r="E149" s="21">
        <v>390</v>
      </c>
      <c r="F149" s="22">
        <f t="shared" si="9"/>
        <v>448.49999999999994</v>
      </c>
      <c r="G149" s="23">
        <f t="shared" si="10"/>
        <v>448.49999999999994</v>
      </c>
      <c r="H149" s="21"/>
      <c r="I149" s="21">
        <v>28</v>
      </c>
      <c r="J149" s="23">
        <v>-477</v>
      </c>
    </row>
    <row r="150" spans="1:10" ht="33.75">
      <c r="A150" s="20" t="s">
        <v>185</v>
      </c>
      <c r="B150" s="21" t="s">
        <v>162</v>
      </c>
      <c r="C150" s="21" t="s">
        <v>15</v>
      </c>
      <c r="D150" s="21">
        <v>40</v>
      </c>
      <c r="E150" s="21">
        <v>390</v>
      </c>
      <c r="F150" s="22">
        <f t="shared" si="9"/>
        <v>448.49999999999994</v>
      </c>
      <c r="G150" s="23">
        <f t="shared" si="10"/>
        <v>448.49999999999994</v>
      </c>
      <c r="H150" s="21"/>
      <c r="I150" s="21">
        <v>28</v>
      </c>
      <c r="J150" s="23">
        <v>-477</v>
      </c>
    </row>
    <row r="151" spans="1:10" ht="33.75">
      <c r="A151" s="52" t="s">
        <v>168</v>
      </c>
      <c r="B151" s="21" t="s">
        <v>162</v>
      </c>
      <c r="C151" s="21" t="s">
        <v>15</v>
      </c>
      <c r="D151" s="21">
        <v>40</v>
      </c>
      <c r="E151" s="21">
        <v>390</v>
      </c>
      <c r="F151" s="22">
        <f aca="true" t="shared" si="11" ref="F151:F182">E151*1.15</f>
        <v>448.49999999999994</v>
      </c>
      <c r="G151" s="23">
        <f aca="true" t="shared" si="12" ref="G151:G182">F151</f>
        <v>448.49999999999994</v>
      </c>
      <c r="H151" s="21"/>
      <c r="I151" s="21">
        <v>28</v>
      </c>
      <c r="J151" s="23">
        <v>-477</v>
      </c>
    </row>
    <row r="152" spans="1:10" ht="33.75">
      <c r="A152" s="52" t="s">
        <v>168</v>
      </c>
      <c r="B152" s="21" t="s">
        <v>162</v>
      </c>
      <c r="C152" s="21" t="s">
        <v>15</v>
      </c>
      <c r="D152" s="21">
        <v>40</v>
      </c>
      <c r="E152" s="21">
        <v>390</v>
      </c>
      <c r="F152" s="22">
        <f t="shared" si="11"/>
        <v>448.49999999999994</v>
      </c>
      <c r="G152" s="23">
        <f t="shared" si="12"/>
        <v>448.49999999999994</v>
      </c>
      <c r="H152" s="21"/>
      <c r="I152" s="21">
        <v>28</v>
      </c>
      <c r="J152" s="23">
        <v>-477</v>
      </c>
    </row>
    <row r="153" spans="1:10" ht="33.75">
      <c r="A153" s="52" t="s">
        <v>168</v>
      </c>
      <c r="B153" s="21" t="s">
        <v>162</v>
      </c>
      <c r="C153" s="21" t="s">
        <v>15</v>
      </c>
      <c r="D153" s="21">
        <v>40</v>
      </c>
      <c r="E153" s="21">
        <v>390</v>
      </c>
      <c r="F153" s="22">
        <f t="shared" si="11"/>
        <v>448.49999999999994</v>
      </c>
      <c r="G153" s="23">
        <f t="shared" si="12"/>
        <v>448.49999999999994</v>
      </c>
      <c r="H153" s="21"/>
      <c r="I153" s="21">
        <v>28</v>
      </c>
      <c r="J153" s="23">
        <v>-477</v>
      </c>
    </row>
    <row r="154" spans="1:10" ht="33.75">
      <c r="A154" s="20" t="s">
        <v>186</v>
      </c>
      <c r="B154" s="21" t="s">
        <v>162</v>
      </c>
      <c r="C154" s="21" t="s">
        <v>15</v>
      </c>
      <c r="D154" s="21">
        <v>41</v>
      </c>
      <c r="E154" s="21">
        <v>390</v>
      </c>
      <c r="F154" s="22">
        <f t="shared" si="11"/>
        <v>448.49999999999994</v>
      </c>
      <c r="G154" s="23">
        <f t="shared" si="12"/>
        <v>448.49999999999994</v>
      </c>
      <c r="H154" s="21"/>
      <c r="I154" s="21">
        <v>28</v>
      </c>
      <c r="J154" s="23">
        <v>-477</v>
      </c>
    </row>
    <row r="155" spans="1:10" ht="33.75">
      <c r="A155" s="20" t="s">
        <v>187</v>
      </c>
      <c r="B155" s="21" t="s">
        <v>162</v>
      </c>
      <c r="C155" s="21" t="s">
        <v>15</v>
      </c>
      <c r="D155" s="21">
        <v>41</v>
      </c>
      <c r="E155" s="21">
        <v>390</v>
      </c>
      <c r="F155" s="22">
        <f t="shared" si="11"/>
        <v>448.49999999999994</v>
      </c>
      <c r="G155" s="23">
        <f t="shared" si="12"/>
        <v>448.49999999999994</v>
      </c>
      <c r="H155" s="21"/>
      <c r="I155" s="21">
        <v>28</v>
      </c>
      <c r="J155" s="23">
        <v>-477</v>
      </c>
    </row>
    <row r="156" spans="1:10" ht="33.75">
      <c r="A156" s="20" t="s">
        <v>188</v>
      </c>
      <c r="B156" s="21" t="s">
        <v>162</v>
      </c>
      <c r="C156" s="21" t="s">
        <v>15</v>
      </c>
      <c r="D156" s="21">
        <v>41</v>
      </c>
      <c r="E156" s="21">
        <v>390</v>
      </c>
      <c r="F156" s="22">
        <f t="shared" si="11"/>
        <v>448.49999999999994</v>
      </c>
      <c r="G156" s="23">
        <f t="shared" si="12"/>
        <v>448.49999999999994</v>
      </c>
      <c r="H156" s="21"/>
      <c r="I156" s="21">
        <v>28</v>
      </c>
      <c r="J156" s="23">
        <v>-477</v>
      </c>
    </row>
    <row r="157" spans="1:10" ht="33.75">
      <c r="A157" s="52" t="s">
        <v>168</v>
      </c>
      <c r="B157" s="21" t="s">
        <v>162</v>
      </c>
      <c r="C157" s="21" t="s">
        <v>15</v>
      </c>
      <c r="D157" s="21">
        <v>41</v>
      </c>
      <c r="E157" s="21">
        <v>390</v>
      </c>
      <c r="F157" s="22">
        <f t="shared" si="11"/>
        <v>448.49999999999994</v>
      </c>
      <c r="G157" s="23">
        <f t="shared" si="12"/>
        <v>448.49999999999994</v>
      </c>
      <c r="H157" s="21"/>
      <c r="I157" s="21">
        <v>28</v>
      </c>
      <c r="J157" s="23">
        <v>-477</v>
      </c>
    </row>
    <row r="158" spans="1:10" ht="33.75">
      <c r="A158" s="52" t="s">
        <v>168</v>
      </c>
      <c r="B158" s="21" t="s">
        <v>162</v>
      </c>
      <c r="C158" s="21" t="s">
        <v>15</v>
      </c>
      <c r="D158" s="21">
        <v>41</v>
      </c>
      <c r="E158" s="21">
        <v>390</v>
      </c>
      <c r="F158" s="22">
        <f t="shared" si="11"/>
        <v>448.49999999999994</v>
      </c>
      <c r="G158" s="23">
        <f t="shared" si="12"/>
        <v>448.49999999999994</v>
      </c>
      <c r="H158" s="21"/>
      <c r="I158" s="21">
        <v>28</v>
      </c>
      <c r="J158" s="23">
        <v>-477</v>
      </c>
    </row>
    <row r="159" spans="1:10" ht="33.75">
      <c r="A159" s="52" t="s">
        <v>168</v>
      </c>
      <c r="B159" s="21" t="s">
        <v>162</v>
      </c>
      <c r="C159" s="21" t="s">
        <v>15</v>
      </c>
      <c r="D159" s="21">
        <v>41</v>
      </c>
      <c r="E159" s="21">
        <v>390</v>
      </c>
      <c r="F159" s="22">
        <f t="shared" si="11"/>
        <v>448.49999999999994</v>
      </c>
      <c r="G159" s="23">
        <f t="shared" si="12"/>
        <v>448.49999999999994</v>
      </c>
      <c r="H159" s="21"/>
      <c r="I159" s="21">
        <v>28</v>
      </c>
      <c r="J159" s="23">
        <v>-477</v>
      </c>
    </row>
    <row r="160" spans="1:10" ht="33.75">
      <c r="A160" s="52" t="s">
        <v>168</v>
      </c>
      <c r="B160" s="21" t="s">
        <v>162</v>
      </c>
      <c r="C160" s="21" t="s">
        <v>15</v>
      </c>
      <c r="D160" s="21">
        <v>41</v>
      </c>
      <c r="E160" s="21">
        <v>390</v>
      </c>
      <c r="F160" s="22">
        <f t="shared" si="11"/>
        <v>448.49999999999994</v>
      </c>
      <c r="G160" s="23">
        <f t="shared" si="12"/>
        <v>448.49999999999994</v>
      </c>
      <c r="H160" s="21"/>
      <c r="I160" s="21">
        <v>28</v>
      </c>
      <c r="J160" s="23">
        <v>-477</v>
      </c>
    </row>
    <row r="161" spans="1:10" ht="33.75">
      <c r="A161" s="24" t="s">
        <v>189</v>
      </c>
      <c r="B161" s="25" t="s">
        <v>163</v>
      </c>
      <c r="C161" s="25" t="s">
        <v>164</v>
      </c>
      <c r="D161" s="25">
        <v>37</v>
      </c>
      <c r="E161" s="25">
        <v>360</v>
      </c>
      <c r="F161" s="26">
        <f t="shared" si="11"/>
        <v>413.99999999999994</v>
      </c>
      <c r="G161" s="27">
        <f t="shared" si="12"/>
        <v>413.99999999999994</v>
      </c>
      <c r="H161" s="25"/>
      <c r="I161" s="25">
        <v>28</v>
      </c>
      <c r="J161" s="27">
        <v>-442</v>
      </c>
    </row>
    <row r="162" spans="1:10" ht="33.75">
      <c r="A162" s="24" t="s">
        <v>190</v>
      </c>
      <c r="B162" s="25" t="s">
        <v>163</v>
      </c>
      <c r="C162" s="25" t="s">
        <v>164</v>
      </c>
      <c r="D162" s="25">
        <v>38</v>
      </c>
      <c r="E162" s="25">
        <v>360</v>
      </c>
      <c r="F162" s="26">
        <f t="shared" si="11"/>
        <v>413.99999999999994</v>
      </c>
      <c r="G162" s="27">
        <f t="shared" si="12"/>
        <v>413.99999999999994</v>
      </c>
      <c r="H162" s="25"/>
      <c r="I162" s="25">
        <v>28</v>
      </c>
      <c r="J162" s="27">
        <v>-442</v>
      </c>
    </row>
    <row r="163" spans="1:10" ht="33.75">
      <c r="A163" s="24" t="s">
        <v>191</v>
      </c>
      <c r="B163" s="25" t="s">
        <v>163</v>
      </c>
      <c r="C163" s="25" t="s">
        <v>164</v>
      </c>
      <c r="D163" s="25">
        <v>38</v>
      </c>
      <c r="E163" s="25">
        <v>360</v>
      </c>
      <c r="F163" s="26">
        <f t="shared" si="11"/>
        <v>413.99999999999994</v>
      </c>
      <c r="G163" s="27">
        <f t="shared" si="12"/>
        <v>413.99999999999994</v>
      </c>
      <c r="H163" s="25"/>
      <c r="I163" s="25">
        <v>28</v>
      </c>
      <c r="J163" s="27">
        <v>-442</v>
      </c>
    </row>
    <row r="164" spans="1:10" ht="33.75">
      <c r="A164" s="24" t="s">
        <v>192</v>
      </c>
      <c r="B164" s="25" t="s">
        <v>163</v>
      </c>
      <c r="C164" s="25" t="s">
        <v>164</v>
      </c>
      <c r="D164" s="25">
        <v>38</v>
      </c>
      <c r="E164" s="25">
        <v>360</v>
      </c>
      <c r="F164" s="26">
        <f t="shared" si="11"/>
        <v>413.99999999999994</v>
      </c>
      <c r="G164" s="27">
        <f t="shared" si="12"/>
        <v>413.99999999999994</v>
      </c>
      <c r="H164" s="25"/>
      <c r="I164" s="25">
        <v>28</v>
      </c>
      <c r="J164" s="27">
        <v>-442</v>
      </c>
    </row>
    <row r="165" spans="1:10" ht="33.75">
      <c r="A165" s="24" t="s">
        <v>193</v>
      </c>
      <c r="B165" s="25" t="s">
        <v>163</v>
      </c>
      <c r="C165" s="25" t="s">
        <v>164</v>
      </c>
      <c r="D165" s="25">
        <v>38</v>
      </c>
      <c r="E165" s="25">
        <v>360</v>
      </c>
      <c r="F165" s="26">
        <f t="shared" si="11"/>
        <v>413.99999999999994</v>
      </c>
      <c r="G165" s="27">
        <f t="shared" si="12"/>
        <v>413.99999999999994</v>
      </c>
      <c r="H165" s="25"/>
      <c r="I165" s="25">
        <v>28</v>
      </c>
      <c r="J165" s="27">
        <v>-442</v>
      </c>
    </row>
    <row r="166" spans="1:10" ht="33.75">
      <c r="A166" s="24" t="s">
        <v>191</v>
      </c>
      <c r="B166" s="25" t="s">
        <v>163</v>
      </c>
      <c r="C166" s="25" t="s">
        <v>164</v>
      </c>
      <c r="D166" s="25">
        <v>39</v>
      </c>
      <c r="E166" s="25">
        <v>360</v>
      </c>
      <c r="F166" s="26">
        <f t="shared" si="11"/>
        <v>413.99999999999994</v>
      </c>
      <c r="G166" s="27">
        <f t="shared" si="12"/>
        <v>413.99999999999994</v>
      </c>
      <c r="H166" s="25"/>
      <c r="I166" s="25">
        <v>28</v>
      </c>
      <c r="J166" s="27">
        <v>-442</v>
      </c>
    </row>
    <row r="167" spans="1:10" ht="33.75">
      <c r="A167" s="24" t="s">
        <v>194</v>
      </c>
      <c r="B167" s="25" t="s">
        <v>163</v>
      </c>
      <c r="C167" s="25" t="s">
        <v>164</v>
      </c>
      <c r="D167" s="25">
        <v>39</v>
      </c>
      <c r="E167" s="25">
        <v>360</v>
      </c>
      <c r="F167" s="26">
        <f t="shared" si="11"/>
        <v>413.99999999999994</v>
      </c>
      <c r="G167" s="27">
        <f t="shared" si="12"/>
        <v>413.99999999999994</v>
      </c>
      <c r="H167" s="25"/>
      <c r="I167" s="25">
        <v>28</v>
      </c>
      <c r="J167" s="27">
        <v>-442</v>
      </c>
    </row>
    <row r="168" spans="1:10" ht="33.75">
      <c r="A168" s="24" t="s">
        <v>195</v>
      </c>
      <c r="B168" s="25" t="s">
        <v>163</v>
      </c>
      <c r="C168" s="25" t="s">
        <v>164</v>
      </c>
      <c r="D168" s="25">
        <v>39</v>
      </c>
      <c r="E168" s="25">
        <v>360</v>
      </c>
      <c r="F168" s="26">
        <f t="shared" si="11"/>
        <v>413.99999999999994</v>
      </c>
      <c r="G168" s="27">
        <f t="shared" si="12"/>
        <v>413.99999999999994</v>
      </c>
      <c r="H168" s="25"/>
      <c r="I168" s="25">
        <v>28</v>
      </c>
      <c r="J168" s="27">
        <v>-442</v>
      </c>
    </row>
    <row r="169" spans="1:10" ht="33.75">
      <c r="A169" s="24" t="s">
        <v>196</v>
      </c>
      <c r="B169" s="25" t="s">
        <v>163</v>
      </c>
      <c r="C169" s="25" t="s">
        <v>164</v>
      </c>
      <c r="D169" s="25">
        <v>39</v>
      </c>
      <c r="E169" s="25">
        <v>360</v>
      </c>
      <c r="F169" s="26">
        <f t="shared" si="11"/>
        <v>413.99999999999994</v>
      </c>
      <c r="G169" s="27">
        <f t="shared" si="12"/>
        <v>413.99999999999994</v>
      </c>
      <c r="H169" s="25"/>
      <c r="I169" s="25">
        <v>28</v>
      </c>
      <c r="J169" s="27">
        <v>-442</v>
      </c>
    </row>
    <row r="170" spans="1:10" ht="33.75">
      <c r="A170" s="24" t="s">
        <v>197</v>
      </c>
      <c r="B170" s="25" t="s">
        <v>163</v>
      </c>
      <c r="C170" s="25" t="s">
        <v>164</v>
      </c>
      <c r="D170" s="25">
        <v>39</v>
      </c>
      <c r="E170" s="25">
        <v>360</v>
      </c>
      <c r="F170" s="26">
        <f t="shared" si="11"/>
        <v>413.99999999999994</v>
      </c>
      <c r="G170" s="27">
        <f t="shared" si="12"/>
        <v>413.99999999999994</v>
      </c>
      <c r="H170" s="25"/>
      <c r="I170" s="25">
        <v>28</v>
      </c>
      <c r="J170" s="27">
        <v>-442</v>
      </c>
    </row>
    <row r="171" spans="1:10" ht="33.75">
      <c r="A171" s="24" t="s">
        <v>69</v>
      </c>
      <c r="B171" s="25" t="s">
        <v>163</v>
      </c>
      <c r="C171" s="25" t="s">
        <v>164</v>
      </c>
      <c r="D171" s="25">
        <v>39</v>
      </c>
      <c r="E171" s="25">
        <v>360</v>
      </c>
      <c r="F171" s="26">
        <f t="shared" si="11"/>
        <v>413.99999999999994</v>
      </c>
      <c r="G171" s="27">
        <f t="shared" si="12"/>
        <v>413.99999999999994</v>
      </c>
      <c r="H171" s="25"/>
      <c r="I171" s="25">
        <v>28</v>
      </c>
      <c r="J171" s="27">
        <v>-442</v>
      </c>
    </row>
    <row r="172" spans="1:10" ht="33.75">
      <c r="A172" s="24" t="s">
        <v>183</v>
      </c>
      <c r="B172" s="25" t="s">
        <v>163</v>
      </c>
      <c r="C172" s="25" t="s">
        <v>164</v>
      </c>
      <c r="D172" s="25">
        <v>39</v>
      </c>
      <c r="E172" s="25">
        <v>360</v>
      </c>
      <c r="F172" s="26">
        <f t="shared" si="11"/>
        <v>413.99999999999994</v>
      </c>
      <c r="G172" s="27">
        <f t="shared" si="12"/>
        <v>413.99999999999994</v>
      </c>
      <c r="H172" s="25"/>
      <c r="I172" s="25">
        <v>28</v>
      </c>
      <c r="J172" s="27">
        <v>-442</v>
      </c>
    </row>
    <row r="173" spans="1:10" ht="33.75">
      <c r="A173" s="24" t="s">
        <v>115</v>
      </c>
      <c r="B173" s="25" t="s">
        <v>163</v>
      </c>
      <c r="C173" s="25" t="s">
        <v>164</v>
      </c>
      <c r="D173" s="25">
        <v>39</v>
      </c>
      <c r="E173" s="25">
        <v>360</v>
      </c>
      <c r="F173" s="26">
        <f t="shared" si="11"/>
        <v>413.99999999999994</v>
      </c>
      <c r="G173" s="27">
        <f t="shared" si="12"/>
        <v>413.99999999999994</v>
      </c>
      <c r="H173" s="25"/>
      <c r="I173" s="25">
        <v>28</v>
      </c>
      <c r="J173" s="27">
        <v>-442</v>
      </c>
    </row>
    <row r="174" spans="1:10" ht="33.75">
      <c r="A174" s="24" t="s">
        <v>198</v>
      </c>
      <c r="B174" s="25" t="s">
        <v>163</v>
      </c>
      <c r="C174" s="25" t="s">
        <v>164</v>
      </c>
      <c r="D174" s="25">
        <v>39</v>
      </c>
      <c r="E174" s="25">
        <v>360</v>
      </c>
      <c r="F174" s="26">
        <f t="shared" si="11"/>
        <v>413.99999999999994</v>
      </c>
      <c r="G174" s="27">
        <f t="shared" si="12"/>
        <v>413.99999999999994</v>
      </c>
      <c r="H174" s="25"/>
      <c r="I174" s="25">
        <v>28</v>
      </c>
      <c r="J174" s="27">
        <v>-442</v>
      </c>
    </row>
    <row r="175" spans="1:10" ht="33.75">
      <c r="A175" s="24" t="s">
        <v>199</v>
      </c>
      <c r="B175" s="25" t="s">
        <v>163</v>
      </c>
      <c r="C175" s="25" t="s">
        <v>164</v>
      </c>
      <c r="D175" s="25">
        <v>39</v>
      </c>
      <c r="E175" s="25">
        <v>360</v>
      </c>
      <c r="F175" s="26">
        <f t="shared" si="11"/>
        <v>413.99999999999994</v>
      </c>
      <c r="G175" s="27">
        <f t="shared" si="12"/>
        <v>413.99999999999994</v>
      </c>
      <c r="H175" s="25"/>
      <c r="I175" s="25">
        <v>28</v>
      </c>
      <c r="J175" s="27">
        <v>-442</v>
      </c>
    </row>
    <row r="176" spans="1:10" ht="33.75">
      <c r="A176" s="24" t="s">
        <v>200</v>
      </c>
      <c r="B176" s="25" t="s">
        <v>163</v>
      </c>
      <c r="C176" s="25" t="s">
        <v>164</v>
      </c>
      <c r="D176" s="25">
        <v>39</v>
      </c>
      <c r="E176" s="25">
        <v>360</v>
      </c>
      <c r="F176" s="26">
        <f t="shared" si="11"/>
        <v>413.99999999999994</v>
      </c>
      <c r="G176" s="27">
        <f t="shared" si="12"/>
        <v>413.99999999999994</v>
      </c>
      <c r="H176" s="25"/>
      <c r="I176" s="25">
        <v>28</v>
      </c>
      <c r="J176" s="27">
        <v>-442</v>
      </c>
    </row>
    <row r="177" spans="1:10" ht="33.75">
      <c r="A177" s="24" t="s">
        <v>136</v>
      </c>
      <c r="B177" s="25" t="s">
        <v>163</v>
      </c>
      <c r="C177" s="25" t="s">
        <v>164</v>
      </c>
      <c r="D177" s="25">
        <v>39</v>
      </c>
      <c r="E177" s="25">
        <v>360</v>
      </c>
      <c r="F177" s="26">
        <f t="shared" si="11"/>
        <v>413.99999999999994</v>
      </c>
      <c r="G177" s="27">
        <f t="shared" si="12"/>
        <v>413.99999999999994</v>
      </c>
      <c r="H177" s="25"/>
      <c r="I177" s="25">
        <v>28</v>
      </c>
      <c r="J177" s="27">
        <v>-442</v>
      </c>
    </row>
    <row r="178" spans="1:10" ht="33.75">
      <c r="A178" s="24" t="s">
        <v>195</v>
      </c>
      <c r="B178" s="25" t="s">
        <v>163</v>
      </c>
      <c r="C178" s="25" t="s">
        <v>164</v>
      </c>
      <c r="D178" s="25">
        <v>40</v>
      </c>
      <c r="E178" s="25">
        <v>360</v>
      </c>
      <c r="F178" s="26">
        <f t="shared" si="11"/>
        <v>413.99999999999994</v>
      </c>
      <c r="G178" s="27">
        <f t="shared" si="12"/>
        <v>413.99999999999994</v>
      </c>
      <c r="H178" s="25"/>
      <c r="I178" s="25">
        <v>28</v>
      </c>
      <c r="J178" s="27">
        <v>-442</v>
      </c>
    </row>
    <row r="179" spans="1:10" ht="33.75">
      <c r="A179" s="24" t="s">
        <v>201</v>
      </c>
      <c r="B179" s="25" t="s">
        <v>163</v>
      </c>
      <c r="C179" s="25" t="s">
        <v>164</v>
      </c>
      <c r="D179" s="25">
        <v>40</v>
      </c>
      <c r="E179" s="25">
        <v>360</v>
      </c>
      <c r="F179" s="26">
        <f t="shared" si="11"/>
        <v>413.99999999999994</v>
      </c>
      <c r="G179" s="27">
        <f t="shared" si="12"/>
        <v>413.99999999999994</v>
      </c>
      <c r="H179" s="25"/>
      <c r="I179" s="25">
        <v>28</v>
      </c>
      <c r="J179" s="27">
        <v>-442</v>
      </c>
    </row>
    <row r="180" spans="1:10" ht="33.75">
      <c r="A180" s="24" t="s">
        <v>202</v>
      </c>
      <c r="B180" s="25" t="s">
        <v>163</v>
      </c>
      <c r="C180" s="25" t="s">
        <v>164</v>
      </c>
      <c r="D180" s="25">
        <v>40</v>
      </c>
      <c r="E180" s="25">
        <v>360</v>
      </c>
      <c r="F180" s="26">
        <f t="shared" si="11"/>
        <v>413.99999999999994</v>
      </c>
      <c r="G180" s="27">
        <f t="shared" si="12"/>
        <v>413.99999999999994</v>
      </c>
      <c r="H180" s="25"/>
      <c r="I180" s="25">
        <v>28</v>
      </c>
      <c r="J180" s="27">
        <v>-442</v>
      </c>
    </row>
    <row r="181" spans="1:10" ht="33.75">
      <c r="A181" s="24" t="s">
        <v>203</v>
      </c>
      <c r="B181" s="25" t="s">
        <v>163</v>
      </c>
      <c r="C181" s="25" t="s">
        <v>164</v>
      </c>
      <c r="D181" s="25">
        <v>40</v>
      </c>
      <c r="E181" s="25">
        <v>360</v>
      </c>
      <c r="F181" s="26">
        <f t="shared" si="11"/>
        <v>413.99999999999994</v>
      </c>
      <c r="G181" s="27">
        <f t="shared" si="12"/>
        <v>413.99999999999994</v>
      </c>
      <c r="H181" s="25"/>
      <c r="I181" s="25">
        <v>28</v>
      </c>
      <c r="J181" s="27">
        <v>-442</v>
      </c>
    </row>
    <row r="182" spans="1:10" ht="33.75">
      <c r="A182" s="24" t="s">
        <v>204</v>
      </c>
      <c r="B182" s="25" t="s">
        <v>163</v>
      </c>
      <c r="C182" s="25" t="s">
        <v>164</v>
      </c>
      <c r="D182" s="25">
        <v>40</v>
      </c>
      <c r="E182" s="25">
        <v>360</v>
      </c>
      <c r="F182" s="26">
        <f t="shared" si="11"/>
        <v>413.99999999999994</v>
      </c>
      <c r="G182" s="27">
        <f t="shared" si="12"/>
        <v>413.99999999999994</v>
      </c>
      <c r="H182" s="25"/>
      <c r="I182" s="25">
        <v>28</v>
      </c>
      <c r="J182" s="27">
        <v>-442</v>
      </c>
    </row>
    <row r="183" spans="1:10" ht="33.75">
      <c r="A183" s="24" t="s">
        <v>205</v>
      </c>
      <c r="B183" s="25" t="s">
        <v>163</v>
      </c>
      <c r="C183" s="25" t="s">
        <v>164</v>
      </c>
      <c r="D183" s="25">
        <v>41</v>
      </c>
      <c r="E183" s="25">
        <v>360</v>
      </c>
      <c r="F183" s="26">
        <f>E183*1.15</f>
        <v>413.99999999999994</v>
      </c>
      <c r="G183" s="27">
        <f>F183</f>
        <v>413.99999999999994</v>
      </c>
      <c r="H183" s="25"/>
      <c r="I183" s="25">
        <v>28</v>
      </c>
      <c r="J183" s="27">
        <v>-442</v>
      </c>
    </row>
    <row r="184" spans="1:10" ht="33.75">
      <c r="A184" s="24" t="s">
        <v>182</v>
      </c>
      <c r="B184" s="25" t="s">
        <v>163</v>
      </c>
      <c r="C184" s="25" t="s">
        <v>164</v>
      </c>
      <c r="D184" s="25">
        <v>41</v>
      </c>
      <c r="E184" s="25">
        <v>360</v>
      </c>
      <c r="F184" s="26">
        <f>E184*1.15</f>
        <v>413.99999999999994</v>
      </c>
      <c r="G184" s="27">
        <f>F184</f>
        <v>413.99999999999994</v>
      </c>
      <c r="H184" s="25"/>
      <c r="I184" s="25">
        <v>28</v>
      </c>
      <c r="J184" s="27">
        <v>-442</v>
      </c>
    </row>
    <row r="185" spans="1:10" ht="33.75">
      <c r="A185" s="24" t="s">
        <v>47</v>
      </c>
      <c r="B185" s="25" t="s">
        <v>163</v>
      </c>
      <c r="C185" s="25" t="s">
        <v>164</v>
      </c>
      <c r="D185" s="25">
        <v>41</v>
      </c>
      <c r="E185" s="25">
        <v>360</v>
      </c>
      <c r="F185" s="26">
        <f>E185*1.15</f>
        <v>413.99999999999994</v>
      </c>
      <c r="G185" s="27">
        <f>F185</f>
        <v>413.99999999999994</v>
      </c>
      <c r="H185" s="25"/>
      <c r="I185" s="25">
        <v>28</v>
      </c>
      <c r="J185" s="27">
        <v>-442</v>
      </c>
    </row>
    <row r="186" spans="1:10" ht="33.75">
      <c r="A186" s="53" t="s">
        <v>168</v>
      </c>
      <c r="B186" s="25" t="s">
        <v>163</v>
      </c>
      <c r="C186" s="25" t="s">
        <v>164</v>
      </c>
      <c r="D186" s="25">
        <v>41</v>
      </c>
      <c r="E186" s="25">
        <v>360</v>
      </c>
      <c r="F186" s="26">
        <f>E186*1.15</f>
        <v>413.99999999999994</v>
      </c>
      <c r="G186" s="27">
        <f>F186</f>
        <v>413.99999999999994</v>
      </c>
      <c r="H186" s="25"/>
      <c r="I186" s="25">
        <v>28</v>
      </c>
      <c r="J186" s="27">
        <v>-442</v>
      </c>
    </row>
    <row r="187" spans="1:10" ht="33.75">
      <c r="A187" s="53" t="s">
        <v>168</v>
      </c>
      <c r="B187" s="25" t="s">
        <v>163</v>
      </c>
      <c r="C187" s="25" t="s">
        <v>164</v>
      </c>
      <c r="D187" s="25">
        <v>41</v>
      </c>
      <c r="E187" s="25">
        <v>360</v>
      </c>
      <c r="F187" s="26">
        <f>E187*1.15</f>
        <v>413.99999999999994</v>
      </c>
      <c r="G187" s="27">
        <f>F187</f>
        <v>413.99999999999994</v>
      </c>
      <c r="H187" s="25"/>
      <c r="I187" s="25">
        <v>28</v>
      </c>
      <c r="J187" s="27">
        <v>-442</v>
      </c>
    </row>
    <row r="188" spans="1:10" ht="33.75">
      <c r="A188" s="53" t="s">
        <v>168</v>
      </c>
      <c r="B188" s="25" t="s">
        <v>163</v>
      </c>
      <c r="C188" s="25" t="s">
        <v>164</v>
      </c>
      <c r="D188" s="25">
        <v>41</v>
      </c>
      <c r="E188" s="25">
        <v>360</v>
      </c>
      <c r="F188" s="26">
        <f>E188*1.15</f>
        <v>413.99999999999994</v>
      </c>
      <c r="G188" s="27">
        <f>F188</f>
        <v>413.99999999999994</v>
      </c>
      <c r="H188" s="25"/>
      <c r="I188" s="25">
        <v>28</v>
      </c>
      <c r="J188" s="27">
        <v>-442</v>
      </c>
    </row>
    <row r="189" spans="1:10" ht="33.75">
      <c r="A189" s="53" t="s">
        <v>168</v>
      </c>
      <c r="B189" s="25" t="s">
        <v>163</v>
      </c>
      <c r="C189" s="25" t="s">
        <v>164</v>
      </c>
      <c r="D189" s="25">
        <v>41</v>
      </c>
      <c r="E189" s="25">
        <v>360</v>
      </c>
      <c r="F189" s="26">
        <f>E189*1.15</f>
        <v>413.99999999999994</v>
      </c>
      <c r="G189" s="27">
        <f>F189</f>
        <v>413.99999999999994</v>
      </c>
      <c r="H189" s="25"/>
      <c r="I189" s="25">
        <v>28</v>
      </c>
      <c r="J189" s="27">
        <v>-442</v>
      </c>
    </row>
    <row r="190" spans="1:10" ht="33.75">
      <c r="A190" s="53" t="s">
        <v>168</v>
      </c>
      <c r="B190" s="25" t="s">
        <v>163</v>
      </c>
      <c r="C190" s="25" t="s">
        <v>164</v>
      </c>
      <c r="D190" s="25">
        <v>41</v>
      </c>
      <c r="E190" s="25">
        <v>360</v>
      </c>
      <c r="F190" s="26">
        <f>E190*1.15</f>
        <v>413.99999999999994</v>
      </c>
      <c r="G190" s="27">
        <f>F190</f>
        <v>413.99999999999994</v>
      </c>
      <c r="H190" s="25"/>
      <c r="I190" s="25">
        <v>28</v>
      </c>
      <c r="J190" s="27">
        <v>-442</v>
      </c>
    </row>
    <row r="191" spans="1:10" ht="33.75">
      <c r="A191" s="53" t="s">
        <v>168</v>
      </c>
      <c r="B191" s="25" t="s">
        <v>163</v>
      </c>
      <c r="C191" s="25" t="s">
        <v>164</v>
      </c>
      <c r="D191" s="25">
        <v>41</v>
      </c>
      <c r="E191" s="25">
        <v>360</v>
      </c>
      <c r="F191" s="26">
        <f>E191*1.15</f>
        <v>413.99999999999994</v>
      </c>
      <c r="G191" s="27">
        <f>F191</f>
        <v>413.99999999999994</v>
      </c>
      <c r="H191" s="25"/>
      <c r="I191" s="25">
        <v>28</v>
      </c>
      <c r="J191" s="27">
        <v>-442</v>
      </c>
    </row>
    <row r="192" spans="1:10" ht="33.75">
      <c r="A192" s="53" t="s">
        <v>168</v>
      </c>
      <c r="B192" s="25" t="s">
        <v>163</v>
      </c>
      <c r="C192" s="25" t="s">
        <v>164</v>
      </c>
      <c r="D192" s="25">
        <v>41</v>
      </c>
      <c r="E192" s="25">
        <v>360</v>
      </c>
      <c r="F192" s="26">
        <f>E192*1.15</f>
        <v>413.99999999999994</v>
      </c>
      <c r="G192" s="27">
        <f>F192</f>
        <v>413.99999999999994</v>
      </c>
      <c r="H192" s="25"/>
      <c r="I192" s="25">
        <v>28</v>
      </c>
      <c r="J192" s="27">
        <v>-442</v>
      </c>
    </row>
    <row r="193" spans="1:10" ht="33.75">
      <c r="A193" s="53" t="s">
        <v>168</v>
      </c>
      <c r="B193" s="25" t="s">
        <v>163</v>
      </c>
      <c r="C193" s="25" t="s">
        <v>164</v>
      </c>
      <c r="D193" s="25">
        <v>41</v>
      </c>
      <c r="E193" s="25">
        <v>360</v>
      </c>
      <c r="F193" s="26">
        <f>E193*1.15</f>
        <v>413.99999999999994</v>
      </c>
      <c r="G193" s="27">
        <f>F193</f>
        <v>413.99999999999994</v>
      </c>
      <c r="H193" s="25"/>
      <c r="I193" s="25">
        <v>28</v>
      </c>
      <c r="J193" s="27">
        <v>-442</v>
      </c>
    </row>
    <row r="194" spans="1:10" ht="33.75">
      <c r="A194" s="53" t="s">
        <v>168</v>
      </c>
      <c r="B194" s="25" t="s">
        <v>163</v>
      </c>
      <c r="C194" s="25" t="s">
        <v>164</v>
      </c>
      <c r="D194" s="25">
        <v>41</v>
      </c>
      <c r="E194" s="25">
        <v>360</v>
      </c>
      <c r="F194" s="26">
        <f>E194*1.15</f>
        <v>413.99999999999994</v>
      </c>
      <c r="G194" s="27">
        <f>F194</f>
        <v>413.99999999999994</v>
      </c>
      <c r="H194" s="25"/>
      <c r="I194" s="25">
        <v>28</v>
      </c>
      <c r="J194" s="27">
        <v>-442</v>
      </c>
    </row>
    <row r="195" spans="1:10" ht="33.75">
      <c r="A195" s="53" t="s">
        <v>168</v>
      </c>
      <c r="B195" s="25" t="s">
        <v>163</v>
      </c>
      <c r="C195" s="25" t="s">
        <v>164</v>
      </c>
      <c r="D195" s="25">
        <v>41</v>
      </c>
      <c r="E195" s="25">
        <v>360</v>
      </c>
      <c r="F195" s="26">
        <f>E195*1.15</f>
        <v>413.99999999999994</v>
      </c>
      <c r="G195" s="27">
        <f>F195</f>
        <v>413.99999999999994</v>
      </c>
      <c r="H195" s="25"/>
      <c r="I195" s="25">
        <v>28</v>
      </c>
      <c r="J195" s="27">
        <v>-442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3">
      <selection activeCell="M22" sqref="M22"/>
    </sheetView>
  </sheetViews>
  <sheetFormatPr defaultColWidth="9.140625" defaultRowHeight="15"/>
  <cols>
    <col min="1" max="2" width="15.28125" style="0" customWidth="1"/>
    <col min="3" max="3" width="26.421875" style="0" customWidth="1"/>
  </cols>
  <sheetData>
    <row r="1" ht="15">
      <c r="A1" t="s">
        <v>147</v>
      </c>
    </row>
    <row r="2" spans="1:10" ht="15.75">
      <c r="A2" s="11" t="s">
        <v>34</v>
      </c>
      <c r="B2" s="12" t="s">
        <v>24</v>
      </c>
      <c r="C2" s="12" t="s">
        <v>143</v>
      </c>
      <c r="D2" s="12">
        <v>41</v>
      </c>
      <c r="E2" s="12">
        <v>385</v>
      </c>
      <c r="F2" s="13">
        <f aca="true" t="shared" si="0" ref="F2:F8">E2*1.15</f>
        <v>442.74999999999994</v>
      </c>
      <c r="G2" s="11"/>
      <c r="H2" s="11"/>
      <c r="I2" s="12">
        <v>32</v>
      </c>
      <c r="J2" s="11"/>
    </row>
    <row r="3" spans="1:10" ht="15.75">
      <c r="A3" s="11" t="s">
        <v>34</v>
      </c>
      <c r="B3" s="12" t="s">
        <v>24</v>
      </c>
      <c r="C3" s="12" t="s">
        <v>143</v>
      </c>
      <c r="D3" s="12">
        <v>42</v>
      </c>
      <c r="E3" s="12">
        <v>385</v>
      </c>
      <c r="F3" s="13">
        <f t="shared" si="0"/>
        <v>442.74999999999994</v>
      </c>
      <c r="G3" s="11"/>
      <c r="H3" s="11"/>
      <c r="I3" s="12">
        <v>32</v>
      </c>
      <c r="J3" s="11"/>
    </row>
    <row r="4" spans="1:10" ht="15.75">
      <c r="A4" s="11" t="s">
        <v>34</v>
      </c>
      <c r="B4" s="12" t="s">
        <v>24</v>
      </c>
      <c r="C4" s="12" t="s">
        <v>143</v>
      </c>
      <c r="D4" s="12">
        <v>43</v>
      </c>
      <c r="E4" s="12">
        <v>385</v>
      </c>
      <c r="F4" s="13">
        <f t="shared" si="0"/>
        <v>442.74999999999994</v>
      </c>
      <c r="G4" s="11"/>
      <c r="H4" s="11"/>
      <c r="I4" s="12">
        <v>32</v>
      </c>
      <c r="J4" s="11"/>
    </row>
    <row r="5" spans="1:10" ht="15.75">
      <c r="A5" s="11" t="s">
        <v>34</v>
      </c>
      <c r="B5" s="12" t="s">
        <v>24</v>
      </c>
      <c r="C5" s="12" t="s">
        <v>143</v>
      </c>
      <c r="D5" s="12">
        <v>44</v>
      </c>
      <c r="E5" s="12">
        <v>385</v>
      </c>
      <c r="F5" s="13">
        <f t="shared" si="0"/>
        <v>442.74999999999994</v>
      </c>
      <c r="G5" s="11"/>
      <c r="H5" s="11"/>
      <c r="I5" s="12">
        <v>32</v>
      </c>
      <c r="J5" s="11"/>
    </row>
    <row r="6" spans="1:10" ht="15.75">
      <c r="A6" s="11" t="s">
        <v>34</v>
      </c>
      <c r="B6" s="12" t="s">
        <v>24</v>
      </c>
      <c r="C6" s="12" t="s">
        <v>143</v>
      </c>
      <c r="D6" s="12">
        <v>45</v>
      </c>
      <c r="E6" s="12">
        <v>385</v>
      </c>
      <c r="F6" s="13">
        <f t="shared" si="0"/>
        <v>442.74999999999994</v>
      </c>
      <c r="G6" s="11"/>
      <c r="H6" s="11"/>
      <c r="I6" s="12">
        <v>32</v>
      </c>
      <c r="J6" s="11"/>
    </row>
    <row r="7" spans="1:10" ht="15.75">
      <c r="A7" s="11" t="s">
        <v>34</v>
      </c>
      <c r="B7" s="12" t="s">
        <v>144</v>
      </c>
      <c r="C7" s="12" t="s">
        <v>13</v>
      </c>
      <c r="D7" s="12">
        <v>39</v>
      </c>
      <c r="E7" s="12">
        <v>390</v>
      </c>
      <c r="F7" s="13">
        <f t="shared" si="0"/>
        <v>448.49999999999994</v>
      </c>
      <c r="G7" s="11"/>
      <c r="H7" s="11"/>
      <c r="I7" s="12">
        <v>32</v>
      </c>
      <c r="J7" s="11"/>
    </row>
    <row r="8" spans="1:10" ht="15.75">
      <c r="A8" s="11" t="s">
        <v>34</v>
      </c>
      <c r="B8" s="12" t="s">
        <v>145</v>
      </c>
      <c r="C8" s="12" t="s">
        <v>146</v>
      </c>
      <c r="D8" s="12">
        <v>38</v>
      </c>
      <c r="E8" s="12">
        <v>360</v>
      </c>
      <c r="F8" s="13">
        <f t="shared" si="0"/>
        <v>413.99999999999994</v>
      </c>
      <c r="G8" s="14">
        <f>F2+F3+F4+F5+F6+F7+F8</f>
        <v>3076.2499999999995</v>
      </c>
      <c r="H8" s="11"/>
      <c r="I8" s="12">
        <v>32</v>
      </c>
      <c r="J8" s="11">
        <v>-3300</v>
      </c>
    </row>
    <row r="10" ht="15.75">
      <c r="A10" s="15" t="s">
        <v>148</v>
      </c>
    </row>
    <row r="11" ht="15.75">
      <c r="C11" s="15"/>
    </row>
    <row r="12" spans="1:10" ht="15.75">
      <c r="A12" s="6" t="s">
        <v>34</v>
      </c>
      <c r="B12" s="7" t="s">
        <v>138</v>
      </c>
      <c r="C12" s="7" t="s">
        <v>139</v>
      </c>
      <c r="D12" s="7">
        <v>38</v>
      </c>
      <c r="E12" s="7">
        <v>390</v>
      </c>
      <c r="F12" s="8">
        <f aca="true" t="shared" si="1" ref="F12:F18">E12*1.15</f>
        <v>448.49999999999994</v>
      </c>
      <c r="G12" s="6"/>
      <c r="H12" s="9"/>
      <c r="I12" s="9">
        <v>24</v>
      </c>
      <c r="J12" s="9"/>
    </row>
    <row r="13" spans="1:10" ht="15.75">
      <c r="A13" s="6" t="s">
        <v>34</v>
      </c>
      <c r="B13" s="7" t="s">
        <v>138</v>
      </c>
      <c r="C13" s="7" t="s">
        <v>139</v>
      </c>
      <c r="D13" s="7">
        <v>39</v>
      </c>
      <c r="E13" s="7">
        <v>390</v>
      </c>
      <c r="F13" s="8">
        <f t="shared" si="1"/>
        <v>448.49999999999994</v>
      </c>
      <c r="G13" s="6"/>
      <c r="H13" s="9"/>
      <c r="I13" s="9">
        <v>24</v>
      </c>
      <c r="J13" s="9"/>
    </row>
    <row r="14" spans="1:10" ht="15.75">
      <c r="A14" s="6" t="s">
        <v>34</v>
      </c>
      <c r="B14" s="7" t="s">
        <v>12</v>
      </c>
      <c r="C14" s="7" t="s">
        <v>140</v>
      </c>
      <c r="D14" s="7">
        <v>38</v>
      </c>
      <c r="E14" s="7">
        <v>360</v>
      </c>
      <c r="F14" s="8">
        <f t="shared" si="1"/>
        <v>413.99999999999994</v>
      </c>
      <c r="G14" s="6"/>
      <c r="H14" s="9"/>
      <c r="I14" s="9">
        <v>24</v>
      </c>
      <c r="J14" s="9"/>
    </row>
    <row r="15" spans="1:10" ht="15.75">
      <c r="A15" s="6" t="s">
        <v>34</v>
      </c>
      <c r="B15" s="7" t="s">
        <v>141</v>
      </c>
      <c r="C15" s="7" t="s">
        <v>142</v>
      </c>
      <c r="D15" s="7">
        <v>39</v>
      </c>
      <c r="E15" s="7">
        <v>372</v>
      </c>
      <c r="F15" s="8">
        <f t="shared" si="1"/>
        <v>427.79999999999995</v>
      </c>
      <c r="G15" s="6"/>
      <c r="H15" s="9"/>
      <c r="I15" s="9">
        <v>24</v>
      </c>
      <c r="J15" s="9"/>
    </row>
    <row r="16" spans="1:10" ht="15.75">
      <c r="A16" s="6" t="s">
        <v>34</v>
      </c>
      <c r="B16" s="7" t="s">
        <v>141</v>
      </c>
      <c r="C16" s="7" t="s">
        <v>142</v>
      </c>
      <c r="D16" s="7">
        <v>38</v>
      </c>
      <c r="E16" s="7">
        <v>372</v>
      </c>
      <c r="F16" s="8">
        <f t="shared" si="1"/>
        <v>427.79999999999995</v>
      </c>
      <c r="G16" s="6"/>
      <c r="H16" s="9"/>
      <c r="I16" s="9">
        <v>24</v>
      </c>
      <c r="J16" s="9"/>
    </row>
    <row r="17" spans="1:10" ht="15.75">
      <c r="A17" s="6" t="s">
        <v>34</v>
      </c>
      <c r="B17" s="7" t="s">
        <v>141</v>
      </c>
      <c r="C17" s="7" t="s">
        <v>142</v>
      </c>
      <c r="D17" s="7">
        <v>40</v>
      </c>
      <c r="E17" s="7">
        <v>372</v>
      </c>
      <c r="F17" s="8">
        <f t="shared" si="1"/>
        <v>427.79999999999995</v>
      </c>
      <c r="G17" s="6"/>
      <c r="H17" s="9"/>
      <c r="I17" s="9">
        <v>24</v>
      </c>
      <c r="J17" s="9"/>
    </row>
    <row r="18" spans="1:10" ht="15.75">
      <c r="A18" s="6" t="s">
        <v>34</v>
      </c>
      <c r="B18" s="7" t="s">
        <v>141</v>
      </c>
      <c r="C18" s="7" t="s">
        <v>142</v>
      </c>
      <c r="D18" s="7">
        <v>41</v>
      </c>
      <c r="E18" s="7">
        <v>372</v>
      </c>
      <c r="F18" s="8">
        <f t="shared" si="1"/>
        <v>427.79999999999995</v>
      </c>
      <c r="G18" s="8">
        <f>F12+F13+F14+F15+F16+F17+F18</f>
        <v>3022.2</v>
      </c>
      <c r="H18" s="9"/>
      <c r="I18" s="9">
        <v>24</v>
      </c>
      <c r="J18" s="10">
        <v>-3190</v>
      </c>
    </row>
    <row r="20" ht="15.75">
      <c r="A20" s="16" t="s">
        <v>149</v>
      </c>
    </row>
    <row r="22" spans="1:10" ht="15">
      <c r="A22" s="1" t="s">
        <v>34</v>
      </c>
      <c r="B22" s="2" t="s">
        <v>10</v>
      </c>
      <c r="C22" s="2" t="s">
        <v>11</v>
      </c>
      <c r="D22" s="2">
        <v>38</v>
      </c>
      <c r="E22" s="2">
        <v>372</v>
      </c>
      <c r="F22" s="3">
        <f>E22*1.15</f>
        <v>427.79999999999995</v>
      </c>
      <c r="G22" s="4"/>
      <c r="H22" s="4"/>
      <c r="I22" s="4"/>
      <c r="J22" s="4"/>
    </row>
    <row r="23" spans="1:12" ht="15">
      <c r="A23" s="1" t="s">
        <v>34</v>
      </c>
      <c r="B23" s="2" t="s">
        <v>10</v>
      </c>
      <c r="C23" s="2" t="s">
        <v>11</v>
      </c>
      <c r="D23" s="2">
        <v>41</v>
      </c>
      <c r="E23" s="2">
        <v>372</v>
      </c>
      <c r="F23" s="3">
        <f>E23*1.15</f>
        <v>427.79999999999995</v>
      </c>
      <c r="G23" s="4"/>
      <c r="H23" s="4"/>
      <c r="I23" s="4"/>
      <c r="J23" s="4"/>
      <c r="L23" t="s">
        <v>150</v>
      </c>
    </row>
    <row r="24" spans="1:10" ht="15">
      <c r="A24" s="1" t="s">
        <v>34</v>
      </c>
      <c r="B24" s="2" t="s">
        <v>10</v>
      </c>
      <c r="C24" s="2" t="s">
        <v>11</v>
      </c>
      <c r="D24" s="2">
        <v>41</v>
      </c>
      <c r="E24" s="2">
        <v>372</v>
      </c>
      <c r="F24" s="3">
        <f>E24*1.15</f>
        <v>427.79999999999995</v>
      </c>
      <c r="G24" s="4"/>
      <c r="H24" s="4"/>
      <c r="I24" s="4"/>
      <c r="J24" s="4"/>
    </row>
    <row r="25" spans="1:10" ht="15">
      <c r="A25" s="1" t="s">
        <v>34</v>
      </c>
      <c r="B25" s="2" t="s">
        <v>10</v>
      </c>
      <c r="C25" s="2" t="s">
        <v>11</v>
      </c>
      <c r="D25" s="2">
        <v>38</v>
      </c>
      <c r="E25" s="2">
        <v>372</v>
      </c>
      <c r="F25" s="3">
        <f>E25*1.15</f>
        <v>427.79999999999995</v>
      </c>
      <c r="G25" s="4">
        <f>F22+F23+F24+F25</f>
        <v>1711.1999999999998</v>
      </c>
      <c r="H25" s="4"/>
      <c r="I25" s="4"/>
      <c r="J25" s="4"/>
    </row>
    <row r="26" ht="15">
      <c r="L26">
        <v>828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2010-12-08T14:43:04Z</cp:lastPrinted>
  <dcterms:created xsi:type="dcterms:W3CDTF">2010-11-27T08:48:41Z</dcterms:created>
  <dcterms:modified xsi:type="dcterms:W3CDTF">2010-12-08T19:45:49Z</dcterms:modified>
  <cp:category/>
  <cp:version/>
  <cp:contentType/>
  <cp:contentStatus/>
</cp:coreProperties>
</file>