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5480" windowHeight="763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>
    <definedName name="_xlnm.Print_Area" localSheetId="0">'Лист1'!$A$1:$M$156</definedName>
  </definedNames>
  <calcPr fullCalcOnLoad="1" refMode="R1C1"/>
</workbook>
</file>

<file path=xl/sharedStrings.xml><?xml version="1.0" encoding="utf-8"?>
<sst xmlns="http://schemas.openxmlformats.org/spreadsheetml/2006/main" count="815" uniqueCount="169">
  <si>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</si>
  <si>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</si>
  <si>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</si>
  <si>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</si>
  <si>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</si>
  <si>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</si>
  <si>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</si>
  <si>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</si>
  <si>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</si>
  <si>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</si>
  <si>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ТАФТА с печатным рисунком 8160 150 Цвет №5</t>
  </si>
  <si>
    <t>Ткань портьерная "Блэкаут" печатная PDX310 145 Цвет 2</t>
  </si>
  <si>
    <t>Ткань портьерная ТАФТА с вышивкой ТТ130 Цвет 197</t>
  </si>
  <si>
    <t xml:space="preserve">Органза с печатным рисунком 280 FP217 Цвет №2 </t>
  </si>
  <si>
    <t>Органза с печатью арт. 1121 цвет 1</t>
  </si>
  <si>
    <t>Органза "ФАНТАЗИЯ" OJ22507 Цвет 1</t>
  </si>
  <si>
    <t xml:space="preserve">Органза Кристалл арт. 32584 280 цв. 1 </t>
  </si>
  <si>
    <t>Микровуаль арт. MV цвет 199</t>
  </si>
  <si>
    <t>Вуаль 2009 300 Цвет №36</t>
  </si>
  <si>
    <t>Вуаль 2009 300 Цвет №1</t>
  </si>
  <si>
    <t>Вуаль 2009 300 Цвет №7</t>
  </si>
  <si>
    <t xml:space="preserve">Тюль Вуаль арт. 2009 цвет 9 </t>
  </si>
  <si>
    <t>Вуаль с печатью арт. 1027 цвет 1</t>
  </si>
  <si>
    <t>Вуаль с печатью арт. 1026 цвет 2</t>
  </si>
  <si>
    <t>Тюль вуаль с печатным рисунком 70703 280 Цвет 1</t>
  </si>
  <si>
    <t xml:space="preserve">Тюль кружевной "Венеция" сетка HX2011 280 Цвет 8 </t>
  </si>
  <si>
    <t>Тесьма шторная TF5-200</t>
  </si>
  <si>
    <t>Тесьма шторная TZ3-250</t>
  </si>
  <si>
    <t>Тесьма шторная TZ3-251</t>
  </si>
  <si>
    <t>Тесьма шторная TZ3-252</t>
  </si>
  <si>
    <t>Тесьма шторная TZ3-253</t>
  </si>
  <si>
    <t>Тесьма шторная TZ3-254</t>
  </si>
  <si>
    <t>Тесьма шторная TZ3-255</t>
  </si>
  <si>
    <t xml:space="preserve">маша и я </t>
  </si>
  <si>
    <t xml:space="preserve">Nata_v </t>
  </si>
  <si>
    <t>ТЮЛЬ_ОРГАНЗА_ПЕЧ L157 Цвет 1</t>
  </si>
  <si>
    <t>СВОБОДНО</t>
  </si>
  <si>
    <t xml:space="preserve">misti_2 ШТОРЫ_КРУЖЕВ_ГК_КАНТРИ_250 1002 -NOSIZE 1 250 </t>
  </si>
  <si>
    <t xml:space="preserve">misti_2 ШТОРЫ_КРУЖЕВ_ЦВ_ВЕНЕЦИЯ 46064 -NOSIZE 1 230 </t>
  </si>
  <si>
    <t xml:space="preserve">misti_2 ШТОРЫ_КРУЖЕВ_ГК_КАНТРИ 106 -NOSIZE 1 220 </t>
  </si>
  <si>
    <t xml:space="preserve">маша и я ШТОРЫ_КРУЖЕВ_ЦВ_ВЕНЕЦИЯ 744/1 -NOSIZE 1 230 </t>
  </si>
  <si>
    <t xml:space="preserve">маша и я ШТОРЫ_КРУЖЕВ_ЦВ_ВЕНЕЦИЯ 784 -NOSIZE 1 230 </t>
  </si>
  <si>
    <t xml:space="preserve">маша и я ШТОРЫ_КРУЖЕВ_ЦВ_ВЕНЕЦИЯ 720/2 -NOSIZE 2 230 </t>
  </si>
  <si>
    <t>Nata_v ШТОРЫ_КРУЖЕВ_ЦВ_ВЕНЕЦИЯ 784 -NOSIZE 2 230</t>
  </si>
  <si>
    <t>misti_2</t>
  </si>
  <si>
    <t>маша и я</t>
  </si>
  <si>
    <t>Nata_v</t>
  </si>
  <si>
    <t>Noyabrskaya</t>
  </si>
  <si>
    <t>Yanama</t>
  </si>
  <si>
    <t>Мэдж</t>
  </si>
  <si>
    <t xml:space="preserve">Sveta_S </t>
  </si>
  <si>
    <t xml:space="preserve">Томас </t>
  </si>
  <si>
    <t xml:space="preserve">Alpine25 </t>
  </si>
  <si>
    <t xml:space="preserve">shtuchka77 </t>
  </si>
  <si>
    <t xml:space="preserve">Maro_19720911 </t>
  </si>
  <si>
    <t>julia_luna</t>
  </si>
  <si>
    <t xml:space="preserve">ElenaM </t>
  </si>
  <si>
    <t>Musa</t>
  </si>
  <si>
    <t xml:space="preserve">Ирина_Катя </t>
  </si>
  <si>
    <t xml:space="preserve">Северная Фея </t>
  </si>
  <si>
    <t xml:space="preserve">_alena_2003 </t>
  </si>
  <si>
    <t xml:space="preserve">Ната72 </t>
  </si>
  <si>
    <t xml:space="preserve">Арина77 </t>
  </si>
  <si>
    <t xml:space="preserve">mamazara </t>
  </si>
  <si>
    <t xml:space="preserve">nab </t>
  </si>
  <si>
    <t xml:space="preserve">unison </t>
  </si>
  <si>
    <t xml:space="preserve">Олюша999 </t>
  </si>
  <si>
    <t xml:space="preserve">Nad_Pos_N </t>
  </si>
  <si>
    <t xml:space="preserve">angelika_vrb </t>
  </si>
  <si>
    <t xml:space="preserve">Vero_nika </t>
  </si>
  <si>
    <t>касета</t>
  </si>
  <si>
    <t>Жаконниха</t>
  </si>
  <si>
    <t xml:space="preserve">Ulissa </t>
  </si>
  <si>
    <t xml:space="preserve">НаташкаК </t>
  </si>
  <si>
    <t xml:space="preserve">Mavra </t>
  </si>
  <si>
    <t>Sveta_S</t>
  </si>
  <si>
    <t xml:space="preserve">Светлана 2011 </t>
  </si>
  <si>
    <t>Маруся 2011</t>
  </si>
  <si>
    <t xml:space="preserve">LKS75 </t>
  </si>
  <si>
    <t xml:space="preserve">Anna.v.02 </t>
  </si>
  <si>
    <t xml:space="preserve">София-зима </t>
  </si>
  <si>
    <t>ЮЛЯШКА84</t>
  </si>
  <si>
    <t xml:space="preserve">julia_luna </t>
  </si>
  <si>
    <t xml:space="preserve">RU-KOLA </t>
  </si>
  <si>
    <t xml:space="preserve">gostya </t>
  </si>
  <si>
    <t xml:space="preserve">kolana </t>
  </si>
  <si>
    <t xml:space="preserve">ПринцессаКоролевишна </t>
  </si>
  <si>
    <t xml:space="preserve">Жаконниха </t>
  </si>
  <si>
    <t xml:space="preserve">Olya_10 </t>
  </si>
  <si>
    <t xml:space="preserve">ЮЛЯШКА84 </t>
  </si>
  <si>
    <t xml:space="preserve">Точка </t>
  </si>
  <si>
    <t>Maniashka</t>
  </si>
  <si>
    <t xml:space="preserve">Koshka's </t>
  </si>
  <si>
    <t>юлия1973</t>
  </si>
  <si>
    <t>Кириллена</t>
  </si>
  <si>
    <t xml:space="preserve">myakina </t>
  </si>
  <si>
    <t xml:space="preserve">Маруся 2011 </t>
  </si>
  <si>
    <t>Прибыткова_Ира</t>
  </si>
  <si>
    <t xml:space="preserve">aga2008 </t>
  </si>
  <si>
    <t>ZA*BA*VA</t>
  </si>
  <si>
    <t xml:space="preserve">olgun4ik </t>
  </si>
  <si>
    <t xml:space="preserve">blackchette </t>
  </si>
  <si>
    <t>Ljusja</t>
  </si>
  <si>
    <t xml:space="preserve">Будущая Свекровь </t>
  </si>
  <si>
    <t>Ищук</t>
  </si>
  <si>
    <t xml:space="preserve">Николашка </t>
  </si>
  <si>
    <t xml:space="preserve">Ирин-ка </t>
  </si>
  <si>
    <t>Светик_25</t>
  </si>
  <si>
    <t xml:space="preserve">Натушка </t>
  </si>
  <si>
    <t xml:space="preserve">Iraray </t>
  </si>
  <si>
    <t xml:space="preserve">Svetlichok </t>
  </si>
  <si>
    <t xml:space="preserve">тасся </t>
  </si>
  <si>
    <t xml:space="preserve">EASidorova </t>
  </si>
  <si>
    <t xml:space="preserve">Стенечка </t>
  </si>
  <si>
    <t xml:space="preserve">СВОБОДНО </t>
  </si>
  <si>
    <t xml:space="preserve">irina samkova </t>
  </si>
  <si>
    <t xml:space="preserve">Евгения79 </t>
  </si>
  <si>
    <t>Бракозябрик</t>
  </si>
  <si>
    <t>тыща</t>
  </si>
  <si>
    <t>Орик</t>
  </si>
  <si>
    <t xml:space="preserve">емелька </t>
  </si>
  <si>
    <t xml:space="preserve">Кsюша </t>
  </si>
  <si>
    <t xml:space="preserve">Оксаночка))) </t>
  </si>
  <si>
    <t xml:space="preserve">MUsa </t>
  </si>
  <si>
    <t xml:space="preserve">Yanama </t>
  </si>
  <si>
    <t xml:space="preserve">swetlana.guselnikova </t>
  </si>
  <si>
    <t xml:space="preserve">Гельцер Натали </t>
  </si>
  <si>
    <t xml:space="preserve">katenokk </t>
  </si>
  <si>
    <t>Koshka's</t>
  </si>
  <si>
    <t xml:space="preserve">ZНаталья </t>
  </si>
  <si>
    <t xml:space="preserve">касета </t>
  </si>
  <si>
    <t xml:space="preserve">Yana2481 </t>
  </si>
  <si>
    <t xml:space="preserve">scarlet_222 </t>
  </si>
  <si>
    <t>_alena_2003</t>
  </si>
  <si>
    <t>katenokk</t>
  </si>
  <si>
    <t>olga772</t>
  </si>
  <si>
    <t xml:space="preserve">Irina_Gr </t>
  </si>
  <si>
    <t xml:space="preserve">RUS75 </t>
  </si>
  <si>
    <t>Aurica</t>
  </si>
  <si>
    <t>aga2008</t>
  </si>
  <si>
    <t>Лелька***</t>
  </si>
  <si>
    <t>katy-k</t>
  </si>
  <si>
    <t>shtuchka77</t>
  </si>
  <si>
    <t>Янис</t>
  </si>
  <si>
    <t>Missislovely</t>
  </si>
  <si>
    <t>TF5 7м</t>
  </si>
  <si>
    <t>TF5 5м</t>
  </si>
  <si>
    <t>TF5  6 и 6,5м</t>
  </si>
  <si>
    <t>unison</t>
  </si>
  <si>
    <t>Органза Фантазия арт. VJ5112 цвет 101 4м</t>
  </si>
  <si>
    <t>742р</t>
  </si>
  <si>
    <t>ОПЛ</t>
  </si>
  <si>
    <t>742опл</t>
  </si>
  <si>
    <t>1976р</t>
  </si>
  <si>
    <t>TF5 5,75м и тц3 3,3м</t>
  </si>
  <si>
    <t>LKS75</t>
  </si>
  <si>
    <t>oljga 4м 5112</t>
  </si>
  <si>
    <t>из дома</t>
  </si>
  <si>
    <t>вуаль белую и всё остальн</t>
  </si>
  <si>
    <t>300 тесьмы</t>
  </si>
  <si>
    <t>150р</t>
  </si>
  <si>
    <t>Натали-ли-ли</t>
  </si>
  <si>
    <t>прист 846р шантон</t>
  </si>
  <si>
    <t>1130опл</t>
  </si>
  <si>
    <t>1766пристр</t>
  </si>
  <si>
    <t>ОРГ Юлианк@</t>
  </si>
  <si>
    <t>oljga</t>
  </si>
  <si>
    <t>пристр</t>
  </si>
  <si>
    <t>8+8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</si>
</sst>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6"/>
      <name val="Calibri"/>
      <family val="2"/>
    </font>
    <font>
      <sz val="11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" fillId="5" borderId="10" xfId="0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/>
    </xf>
    <xf numFmtId="0" fontId="2" fillId="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" fontId="9" fillId="35" borderId="10" xfId="0" applyNumberFormat="1" applyFont="1" applyFill="1" applyBorder="1" applyAlignment="1">
      <alignment/>
    </xf>
    <xf numFmtId="1" fontId="4" fillId="3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9" fillId="5" borderId="10" xfId="0" applyFont="1" applyFill="1" applyBorder="1" applyAlignment="1">
      <alignment/>
    </xf>
    <xf numFmtId="1" fontId="9" fillId="5" borderId="10" xfId="0" applyNumberFormat="1" applyFont="1" applyFill="1" applyBorder="1" applyAlignment="1">
      <alignment/>
    </xf>
    <xf numFmtId="1" fontId="10" fillId="5" borderId="10" xfId="0" applyNumberFormat="1" applyFont="1" applyFill="1" applyBorder="1" applyAlignment="1">
      <alignment/>
    </xf>
    <xf numFmtId="1" fontId="4" fillId="5" borderId="10" xfId="0" applyNumberFormat="1" applyFont="1" applyFill="1" applyBorder="1" applyAlignment="1">
      <alignment/>
    </xf>
    <xf numFmtId="0" fontId="40" fillId="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5" borderId="11" xfId="0" applyFont="1" applyFill="1" applyBorder="1" applyAlignment="1">
      <alignment/>
    </xf>
    <xf numFmtId="1" fontId="0" fillId="5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workbookViewId="0" topLeftCell="A1">
      <selection activeCell="A1" sqref="A1"/>
    </sheetView>
  </sheetViews>
  <sheetFormatPr defaultColWidth="9.140625" defaultRowHeight="15"/>
  <cols>
    <col min="1" max="1" width="26.00390625" style="0" customWidth="1"/>
    <col min="2" max="2" width="52.28125" style="0" customWidth="1"/>
    <col min="4" max="4" width="9.140625" style="0" customWidth="1"/>
    <col min="5" max="5" width="11.00390625" style="0" customWidth="1"/>
    <col min="6" max="7" width="9.140625" style="0" customWidth="1"/>
    <col min="8" max="8" width="15.140625" style="0" customWidth="1"/>
    <col min="9" max="11" width="9.140625" style="0" customWidth="1"/>
    <col min="12" max="12" width="8.57421875" style="0" customWidth="1"/>
    <col min="13" max="13" width="19.57421875" style="0" customWidth="1"/>
  </cols>
  <sheetData>
    <row r="1" spans="1:12" ht="15">
      <c r="A1" s="16" t="s">
        <v>0</v>
      </c>
      <c r="B1" s="16" t="s">
        <v>1</v>
      </c>
      <c r="C1" s="16" t="s">
        <v>2</v>
      </c>
      <c r="D1" s="16" t="s">
        <v>2</v>
      </c>
      <c r="E1" s="16" t="s">
        <v>3</v>
      </c>
      <c r="F1" s="16"/>
      <c r="G1" s="16" t="s">
        <v>4</v>
      </c>
      <c r="H1" s="16" t="s">
        <v>5</v>
      </c>
      <c r="I1" s="16" t="s">
        <v>6</v>
      </c>
      <c r="J1" s="16" t="s">
        <v>7</v>
      </c>
      <c r="K1" s="16" t="s">
        <v>8</v>
      </c>
      <c r="L1" s="16" t="s">
        <v>9</v>
      </c>
    </row>
    <row r="2" spans="1:12" ht="15">
      <c r="A2" s="19" t="s">
        <v>133</v>
      </c>
      <c r="B2" s="20" t="s">
        <v>26</v>
      </c>
      <c r="C2" s="20">
        <v>10</v>
      </c>
      <c r="D2" s="20"/>
      <c r="E2" s="20">
        <v>11.4</v>
      </c>
      <c r="F2" s="20"/>
      <c r="G2" s="20">
        <f aca="true" t="shared" si="0" ref="G2:G33">E2*C2</f>
        <v>114</v>
      </c>
      <c r="H2" s="21">
        <f>G2*1.15</f>
        <v>131.1</v>
      </c>
      <c r="I2" s="19"/>
      <c r="J2" s="19"/>
      <c r="K2" s="19"/>
      <c r="L2" s="19"/>
    </row>
    <row r="3" spans="1:12" ht="15">
      <c r="A3" s="19" t="s">
        <v>60</v>
      </c>
      <c r="B3" s="20" t="s">
        <v>13</v>
      </c>
      <c r="C3" s="20">
        <v>4</v>
      </c>
      <c r="D3" s="20"/>
      <c r="E3" s="20">
        <v>140</v>
      </c>
      <c r="F3" s="20"/>
      <c r="G3" s="20">
        <f t="shared" si="0"/>
        <v>560</v>
      </c>
      <c r="H3" s="21">
        <f aca="true" t="shared" si="1" ref="H3:H66">G3*1.15</f>
        <v>644</v>
      </c>
      <c r="I3" s="19"/>
      <c r="J3" s="19"/>
      <c r="K3" s="19"/>
      <c r="L3" s="19"/>
    </row>
    <row r="4" spans="1:12" ht="15">
      <c r="A4" s="19" t="s">
        <v>60</v>
      </c>
      <c r="B4" s="20" t="s">
        <v>15</v>
      </c>
      <c r="C4" s="20">
        <v>4</v>
      </c>
      <c r="D4" s="20"/>
      <c r="E4" s="20">
        <v>155</v>
      </c>
      <c r="F4" s="20"/>
      <c r="G4" s="20">
        <f t="shared" si="0"/>
        <v>620</v>
      </c>
      <c r="H4" s="21">
        <f t="shared" si="1"/>
        <v>713</v>
      </c>
      <c r="I4" s="22">
        <f>H2+H3+H4</f>
        <v>1488.1</v>
      </c>
      <c r="J4" s="19">
        <v>1488</v>
      </c>
      <c r="K4" s="19">
        <v>18.6</v>
      </c>
      <c r="L4" s="22">
        <f>J4-I4-K4</f>
        <v>-18.69999999999991</v>
      </c>
    </row>
    <row r="5" spans="1:12" ht="15">
      <c r="A5" s="23" t="s">
        <v>139</v>
      </c>
      <c r="B5" s="24" t="s">
        <v>18</v>
      </c>
      <c r="C5" s="24">
        <v>4</v>
      </c>
      <c r="D5" s="24"/>
      <c r="E5" s="24">
        <v>47.5</v>
      </c>
      <c r="F5" s="24"/>
      <c r="G5" s="24">
        <f t="shared" si="0"/>
        <v>190</v>
      </c>
      <c r="H5" s="25">
        <f t="shared" si="1"/>
        <v>218.49999999999997</v>
      </c>
      <c r="I5" s="23"/>
      <c r="J5" s="23"/>
      <c r="K5" s="23"/>
      <c r="L5" s="26"/>
    </row>
    <row r="6" spans="1:12" ht="15">
      <c r="A6" s="23" t="s">
        <v>98</v>
      </c>
      <c r="B6" s="24" t="s">
        <v>21</v>
      </c>
      <c r="C6" s="24">
        <v>6</v>
      </c>
      <c r="D6" s="24"/>
      <c r="E6" s="24">
        <v>47.5</v>
      </c>
      <c r="F6" s="24"/>
      <c r="G6" s="24">
        <f t="shared" si="0"/>
        <v>285</v>
      </c>
      <c r="H6" s="25">
        <f t="shared" si="1"/>
        <v>327.75</v>
      </c>
      <c r="I6" s="27">
        <f>H5+H6</f>
        <v>546.25</v>
      </c>
      <c r="J6" s="23">
        <v>550</v>
      </c>
      <c r="K6" s="23">
        <v>11.7</v>
      </c>
      <c r="L6" s="27">
        <f aca="true" t="shared" si="2" ref="L6:L68">J6-I6-K6</f>
        <v>-7.949999999999999</v>
      </c>
    </row>
    <row r="7" spans="1:12" ht="15">
      <c r="A7" s="19" t="s">
        <v>52</v>
      </c>
      <c r="B7" s="20" t="s">
        <v>35</v>
      </c>
      <c r="C7" s="20">
        <v>4</v>
      </c>
      <c r="D7" s="20"/>
      <c r="E7" s="20">
        <v>115</v>
      </c>
      <c r="F7" s="20"/>
      <c r="G7" s="20">
        <f t="shared" si="0"/>
        <v>460</v>
      </c>
      <c r="H7" s="21">
        <f t="shared" si="1"/>
        <v>529</v>
      </c>
      <c r="I7" s="22">
        <f aca="true" t="shared" si="3" ref="I7:I16">H7</f>
        <v>529</v>
      </c>
      <c r="J7" s="19">
        <v>530</v>
      </c>
      <c r="K7" s="19">
        <v>6.8</v>
      </c>
      <c r="L7" s="22">
        <f t="shared" si="2"/>
        <v>-5.8</v>
      </c>
    </row>
    <row r="8" spans="1:12" ht="15">
      <c r="A8" s="23" t="s">
        <v>68</v>
      </c>
      <c r="B8" s="24" t="s">
        <v>15</v>
      </c>
      <c r="C8" s="24">
        <v>3</v>
      </c>
      <c r="D8" s="24"/>
      <c r="E8" s="24">
        <v>155</v>
      </c>
      <c r="F8" s="24"/>
      <c r="G8" s="24">
        <f t="shared" si="0"/>
        <v>465</v>
      </c>
      <c r="H8" s="25">
        <f t="shared" si="1"/>
        <v>534.75</v>
      </c>
      <c r="I8" s="27">
        <f t="shared" si="3"/>
        <v>534.75</v>
      </c>
      <c r="J8" s="23">
        <v>535</v>
      </c>
      <c r="K8" s="23">
        <v>5.1</v>
      </c>
      <c r="L8" s="27">
        <f>J8-I8-K8</f>
        <v>-4.85</v>
      </c>
    </row>
    <row r="9" spans="1:12" ht="15">
      <c r="A9" s="19" t="s">
        <v>79</v>
      </c>
      <c r="B9" s="20" t="s">
        <v>18</v>
      </c>
      <c r="C9" s="20">
        <v>4</v>
      </c>
      <c r="D9" s="20"/>
      <c r="E9" s="20">
        <v>47.5</v>
      </c>
      <c r="F9" s="20"/>
      <c r="G9" s="20">
        <f t="shared" si="0"/>
        <v>190</v>
      </c>
      <c r="H9" s="21">
        <f t="shared" si="1"/>
        <v>218.49999999999997</v>
      </c>
      <c r="I9" s="22">
        <f t="shared" si="3"/>
        <v>218.49999999999997</v>
      </c>
      <c r="J9" s="19">
        <v>219</v>
      </c>
      <c r="K9" s="19">
        <v>6.8</v>
      </c>
      <c r="L9" s="22">
        <f t="shared" si="2"/>
        <v>-6.299999999999971</v>
      </c>
    </row>
    <row r="10" spans="1:12" ht="15">
      <c r="A10" s="23" t="s">
        <v>138</v>
      </c>
      <c r="B10" s="24" t="s">
        <v>28</v>
      </c>
      <c r="C10" s="24">
        <v>15</v>
      </c>
      <c r="D10" s="24"/>
      <c r="E10" s="24">
        <v>19</v>
      </c>
      <c r="F10" s="24"/>
      <c r="G10" s="24">
        <f t="shared" si="0"/>
        <v>285</v>
      </c>
      <c r="H10" s="25">
        <f t="shared" si="1"/>
        <v>327.75</v>
      </c>
      <c r="I10" s="27">
        <f t="shared" si="3"/>
        <v>327.75</v>
      </c>
      <c r="J10" s="23">
        <v>350</v>
      </c>
      <c r="K10" s="23">
        <v>7.5</v>
      </c>
      <c r="L10" s="27">
        <f t="shared" si="2"/>
        <v>14.75</v>
      </c>
    </row>
    <row r="11" spans="1:12" ht="15">
      <c r="A11" s="19" t="s">
        <v>101</v>
      </c>
      <c r="B11" s="20" t="s">
        <v>21</v>
      </c>
      <c r="C11" s="20">
        <v>6</v>
      </c>
      <c r="D11" s="20"/>
      <c r="E11" s="20">
        <v>47.5</v>
      </c>
      <c r="F11" s="20"/>
      <c r="G11" s="20">
        <f t="shared" si="0"/>
        <v>285</v>
      </c>
      <c r="H11" s="21">
        <f t="shared" si="1"/>
        <v>327.75</v>
      </c>
      <c r="I11" s="22">
        <f t="shared" si="3"/>
        <v>327.75</v>
      </c>
      <c r="J11" s="19">
        <v>328</v>
      </c>
      <c r="K11" s="19">
        <v>10.2</v>
      </c>
      <c r="L11" s="22">
        <f t="shared" si="2"/>
        <v>-9.95</v>
      </c>
    </row>
    <row r="12" spans="1:12" ht="15">
      <c r="A12" s="23" t="s">
        <v>112</v>
      </c>
      <c r="B12" s="24" t="s">
        <v>22</v>
      </c>
      <c r="C12" s="24">
        <v>4</v>
      </c>
      <c r="D12" s="24"/>
      <c r="E12" s="24">
        <v>82.5</v>
      </c>
      <c r="F12" s="24"/>
      <c r="G12" s="24">
        <f t="shared" si="0"/>
        <v>330</v>
      </c>
      <c r="H12" s="25">
        <f t="shared" si="1"/>
        <v>379.49999999999994</v>
      </c>
      <c r="I12" s="27">
        <f t="shared" si="3"/>
        <v>379.49999999999994</v>
      </c>
      <c r="J12" s="23">
        <v>380</v>
      </c>
      <c r="K12" s="23">
        <v>6.8</v>
      </c>
      <c r="L12" s="27">
        <f t="shared" si="2"/>
        <v>-6.299999999999943</v>
      </c>
    </row>
    <row r="13" spans="1:12" ht="15">
      <c r="A13" s="19" t="s">
        <v>56</v>
      </c>
      <c r="B13" s="20" t="s">
        <v>11</v>
      </c>
      <c r="C13" s="20">
        <v>11.15</v>
      </c>
      <c r="D13" s="20"/>
      <c r="E13" s="20">
        <v>130</v>
      </c>
      <c r="F13" s="20"/>
      <c r="G13" s="20">
        <f t="shared" si="0"/>
        <v>1449.5</v>
      </c>
      <c r="H13" s="21">
        <f t="shared" si="1"/>
        <v>1666.925</v>
      </c>
      <c r="I13" s="22">
        <f t="shared" si="3"/>
        <v>1666.925</v>
      </c>
      <c r="J13" s="19">
        <v>1645</v>
      </c>
      <c r="K13" s="19">
        <v>18.7</v>
      </c>
      <c r="L13" s="22">
        <f t="shared" si="2"/>
        <v>-40.62499999999996</v>
      </c>
    </row>
    <row r="14" spans="1:12" ht="15">
      <c r="A14" s="23" t="s">
        <v>84</v>
      </c>
      <c r="B14" s="24" t="s">
        <v>19</v>
      </c>
      <c r="C14" s="24">
        <v>5</v>
      </c>
      <c r="D14" s="24"/>
      <c r="E14" s="24">
        <v>47.5</v>
      </c>
      <c r="F14" s="24"/>
      <c r="G14" s="24">
        <f t="shared" si="0"/>
        <v>237.5</v>
      </c>
      <c r="H14" s="25">
        <f t="shared" si="1"/>
        <v>273.125</v>
      </c>
      <c r="I14" s="27">
        <f t="shared" si="3"/>
        <v>273.125</v>
      </c>
      <c r="J14" s="23">
        <v>273</v>
      </c>
      <c r="K14" s="23">
        <v>8.5</v>
      </c>
      <c r="L14" s="27">
        <f t="shared" si="2"/>
        <v>-8.625</v>
      </c>
    </row>
    <row r="15" spans="1:12" ht="15">
      <c r="A15" s="19" t="s">
        <v>109</v>
      </c>
      <c r="B15" s="20" t="s">
        <v>22</v>
      </c>
      <c r="C15" s="20">
        <v>3</v>
      </c>
      <c r="D15" s="20"/>
      <c r="E15" s="20">
        <v>82.5</v>
      </c>
      <c r="F15" s="20"/>
      <c r="G15" s="20">
        <f t="shared" si="0"/>
        <v>247.5</v>
      </c>
      <c r="H15" s="21">
        <f t="shared" si="1"/>
        <v>284.625</v>
      </c>
      <c r="I15" s="22">
        <f t="shared" si="3"/>
        <v>284.625</v>
      </c>
      <c r="J15" s="19">
        <v>285</v>
      </c>
      <c r="K15" s="19">
        <v>5.1</v>
      </c>
      <c r="L15" s="22">
        <f t="shared" si="2"/>
        <v>-4.725</v>
      </c>
    </row>
    <row r="16" spans="1:12" ht="15">
      <c r="A16" s="23" t="s">
        <v>115</v>
      </c>
      <c r="B16" s="24" t="s">
        <v>23</v>
      </c>
      <c r="C16" s="24">
        <v>4</v>
      </c>
      <c r="D16" s="24"/>
      <c r="E16" s="24">
        <v>82.5</v>
      </c>
      <c r="F16" s="24"/>
      <c r="G16" s="24">
        <f t="shared" si="0"/>
        <v>330</v>
      </c>
      <c r="H16" s="25">
        <f t="shared" si="1"/>
        <v>379.49999999999994</v>
      </c>
      <c r="I16" s="27">
        <f t="shared" si="3"/>
        <v>379.49999999999994</v>
      </c>
      <c r="J16" s="23">
        <v>400</v>
      </c>
      <c r="K16" s="23">
        <v>6.8</v>
      </c>
      <c r="L16" s="27">
        <f t="shared" si="2"/>
        <v>13.700000000000056</v>
      </c>
    </row>
    <row r="17" spans="1:13" ht="15">
      <c r="A17" s="19" t="s">
        <v>136</v>
      </c>
      <c r="B17" s="20" t="s">
        <v>26</v>
      </c>
      <c r="C17" s="20">
        <v>18</v>
      </c>
      <c r="D17" s="20"/>
      <c r="E17" s="20">
        <v>11.4</v>
      </c>
      <c r="F17" s="20"/>
      <c r="G17" s="20">
        <f t="shared" si="0"/>
        <v>205.20000000000002</v>
      </c>
      <c r="H17" s="21">
        <f t="shared" si="1"/>
        <v>235.98</v>
      </c>
      <c r="I17" s="22">
        <v>236</v>
      </c>
      <c r="J17" s="19">
        <v>236</v>
      </c>
      <c r="K17" s="19">
        <v>9</v>
      </c>
      <c r="L17" s="22">
        <f>J17-I17-K17-1766</f>
        <v>-1775</v>
      </c>
      <c r="M17" t="s">
        <v>164</v>
      </c>
    </row>
    <row r="18" spans="1:12" ht="15">
      <c r="A18" s="23" t="s">
        <v>55</v>
      </c>
      <c r="B18" s="24" t="s">
        <v>10</v>
      </c>
      <c r="C18" s="24">
        <v>12</v>
      </c>
      <c r="D18" s="24"/>
      <c r="E18" s="24">
        <v>90</v>
      </c>
      <c r="F18" s="24"/>
      <c r="G18" s="24">
        <f t="shared" si="0"/>
        <v>1080</v>
      </c>
      <c r="H18" s="25">
        <f t="shared" si="1"/>
        <v>1242</v>
      </c>
      <c r="I18" s="23"/>
      <c r="J18" s="23"/>
      <c r="K18" s="23"/>
      <c r="L18" s="27"/>
    </row>
    <row r="19" spans="1:12" ht="15">
      <c r="A19" s="23" t="s">
        <v>55</v>
      </c>
      <c r="B19" s="24" t="s">
        <v>14</v>
      </c>
      <c r="C19" s="28">
        <v>8</v>
      </c>
      <c r="D19" s="24"/>
      <c r="E19" s="24">
        <v>140</v>
      </c>
      <c r="F19" s="24"/>
      <c r="G19" s="24">
        <f t="shared" si="0"/>
        <v>1120</v>
      </c>
      <c r="H19" s="25">
        <f t="shared" si="1"/>
        <v>1288</v>
      </c>
      <c r="I19" s="23"/>
      <c r="J19" s="23"/>
      <c r="K19" s="23"/>
      <c r="L19" s="27"/>
    </row>
    <row r="20" spans="1:12" ht="15">
      <c r="A20" s="23" t="s">
        <v>82</v>
      </c>
      <c r="B20" s="24" t="s">
        <v>18</v>
      </c>
      <c r="C20" s="24">
        <v>8</v>
      </c>
      <c r="D20" s="24"/>
      <c r="E20" s="24">
        <v>47.5</v>
      </c>
      <c r="F20" s="24"/>
      <c r="G20" s="24">
        <f t="shared" si="0"/>
        <v>380</v>
      </c>
      <c r="H20" s="25">
        <f t="shared" si="1"/>
        <v>436.99999999999994</v>
      </c>
      <c r="I20" s="23"/>
      <c r="J20" s="23"/>
      <c r="K20" s="23"/>
      <c r="L20" s="27"/>
    </row>
    <row r="21" spans="1:13" ht="15">
      <c r="A21" s="23" t="s">
        <v>82</v>
      </c>
      <c r="B21" s="24" t="s">
        <v>20</v>
      </c>
      <c r="C21" s="24">
        <v>8</v>
      </c>
      <c r="D21" s="24"/>
      <c r="E21" s="24">
        <v>47.5</v>
      </c>
      <c r="F21" s="24"/>
      <c r="G21" s="24">
        <f t="shared" si="0"/>
        <v>380</v>
      </c>
      <c r="H21" s="25">
        <f t="shared" si="1"/>
        <v>436.99999999999994</v>
      </c>
      <c r="I21" s="27">
        <f>H18+H19+H20+H21</f>
        <v>3404</v>
      </c>
      <c r="J21" s="23">
        <v>3436</v>
      </c>
      <c r="K21" s="23">
        <v>61</v>
      </c>
      <c r="L21" s="27">
        <f t="shared" si="2"/>
        <v>-29</v>
      </c>
      <c r="M21" t="s">
        <v>167</v>
      </c>
    </row>
    <row r="22" spans="1:12" ht="15">
      <c r="A22" s="19" t="s">
        <v>134</v>
      </c>
      <c r="B22" s="20" t="s">
        <v>26</v>
      </c>
      <c r="C22" s="20">
        <v>10</v>
      </c>
      <c r="D22" s="20"/>
      <c r="E22" s="20">
        <v>11.4</v>
      </c>
      <c r="F22" s="20"/>
      <c r="G22" s="20">
        <f t="shared" si="0"/>
        <v>114</v>
      </c>
      <c r="H22" s="21">
        <f t="shared" si="1"/>
        <v>131.1</v>
      </c>
      <c r="I22" s="19"/>
      <c r="J22" s="19"/>
      <c r="K22" s="19"/>
      <c r="L22" s="22"/>
    </row>
    <row r="23" spans="1:12" ht="15">
      <c r="A23" s="19" t="s">
        <v>127</v>
      </c>
      <c r="B23" s="20" t="s">
        <v>25</v>
      </c>
      <c r="C23" s="20">
        <v>5</v>
      </c>
      <c r="D23" s="20"/>
      <c r="E23" s="20">
        <v>70</v>
      </c>
      <c r="F23" s="20"/>
      <c r="G23" s="20">
        <f t="shared" si="0"/>
        <v>350</v>
      </c>
      <c r="H23" s="21">
        <f t="shared" si="1"/>
        <v>402.49999999999994</v>
      </c>
      <c r="I23" s="22">
        <f>H22+H23</f>
        <v>533.5999999999999</v>
      </c>
      <c r="J23" s="19">
        <v>534</v>
      </c>
      <c r="K23" s="19">
        <v>13.5</v>
      </c>
      <c r="L23" s="22">
        <f t="shared" si="2"/>
        <v>-13.099999999999909</v>
      </c>
    </row>
    <row r="24" spans="1:12" ht="15">
      <c r="A24" s="23" t="s">
        <v>85</v>
      </c>
      <c r="B24" s="24" t="s">
        <v>19</v>
      </c>
      <c r="C24" s="24">
        <v>17</v>
      </c>
      <c r="D24" s="24"/>
      <c r="E24" s="24">
        <v>47.5</v>
      </c>
      <c r="F24" s="24"/>
      <c r="G24" s="24">
        <f t="shared" si="0"/>
        <v>807.5</v>
      </c>
      <c r="H24" s="25">
        <f t="shared" si="1"/>
        <v>928.6249999999999</v>
      </c>
      <c r="I24" s="27">
        <f>H24</f>
        <v>928.6249999999999</v>
      </c>
      <c r="J24" s="23">
        <v>929</v>
      </c>
      <c r="K24" s="23">
        <v>28.9</v>
      </c>
      <c r="L24" s="27">
        <f t="shared" si="2"/>
        <v>-28.524999999999885</v>
      </c>
    </row>
    <row r="25" spans="1:12" ht="15">
      <c r="A25" s="19" t="s">
        <v>128</v>
      </c>
      <c r="B25" s="20" t="s">
        <v>25</v>
      </c>
      <c r="C25" s="20">
        <v>6</v>
      </c>
      <c r="D25" s="20"/>
      <c r="E25" s="20">
        <v>70</v>
      </c>
      <c r="F25" s="20"/>
      <c r="G25" s="20">
        <f t="shared" si="0"/>
        <v>420</v>
      </c>
      <c r="H25" s="21">
        <f t="shared" si="1"/>
        <v>482.99999999999994</v>
      </c>
      <c r="I25" s="19"/>
      <c r="J25" s="19"/>
      <c r="K25" s="19"/>
      <c r="L25" s="22"/>
    </row>
    <row r="26" spans="1:13" ht="15">
      <c r="A26" s="19" t="s">
        <v>92</v>
      </c>
      <c r="B26" s="20" t="s">
        <v>20</v>
      </c>
      <c r="C26" s="20">
        <v>7.85</v>
      </c>
      <c r="D26" s="20"/>
      <c r="E26" s="20">
        <v>47.5</v>
      </c>
      <c r="F26" s="20"/>
      <c r="G26" s="20">
        <f t="shared" si="0"/>
        <v>372.875</v>
      </c>
      <c r="H26" s="21">
        <f t="shared" si="1"/>
        <v>428.80625</v>
      </c>
      <c r="I26" s="22">
        <f>H25+H26</f>
        <v>911.8062499999999</v>
      </c>
      <c r="J26" s="19">
        <v>920</v>
      </c>
      <c r="K26" s="19">
        <v>23.8</v>
      </c>
      <c r="L26" s="22">
        <f t="shared" si="2"/>
        <v>-15.606249999999864</v>
      </c>
      <c r="M26" s="3"/>
    </row>
    <row r="27" spans="1:12" ht="15">
      <c r="A27" s="23" t="s">
        <v>102</v>
      </c>
      <c r="B27" s="24" t="s">
        <v>19</v>
      </c>
      <c r="C27" s="24">
        <v>5</v>
      </c>
      <c r="D27" s="24"/>
      <c r="E27" s="24">
        <v>47.5</v>
      </c>
      <c r="F27" s="24"/>
      <c r="G27" s="24">
        <f t="shared" si="0"/>
        <v>237.5</v>
      </c>
      <c r="H27" s="25">
        <f t="shared" si="1"/>
        <v>273.125</v>
      </c>
      <c r="I27" s="23"/>
      <c r="J27" s="23"/>
      <c r="K27" s="23"/>
      <c r="L27" s="27"/>
    </row>
    <row r="28" spans="1:12" ht="15">
      <c r="A28" s="23" t="s">
        <v>102</v>
      </c>
      <c r="B28" s="24" t="s">
        <v>22</v>
      </c>
      <c r="C28" s="24">
        <v>5</v>
      </c>
      <c r="D28" s="24"/>
      <c r="E28" s="24">
        <v>82.5</v>
      </c>
      <c r="F28" s="24"/>
      <c r="G28" s="24">
        <f t="shared" si="0"/>
        <v>412.5</v>
      </c>
      <c r="H28" s="25">
        <f t="shared" si="1"/>
        <v>474.37499999999994</v>
      </c>
      <c r="I28" s="27">
        <f>H27+H28</f>
        <v>747.5</v>
      </c>
      <c r="J28" s="23">
        <v>750</v>
      </c>
      <c r="K28" s="23">
        <v>11.7</v>
      </c>
      <c r="L28" s="27">
        <f t="shared" si="2"/>
        <v>-9.2</v>
      </c>
    </row>
    <row r="29" spans="1:13" ht="15">
      <c r="A29" s="19" t="s">
        <v>78</v>
      </c>
      <c r="B29" s="20" t="s">
        <v>17</v>
      </c>
      <c r="C29" s="20">
        <v>9.3</v>
      </c>
      <c r="D29" s="20"/>
      <c r="E29" s="20">
        <v>95</v>
      </c>
      <c r="F29" s="20"/>
      <c r="G29" s="20">
        <f t="shared" si="0"/>
        <v>883.5000000000001</v>
      </c>
      <c r="H29" s="21">
        <f t="shared" si="1"/>
        <v>1016.0250000000001</v>
      </c>
      <c r="I29" s="22">
        <f>H29</f>
        <v>1016.0250000000001</v>
      </c>
      <c r="J29" s="19">
        <v>983</v>
      </c>
      <c r="K29" s="19">
        <v>15.3</v>
      </c>
      <c r="L29" s="22">
        <f t="shared" si="2"/>
        <v>-48.32500000000009</v>
      </c>
      <c r="M29" t="s">
        <v>76</v>
      </c>
    </row>
    <row r="30" spans="1:12" ht="15">
      <c r="A30" s="23" t="s">
        <v>63</v>
      </c>
      <c r="B30" s="24" t="s">
        <v>14</v>
      </c>
      <c r="C30" s="24">
        <v>4</v>
      </c>
      <c r="D30" s="24"/>
      <c r="E30" s="24">
        <v>140</v>
      </c>
      <c r="F30" s="24"/>
      <c r="G30" s="24">
        <f t="shared" si="0"/>
        <v>560</v>
      </c>
      <c r="H30" s="25">
        <f t="shared" si="1"/>
        <v>644</v>
      </c>
      <c r="I30" s="27">
        <f>H30</f>
        <v>644</v>
      </c>
      <c r="J30" s="23">
        <v>644</v>
      </c>
      <c r="K30" s="23">
        <v>6.8</v>
      </c>
      <c r="L30" s="27">
        <f t="shared" si="2"/>
        <v>-6.8</v>
      </c>
    </row>
    <row r="31" spans="1:13" ht="15">
      <c r="A31" s="19" t="s">
        <v>91</v>
      </c>
      <c r="B31" s="20" t="s">
        <v>19</v>
      </c>
      <c r="C31" s="20">
        <v>6</v>
      </c>
      <c r="D31" s="20"/>
      <c r="E31" s="20">
        <v>47.5</v>
      </c>
      <c r="F31" s="20"/>
      <c r="G31" s="20">
        <f t="shared" si="0"/>
        <v>285</v>
      </c>
      <c r="H31" s="21">
        <f t="shared" si="1"/>
        <v>327.75</v>
      </c>
      <c r="I31" s="22">
        <f>H31</f>
        <v>327.75</v>
      </c>
      <c r="J31" s="19">
        <v>328</v>
      </c>
      <c r="K31" s="19">
        <v>10.2</v>
      </c>
      <c r="L31" s="22">
        <f>J31-I31-K31-167.5</f>
        <v>-177.45</v>
      </c>
      <c r="M31" t="s">
        <v>147</v>
      </c>
    </row>
    <row r="32" spans="1:12" ht="15">
      <c r="A32" s="23" t="s">
        <v>54</v>
      </c>
      <c r="B32" s="24" t="s">
        <v>10</v>
      </c>
      <c r="C32" s="24">
        <v>11</v>
      </c>
      <c r="D32" s="24"/>
      <c r="E32" s="24">
        <v>90</v>
      </c>
      <c r="F32" s="24"/>
      <c r="G32" s="24">
        <f t="shared" si="0"/>
        <v>990</v>
      </c>
      <c r="H32" s="25">
        <f t="shared" si="1"/>
        <v>1138.5</v>
      </c>
      <c r="I32" s="23"/>
      <c r="J32" s="23"/>
      <c r="K32" s="23"/>
      <c r="L32" s="27"/>
    </row>
    <row r="33" spans="1:12" ht="15">
      <c r="A33" s="23" t="s">
        <v>54</v>
      </c>
      <c r="B33" s="24" t="s">
        <v>13</v>
      </c>
      <c r="C33" s="24">
        <v>13</v>
      </c>
      <c r="D33" s="24"/>
      <c r="E33" s="24">
        <v>140</v>
      </c>
      <c r="F33" s="24"/>
      <c r="G33" s="24">
        <f t="shared" si="0"/>
        <v>1820</v>
      </c>
      <c r="H33" s="25">
        <f t="shared" si="1"/>
        <v>2093</v>
      </c>
      <c r="I33" s="27">
        <f>H32+H33</f>
        <v>3231.5</v>
      </c>
      <c r="J33" s="23">
        <v>3232</v>
      </c>
      <c r="K33" s="23">
        <v>40.8</v>
      </c>
      <c r="L33" s="27">
        <f t="shared" si="2"/>
        <v>-40.3</v>
      </c>
    </row>
    <row r="34" spans="1:12" ht="15">
      <c r="A34" s="19" t="s">
        <v>74</v>
      </c>
      <c r="B34" s="20" t="s">
        <v>16</v>
      </c>
      <c r="C34" s="20">
        <v>6</v>
      </c>
      <c r="D34" s="20"/>
      <c r="E34" s="20">
        <v>145</v>
      </c>
      <c r="F34" s="20"/>
      <c r="G34" s="20">
        <f aca="true" t="shared" si="4" ref="G34:G66">E34*C34</f>
        <v>870</v>
      </c>
      <c r="H34" s="21">
        <f t="shared" si="1"/>
        <v>1000.4999999999999</v>
      </c>
      <c r="I34" s="19"/>
      <c r="J34" s="19"/>
      <c r="K34" s="19"/>
      <c r="L34" s="22"/>
    </row>
    <row r="35" spans="1:12" ht="15">
      <c r="A35" s="19" t="s">
        <v>74</v>
      </c>
      <c r="B35" s="20" t="s">
        <v>21</v>
      </c>
      <c r="C35" s="20">
        <v>6</v>
      </c>
      <c r="D35" s="20"/>
      <c r="E35" s="20">
        <v>47.5</v>
      </c>
      <c r="F35" s="20"/>
      <c r="G35" s="20">
        <f t="shared" si="4"/>
        <v>285</v>
      </c>
      <c r="H35" s="21">
        <f t="shared" si="1"/>
        <v>327.75</v>
      </c>
      <c r="I35" s="19"/>
      <c r="J35" s="19"/>
      <c r="K35" s="19"/>
      <c r="L35" s="22"/>
    </row>
    <row r="36" spans="1:12" ht="15">
      <c r="A36" s="19" t="s">
        <v>74</v>
      </c>
      <c r="B36" s="20" t="s">
        <v>25</v>
      </c>
      <c r="C36" s="20">
        <v>6</v>
      </c>
      <c r="D36" s="20"/>
      <c r="E36" s="20">
        <v>70</v>
      </c>
      <c r="F36" s="20"/>
      <c r="G36" s="20">
        <f t="shared" si="4"/>
        <v>420</v>
      </c>
      <c r="H36" s="21">
        <f t="shared" si="1"/>
        <v>482.99999999999994</v>
      </c>
      <c r="I36" s="22">
        <f>H34+H35+H36</f>
        <v>1811.25</v>
      </c>
      <c r="J36" s="19">
        <v>1811</v>
      </c>
      <c r="K36" s="19">
        <v>30.6</v>
      </c>
      <c r="L36" s="22">
        <f t="shared" si="2"/>
        <v>-30.85</v>
      </c>
    </row>
    <row r="37" spans="1:12" ht="15">
      <c r="A37" s="23" t="s">
        <v>44</v>
      </c>
      <c r="B37" s="24" t="s">
        <v>37</v>
      </c>
      <c r="C37" s="24">
        <v>1</v>
      </c>
      <c r="D37" s="24"/>
      <c r="E37" s="24">
        <v>250</v>
      </c>
      <c r="F37" s="24"/>
      <c r="G37" s="24">
        <f t="shared" si="4"/>
        <v>250</v>
      </c>
      <c r="H37" s="25">
        <f t="shared" si="1"/>
        <v>287.5</v>
      </c>
      <c r="I37" s="23"/>
      <c r="J37" s="23"/>
      <c r="K37" s="23"/>
      <c r="L37" s="27"/>
    </row>
    <row r="38" spans="1:12" ht="15">
      <c r="A38" s="23" t="s">
        <v>44</v>
      </c>
      <c r="B38" s="24" t="s">
        <v>38</v>
      </c>
      <c r="C38" s="24">
        <v>1</v>
      </c>
      <c r="D38" s="24"/>
      <c r="E38" s="24">
        <v>230</v>
      </c>
      <c r="F38" s="24"/>
      <c r="G38" s="24">
        <f t="shared" si="4"/>
        <v>230</v>
      </c>
      <c r="H38" s="25">
        <f t="shared" si="1"/>
        <v>264.5</v>
      </c>
      <c r="I38" s="23"/>
      <c r="J38" s="23"/>
      <c r="K38" s="23"/>
      <c r="L38" s="27"/>
    </row>
    <row r="39" spans="1:12" ht="15">
      <c r="A39" s="23" t="s">
        <v>44</v>
      </c>
      <c r="B39" s="24" t="s">
        <v>39</v>
      </c>
      <c r="C39" s="24">
        <v>1</v>
      </c>
      <c r="D39" s="24"/>
      <c r="E39" s="24">
        <v>220</v>
      </c>
      <c r="F39" s="24"/>
      <c r="G39" s="24">
        <f t="shared" si="4"/>
        <v>220</v>
      </c>
      <c r="H39" s="25">
        <f t="shared" si="1"/>
        <v>252.99999999999997</v>
      </c>
      <c r="I39" s="27">
        <f>H37+H38+H39</f>
        <v>805</v>
      </c>
      <c r="J39" s="23">
        <v>805</v>
      </c>
      <c r="K39" s="23">
        <v>45</v>
      </c>
      <c r="L39" s="27">
        <f t="shared" si="2"/>
        <v>-45</v>
      </c>
    </row>
    <row r="40" spans="1:12" ht="15">
      <c r="A40" s="19" t="s">
        <v>123</v>
      </c>
      <c r="B40" s="20" t="s">
        <v>11</v>
      </c>
      <c r="C40" s="20">
        <v>15.15</v>
      </c>
      <c r="D40" s="20"/>
      <c r="E40" s="20">
        <v>130</v>
      </c>
      <c r="F40" s="20"/>
      <c r="G40" s="20">
        <f t="shared" si="4"/>
        <v>1969.5</v>
      </c>
      <c r="H40" s="21">
        <f t="shared" si="1"/>
        <v>2264.9249999999997</v>
      </c>
      <c r="I40" s="19"/>
      <c r="J40" s="19"/>
      <c r="K40" s="19"/>
      <c r="L40" s="22"/>
    </row>
    <row r="41" spans="1:12" ht="15">
      <c r="A41" s="19" t="s">
        <v>123</v>
      </c>
      <c r="B41" s="20" t="s">
        <v>24</v>
      </c>
      <c r="C41" s="20">
        <v>6</v>
      </c>
      <c r="D41" s="20"/>
      <c r="E41" s="20">
        <v>82.5</v>
      </c>
      <c r="F41" s="20"/>
      <c r="G41" s="20">
        <f t="shared" si="4"/>
        <v>495</v>
      </c>
      <c r="H41" s="21">
        <f t="shared" si="1"/>
        <v>569.25</v>
      </c>
      <c r="I41" s="22">
        <f>H40+H41</f>
        <v>2834.1749999999997</v>
      </c>
      <c r="J41" s="19">
        <v>2812</v>
      </c>
      <c r="K41" s="19">
        <v>52.7</v>
      </c>
      <c r="L41" s="22">
        <f t="shared" si="2"/>
        <v>-74.87499999999973</v>
      </c>
    </row>
    <row r="42" spans="1:12" ht="15">
      <c r="A42" s="23" t="s">
        <v>95</v>
      </c>
      <c r="B42" s="24" t="s">
        <v>21</v>
      </c>
      <c r="C42" s="24">
        <v>6</v>
      </c>
      <c r="D42" s="24"/>
      <c r="E42" s="24">
        <v>47.5</v>
      </c>
      <c r="F42" s="24"/>
      <c r="G42" s="24">
        <f t="shared" si="4"/>
        <v>285</v>
      </c>
      <c r="H42" s="25">
        <f t="shared" si="1"/>
        <v>327.75</v>
      </c>
      <c r="I42" s="23"/>
      <c r="J42" s="23"/>
      <c r="K42" s="23"/>
      <c r="L42" s="27"/>
    </row>
    <row r="43" spans="1:12" ht="15">
      <c r="A43" s="23" t="s">
        <v>95</v>
      </c>
      <c r="B43" s="24" t="s">
        <v>26</v>
      </c>
      <c r="C43" s="24">
        <v>6</v>
      </c>
      <c r="D43" s="24"/>
      <c r="E43" s="24">
        <v>11.4</v>
      </c>
      <c r="F43" s="24"/>
      <c r="G43" s="24">
        <f t="shared" si="4"/>
        <v>68.4</v>
      </c>
      <c r="H43" s="25">
        <f t="shared" si="1"/>
        <v>78.66</v>
      </c>
      <c r="I43" s="27">
        <f>H42+H43</f>
        <v>406.40999999999997</v>
      </c>
      <c r="J43" s="23">
        <v>406</v>
      </c>
      <c r="K43" s="23">
        <v>13.2</v>
      </c>
      <c r="L43" s="27">
        <f t="shared" si="2"/>
        <v>-13.609999999999967</v>
      </c>
    </row>
    <row r="44" spans="1:12" ht="15">
      <c r="A44" s="19" t="s">
        <v>64</v>
      </c>
      <c r="B44" s="20" t="s">
        <v>14</v>
      </c>
      <c r="C44" s="20">
        <v>6</v>
      </c>
      <c r="D44" s="20"/>
      <c r="E44" s="20">
        <v>140</v>
      </c>
      <c r="F44" s="20"/>
      <c r="G44" s="20">
        <f t="shared" si="4"/>
        <v>840</v>
      </c>
      <c r="H44" s="21">
        <f t="shared" si="1"/>
        <v>965.9999999999999</v>
      </c>
      <c r="I44" s="22">
        <f>H44</f>
        <v>965.9999999999999</v>
      </c>
      <c r="J44" s="19">
        <v>966</v>
      </c>
      <c r="K44" s="19">
        <v>10.2</v>
      </c>
      <c r="L44" s="22">
        <f t="shared" si="2"/>
        <v>-10.199999999999886</v>
      </c>
    </row>
    <row r="45" spans="1:12" ht="15">
      <c r="A45" s="23" t="s">
        <v>67</v>
      </c>
      <c r="B45" s="24" t="s">
        <v>15</v>
      </c>
      <c r="C45" s="24">
        <v>4</v>
      </c>
      <c r="D45" s="24"/>
      <c r="E45" s="24">
        <v>155</v>
      </c>
      <c r="F45" s="24"/>
      <c r="G45" s="24">
        <f t="shared" si="4"/>
        <v>620</v>
      </c>
      <c r="H45" s="25">
        <f t="shared" si="1"/>
        <v>713</v>
      </c>
      <c r="I45" s="27">
        <f>H45</f>
        <v>713</v>
      </c>
      <c r="J45" s="23">
        <v>750</v>
      </c>
      <c r="K45" s="23">
        <v>6.8</v>
      </c>
      <c r="L45" s="27">
        <f t="shared" si="2"/>
        <v>30.2</v>
      </c>
    </row>
    <row r="46" spans="1:12" ht="15">
      <c r="A46" s="19" t="s">
        <v>46</v>
      </c>
      <c r="B46" s="20" t="s">
        <v>43</v>
      </c>
      <c r="C46" s="20">
        <v>2</v>
      </c>
      <c r="D46" s="20"/>
      <c r="E46" s="20">
        <v>230</v>
      </c>
      <c r="F46" s="20"/>
      <c r="G46" s="20">
        <f t="shared" si="4"/>
        <v>460</v>
      </c>
      <c r="H46" s="21">
        <f t="shared" si="1"/>
        <v>529</v>
      </c>
      <c r="I46" s="19"/>
      <c r="J46" s="19"/>
      <c r="K46" s="19"/>
      <c r="L46" s="22"/>
    </row>
    <row r="47" spans="1:12" ht="15">
      <c r="A47" s="19" t="s">
        <v>34</v>
      </c>
      <c r="B47" s="20" t="s">
        <v>35</v>
      </c>
      <c r="C47" s="20">
        <v>5</v>
      </c>
      <c r="D47" s="20"/>
      <c r="E47" s="20">
        <v>115</v>
      </c>
      <c r="F47" s="20"/>
      <c r="G47" s="20">
        <f t="shared" si="4"/>
        <v>575</v>
      </c>
      <c r="H47" s="21">
        <f t="shared" si="1"/>
        <v>661.25</v>
      </c>
      <c r="I47" s="22">
        <f>H46+H47</f>
        <v>1190.25</v>
      </c>
      <c r="J47" s="19">
        <v>1190</v>
      </c>
      <c r="K47" s="19">
        <v>38.5</v>
      </c>
      <c r="L47" s="22">
        <f t="shared" si="2"/>
        <v>-38.75</v>
      </c>
    </row>
    <row r="48" spans="1:12" ht="15">
      <c r="A48" s="23" t="s">
        <v>47</v>
      </c>
      <c r="B48" s="24" t="s">
        <v>19</v>
      </c>
      <c r="C48" s="24">
        <v>7</v>
      </c>
      <c r="D48" s="24"/>
      <c r="E48" s="24">
        <v>47.5</v>
      </c>
      <c r="F48" s="24"/>
      <c r="G48" s="24">
        <f t="shared" si="4"/>
        <v>332.5</v>
      </c>
      <c r="H48" s="25">
        <f t="shared" si="1"/>
        <v>382.37499999999994</v>
      </c>
      <c r="I48" s="27">
        <f>H48</f>
        <v>382.37499999999994</v>
      </c>
      <c r="J48" s="23">
        <v>382</v>
      </c>
      <c r="K48" s="23">
        <v>11.9</v>
      </c>
      <c r="L48" s="27">
        <f t="shared" si="2"/>
        <v>-12.274999999999944</v>
      </c>
    </row>
    <row r="49" spans="1:12" ht="15">
      <c r="A49" s="19" t="s">
        <v>100</v>
      </c>
      <c r="B49" s="20" t="s">
        <v>21</v>
      </c>
      <c r="C49" s="20">
        <v>8</v>
      </c>
      <c r="D49" s="20"/>
      <c r="E49" s="20">
        <v>47.5</v>
      </c>
      <c r="F49" s="20"/>
      <c r="G49" s="20">
        <f t="shared" si="4"/>
        <v>380</v>
      </c>
      <c r="H49" s="21">
        <f t="shared" si="1"/>
        <v>436.99999999999994</v>
      </c>
      <c r="I49" s="19"/>
      <c r="J49" s="19"/>
      <c r="K49" s="19"/>
      <c r="L49" s="22"/>
    </row>
    <row r="50" spans="1:12" ht="15">
      <c r="A50" s="19" t="s">
        <v>100</v>
      </c>
      <c r="B50" s="20" t="s">
        <v>26</v>
      </c>
      <c r="C50" s="20">
        <v>8</v>
      </c>
      <c r="D50" s="20"/>
      <c r="E50" s="20">
        <v>11.4</v>
      </c>
      <c r="F50" s="20"/>
      <c r="G50" s="20">
        <f t="shared" si="4"/>
        <v>91.2</v>
      </c>
      <c r="H50" s="21">
        <f t="shared" si="1"/>
        <v>104.88</v>
      </c>
      <c r="I50" s="22">
        <f>H49+H50</f>
        <v>541.8799999999999</v>
      </c>
      <c r="J50" s="19">
        <v>542</v>
      </c>
      <c r="K50" s="19"/>
      <c r="L50" s="22"/>
    </row>
    <row r="51" spans="1:12" ht="15">
      <c r="A51" s="23" t="s">
        <v>88</v>
      </c>
      <c r="B51" s="24" t="s">
        <v>19</v>
      </c>
      <c r="C51" s="24">
        <v>5</v>
      </c>
      <c r="D51" s="24"/>
      <c r="E51" s="24">
        <v>47.5</v>
      </c>
      <c r="F51" s="24"/>
      <c r="G51" s="24">
        <f t="shared" si="4"/>
        <v>237.5</v>
      </c>
      <c r="H51" s="25">
        <f t="shared" si="1"/>
        <v>273.125</v>
      </c>
      <c r="I51" s="27">
        <f>H51</f>
        <v>273.125</v>
      </c>
      <c r="J51" s="23">
        <v>273</v>
      </c>
      <c r="K51" s="23">
        <v>26.1</v>
      </c>
      <c r="L51" s="27">
        <f t="shared" si="2"/>
        <v>-26.225</v>
      </c>
    </row>
    <row r="52" spans="1:12" ht="15">
      <c r="A52" s="19" t="s">
        <v>83</v>
      </c>
      <c r="B52" s="20" t="s">
        <v>19</v>
      </c>
      <c r="C52" s="20">
        <v>7</v>
      </c>
      <c r="D52" s="20"/>
      <c r="E52" s="20">
        <v>47.5</v>
      </c>
      <c r="F52" s="20"/>
      <c r="G52" s="20">
        <f t="shared" si="4"/>
        <v>332.5</v>
      </c>
      <c r="H52" s="21">
        <f t="shared" si="1"/>
        <v>382.37499999999994</v>
      </c>
      <c r="I52" s="22">
        <f>H52</f>
        <v>382.37499999999994</v>
      </c>
      <c r="J52" s="19">
        <v>400</v>
      </c>
      <c r="K52" s="19">
        <v>11.9</v>
      </c>
      <c r="L52" s="22">
        <f t="shared" si="2"/>
        <v>5.7250000000000565</v>
      </c>
    </row>
    <row r="53" spans="1:12" ht="15">
      <c r="A53" s="23" t="s">
        <v>137</v>
      </c>
      <c r="B53" s="24" t="s">
        <v>26</v>
      </c>
      <c r="C53" s="24">
        <v>20</v>
      </c>
      <c r="D53" s="24"/>
      <c r="E53" s="24">
        <v>11.4</v>
      </c>
      <c r="F53" s="24"/>
      <c r="G53" s="24">
        <f t="shared" si="4"/>
        <v>228</v>
      </c>
      <c r="H53" s="25">
        <f t="shared" si="1"/>
        <v>262.2</v>
      </c>
      <c r="I53" s="27">
        <f>H53</f>
        <v>262.2</v>
      </c>
      <c r="J53" s="23">
        <v>262</v>
      </c>
      <c r="K53" s="23">
        <v>10</v>
      </c>
      <c r="L53" s="27">
        <f t="shared" si="2"/>
        <v>-10.199999999999989</v>
      </c>
    </row>
    <row r="54" spans="1:12" ht="15">
      <c r="A54" s="19" t="s">
        <v>132</v>
      </c>
      <c r="B54" s="20" t="s">
        <v>26</v>
      </c>
      <c r="C54" s="20">
        <v>10</v>
      </c>
      <c r="D54" s="20"/>
      <c r="E54" s="20">
        <v>11.4</v>
      </c>
      <c r="F54" s="20"/>
      <c r="G54" s="20">
        <f t="shared" si="4"/>
        <v>114</v>
      </c>
      <c r="H54" s="21">
        <f t="shared" si="1"/>
        <v>131.1</v>
      </c>
      <c r="I54" s="22">
        <f>H54</f>
        <v>131.1</v>
      </c>
      <c r="J54" s="19">
        <v>131</v>
      </c>
      <c r="K54" s="19">
        <v>5</v>
      </c>
      <c r="L54" s="22">
        <f t="shared" si="2"/>
        <v>-5.099999999999994</v>
      </c>
    </row>
    <row r="55" spans="1:13" ht="15">
      <c r="A55" s="23" t="s">
        <v>53</v>
      </c>
      <c r="B55" s="24" t="s">
        <v>35</v>
      </c>
      <c r="C55" s="24">
        <v>14</v>
      </c>
      <c r="D55" s="24"/>
      <c r="E55" s="24">
        <v>115</v>
      </c>
      <c r="F55" s="24"/>
      <c r="G55" s="24">
        <f t="shared" si="4"/>
        <v>1610</v>
      </c>
      <c r="H55" s="25">
        <f t="shared" si="1"/>
        <v>1851.4999999999998</v>
      </c>
      <c r="I55" s="23"/>
      <c r="J55" s="23"/>
      <c r="K55" s="23"/>
      <c r="L55" s="27"/>
      <c r="M55">
        <v>13.6</v>
      </c>
    </row>
    <row r="56" spans="1:12" ht="15">
      <c r="A56" s="23" t="s">
        <v>53</v>
      </c>
      <c r="B56" s="24" t="s">
        <v>26</v>
      </c>
      <c r="C56" s="24">
        <v>15</v>
      </c>
      <c r="D56" s="24"/>
      <c r="E56" s="24">
        <v>11.4</v>
      </c>
      <c r="F56" s="24"/>
      <c r="G56" s="24">
        <f t="shared" si="4"/>
        <v>171</v>
      </c>
      <c r="H56" s="25">
        <f t="shared" si="1"/>
        <v>196.64999999999998</v>
      </c>
      <c r="I56" s="27"/>
      <c r="J56" s="23"/>
      <c r="K56" s="23"/>
      <c r="L56" s="27"/>
    </row>
    <row r="57" spans="1:13" ht="15">
      <c r="A57" s="23" t="s">
        <v>142</v>
      </c>
      <c r="B57" s="24" t="s">
        <v>13</v>
      </c>
      <c r="C57" s="24">
        <v>5</v>
      </c>
      <c r="D57" s="24"/>
      <c r="E57" s="24">
        <v>140</v>
      </c>
      <c r="F57" s="24"/>
      <c r="G57" s="24">
        <f>E57*C57</f>
        <v>700</v>
      </c>
      <c r="H57" s="25">
        <f>G57*1.15</f>
        <v>804.9999999999999</v>
      </c>
      <c r="I57" s="27">
        <f>H55+H56+H57</f>
        <v>2853.1499999999996</v>
      </c>
      <c r="J57" s="23">
        <v>2853</v>
      </c>
      <c r="K57" s="23">
        <v>39.8</v>
      </c>
      <c r="L57" s="27">
        <f t="shared" si="2"/>
        <v>-39.94999999999963</v>
      </c>
      <c r="M57">
        <v>5.5</v>
      </c>
    </row>
    <row r="58" spans="1:12" ht="15">
      <c r="A58" s="19" t="s">
        <v>75</v>
      </c>
      <c r="B58" s="20" t="s">
        <v>17</v>
      </c>
      <c r="C58" s="20">
        <v>6</v>
      </c>
      <c r="D58" s="20"/>
      <c r="E58" s="20">
        <v>95</v>
      </c>
      <c r="F58" s="20"/>
      <c r="G58" s="20">
        <f t="shared" si="4"/>
        <v>570</v>
      </c>
      <c r="H58" s="21">
        <f t="shared" si="1"/>
        <v>655.5</v>
      </c>
      <c r="I58" s="19"/>
      <c r="J58" s="19"/>
      <c r="K58" s="19"/>
      <c r="L58" s="22"/>
    </row>
    <row r="59" spans="1:12" ht="15">
      <c r="A59" s="19" t="s">
        <v>75</v>
      </c>
      <c r="B59" s="20" t="s">
        <v>24</v>
      </c>
      <c r="C59" s="20">
        <v>2</v>
      </c>
      <c r="D59" s="20"/>
      <c r="E59" s="20">
        <v>82.5</v>
      </c>
      <c r="F59" s="20"/>
      <c r="G59" s="20">
        <f t="shared" si="4"/>
        <v>165</v>
      </c>
      <c r="H59" s="21">
        <f t="shared" si="1"/>
        <v>189.74999999999997</v>
      </c>
      <c r="I59" s="19"/>
      <c r="J59" s="19"/>
      <c r="K59" s="19"/>
      <c r="L59" s="22"/>
    </row>
    <row r="60" spans="1:12" ht="15">
      <c r="A60" s="19" t="s">
        <v>50</v>
      </c>
      <c r="B60" s="20" t="s">
        <v>35</v>
      </c>
      <c r="C60" s="20">
        <v>5</v>
      </c>
      <c r="D60" s="20"/>
      <c r="E60" s="20">
        <v>115</v>
      </c>
      <c r="F60" s="20"/>
      <c r="G60" s="20">
        <f t="shared" si="4"/>
        <v>575</v>
      </c>
      <c r="H60" s="21">
        <f t="shared" si="1"/>
        <v>661.25</v>
      </c>
      <c r="I60" s="19"/>
      <c r="J60" s="19"/>
      <c r="K60" s="19"/>
      <c r="L60" s="22"/>
    </row>
    <row r="61" spans="1:12" ht="15">
      <c r="A61" s="19" t="s">
        <v>50</v>
      </c>
      <c r="B61" s="20" t="s">
        <v>14</v>
      </c>
      <c r="C61" s="20">
        <v>5</v>
      </c>
      <c r="D61" s="20"/>
      <c r="E61" s="20">
        <v>140</v>
      </c>
      <c r="F61" s="20"/>
      <c r="G61" s="20">
        <f t="shared" si="4"/>
        <v>700</v>
      </c>
      <c r="H61" s="21">
        <f t="shared" si="1"/>
        <v>804.9999999999999</v>
      </c>
      <c r="I61" s="19"/>
      <c r="J61" s="19"/>
      <c r="K61" s="19"/>
      <c r="L61" s="22"/>
    </row>
    <row r="62" spans="1:12" ht="15">
      <c r="A62" s="19" t="s">
        <v>50</v>
      </c>
      <c r="B62" s="20" t="s">
        <v>19</v>
      </c>
      <c r="C62" s="20">
        <v>7.3</v>
      </c>
      <c r="D62" s="20"/>
      <c r="E62" s="20">
        <v>47.5</v>
      </c>
      <c r="F62" s="20"/>
      <c r="G62" s="20">
        <f t="shared" si="4"/>
        <v>346.75</v>
      </c>
      <c r="H62" s="21">
        <f t="shared" si="1"/>
        <v>398.7625</v>
      </c>
      <c r="I62" s="19"/>
      <c r="J62" s="19"/>
      <c r="K62" s="19"/>
      <c r="L62" s="22"/>
    </row>
    <row r="63" spans="1:12" ht="15">
      <c r="A63" s="19" t="s">
        <v>50</v>
      </c>
      <c r="B63" s="20" t="s">
        <v>26</v>
      </c>
      <c r="C63" s="20">
        <v>19</v>
      </c>
      <c r="D63" s="20"/>
      <c r="E63" s="20">
        <v>11.4</v>
      </c>
      <c r="F63" s="20"/>
      <c r="G63" s="20">
        <f t="shared" si="4"/>
        <v>216.6</v>
      </c>
      <c r="H63" s="21">
        <f t="shared" si="1"/>
        <v>249.08999999999997</v>
      </c>
      <c r="I63" s="22">
        <f>H58+H59+H60+H61+H62+H63</f>
        <v>2959.3525</v>
      </c>
      <c r="J63" s="19">
        <v>2947</v>
      </c>
      <c r="K63" s="19">
        <v>52.5</v>
      </c>
      <c r="L63" s="22">
        <f t="shared" si="2"/>
        <v>-64.85249999999996</v>
      </c>
    </row>
    <row r="64" spans="1:12" ht="15">
      <c r="A64" s="23" t="s">
        <v>110</v>
      </c>
      <c r="B64" s="24" t="s">
        <v>22</v>
      </c>
      <c r="C64" s="24">
        <v>4</v>
      </c>
      <c r="D64" s="24"/>
      <c r="E64" s="24">
        <v>82.5</v>
      </c>
      <c r="F64" s="24"/>
      <c r="G64" s="24">
        <f t="shared" si="4"/>
        <v>330</v>
      </c>
      <c r="H64" s="25">
        <f t="shared" si="1"/>
        <v>379.49999999999994</v>
      </c>
      <c r="I64" s="27">
        <f aca="true" t="shared" si="5" ref="I64:I69">H64</f>
        <v>379.49999999999994</v>
      </c>
      <c r="J64" s="23">
        <v>380</v>
      </c>
      <c r="K64" s="23">
        <v>6.8</v>
      </c>
      <c r="L64" s="27">
        <f t="shared" si="2"/>
        <v>-6.299999999999943</v>
      </c>
    </row>
    <row r="65" spans="1:12" ht="15">
      <c r="A65" s="19" t="s">
        <v>125</v>
      </c>
      <c r="B65" s="20" t="s">
        <v>25</v>
      </c>
      <c r="C65" s="20">
        <v>5</v>
      </c>
      <c r="D65" s="20"/>
      <c r="E65" s="20">
        <v>70</v>
      </c>
      <c r="F65" s="20"/>
      <c r="G65" s="20">
        <f t="shared" si="4"/>
        <v>350</v>
      </c>
      <c r="H65" s="21">
        <f t="shared" si="1"/>
        <v>402.49999999999994</v>
      </c>
      <c r="I65" s="22">
        <f t="shared" si="5"/>
        <v>402.49999999999994</v>
      </c>
      <c r="J65" s="19">
        <v>403</v>
      </c>
      <c r="K65" s="19">
        <v>8.5</v>
      </c>
      <c r="L65" s="22">
        <f t="shared" si="2"/>
        <v>-7.999999999999943</v>
      </c>
    </row>
    <row r="66" spans="1:12" ht="15">
      <c r="A66" s="23" t="s">
        <v>72</v>
      </c>
      <c r="B66" s="24" t="s">
        <v>15</v>
      </c>
      <c r="C66" s="24">
        <v>8</v>
      </c>
      <c r="D66" s="24"/>
      <c r="E66" s="24">
        <v>155</v>
      </c>
      <c r="F66" s="24"/>
      <c r="G66" s="24">
        <f t="shared" si="4"/>
        <v>1240</v>
      </c>
      <c r="H66" s="25">
        <f t="shared" si="1"/>
        <v>1426</v>
      </c>
      <c r="I66" s="27">
        <f t="shared" si="5"/>
        <v>1426</v>
      </c>
      <c r="J66" s="23">
        <v>1450</v>
      </c>
      <c r="K66" s="23">
        <v>13.6</v>
      </c>
      <c r="L66" s="27">
        <f t="shared" si="2"/>
        <v>10.4</v>
      </c>
    </row>
    <row r="67" spans="1:13" ht="15">
      <c r="A67" s="19" t="s">
        <v>65</v>
      </c>
      <c r="B67" s="20" t="s">
        <v>14</v>
      </c>
      <c r="C67" s="20">
        <v>5</v>
      </c>
      <c r="D67" s="20"/>
      <c r="E67" s="20">
        <v>140</v>
      </c>
      <c r="F67" s="20"/>
      <c r="G67" s="20">
        <f aca="true" t="shared" si="6" ref="G67:G99">E67*C67</f>
        <v>700</v>
      </c>
      <c r="H67" s="21">
        <f aca="true" t="shared" si="7" ref="H67:H135">G67*1.15</f>
        <v>804.9999999999999</v>
      </c>
      <c r="I67" s="22">
        <f t="shared" si="5"/>
        <v>804.9999999999999</v>
      </c>
      <c r="J67" s="19">
        <v>805</v>
      </c>
      <c r="K67" s="19">
        <v>8.5</v>
      </c>
      <c r="L67" s="22">
        <f t="shared" si="2"/>
        <v>-8.499999999999886</v>
      </c>
      <c r="M67" t="s">
        <v>167</v>
      </c>
    </row>
    <row r="68" spans="1:12" ht="15">
      <c r="A68" s="23" t="s">
        <v>69</v>
      </c>
      <c r="B68" s="24" t="s">
        <v>15</v>
      </c>
      <c r="C68" s="24">
        <v>3</v>
      </c>
      <c r="D68" s="24"/>
      <c r="E68" s="24">
        <v>155</v>
      </c>
      <c r="F68" s="24"/>
      <c r="G68" s="24">
        <f t="shared" si="6"/>
        <v>465</v>
      </c>
      <c r="H68" s="25">
        <f t="shared" si="7"/>
        <v>534.75</v>
      </c>
      <c r="I68" s="27">
        <f t="shared" si="5"/>
        <v>534.75</v>
      </c>
      <c r="J68" s="23">
        <v>535</v>
      </c>
      <c r="K68" s="23">
        <v>5.1</v>
      </c>
      <c r="L68" s="27">
        <f t="shared" si="2"/>
        <v>-4.85</v>
      </c>
    </row>
    <row r="69" spans="1:12" ht="15">
      <c r="A69" s="19" t="s">
        <v>131</v>
      </c>
      <c r="B69" s="20" t="s">
        <v>26</v>
      </c>
      <c r="C69" s="20">
        <v>3</v>
      </c>
      <c r="D69" s="20"/>
      <c r="E69" s="20">
        <v>11.4</v>
      </c>
      <c r="F69" s="20"/>
      <c r="G69" s="20">
        <f t="shared" si="6"/>
        <v>34.2</v>
      </c>
      <c r="H69" s="21">
        <f t="shared" si="7"/>
        <v>39.33</v>
      </c>
      <c r="I69" s="22">
        <f t="shared" si="5"/>
        <v>39.33</v>
      </c>
      <c r="J69" s="19">
        <v>40</v>
      </c>
      <c r="K69" s="19">
        <v>1.5</v>
      </c>
      <c r="L69" s="22">
        <f aca="true" t="shared" si="8" ref="L69:L132">J69-I69-K69</f>
        <v>-0.8299999999999983</v>
      </c>
    </row>
    <row r="70" spans="1:12" ht="15">
      <c r="A70" s="23" t="s">
        <v>48</v>
      </c>
      <c r="B70" s="24" t="s">
        <v>18</v>
      </c>
      <c r="C70" s="24">
        <v>3</v>
      </c>
      <c r="D70" s="24"/>
      <c r="E70" s="24">
        <v>47.5</v>
      </c>
      <c r="F70" s="24"/>
      <c r="G70" s="24">
        <f t="shared" si="6"/>
        <v>142.5</v>
      </c>
      <c r="H70" s="25">
        <f t="shared" si="7"/>
        <v>163.875</v>
      </c>
      <c r="I70" s="23"/>
      <c r="J70" s="23"/>
      <c r="K70" s="23"/>
      <c r="L70" s="27"/>
    </row>
    <row r="71" spans="1:12" ht="15">
      <c r="A71" s="23" t="s">
        <v>48</v>
      </c>
      <c r="B71" s="24" t="s">
        <v>19</v>
      </c>
      <c r="C71" s="24">
        <v>6</v>
      </c>
      <c r="D71" s="24"/>
      <c r="E71" s="24">
        <v>47.5</v>
      </c>
      <c r="F71" s="24"/>
      <c r="G71" s="24">
        <f t="shared" si="6"/>
        <v>285</v>
      </c>
      <c r="H71" s="25">
        <f t="shared" si="7"/>
        <v>327.75</v>
      </c>
      <c r="I71" s="23"/>
      <c r="J71" s="23"/>
      <c r="K71" s="23"/>
      <c r="L71" s="27"/>
    </row>
    <row r="72" spans="1:12" ht="15">
      <c r="A72" s="23" t="s">
        <v>124</v>
      </c>
      <c r="B72" s="24" t="s">
        <v>24</v>
      </c>
      <c r="C72" s="24">
        <v>5</v>
      </c>
      <c r="D72" s="24"/>
      <c r="E72" s="24">
        <v>82.5</v>
      </c>
      <c r="F72" s="24"/>
      <c r="G72" s="24">
        <f t="shared" si="6"/>
        <v>412.5</v>
      </c>
      <c r="H72" s="25">
        <f t="shared" si="7"/>
        <v>474.37499999999994</v>
      </c>
      <c r="I72" s="27">
        <f>H70+H71+H72</f>
        <v>966</v>
      </c>
      <c r="J72" s="23">
        <v>1000</v>
      </c>
      <c r="K72" s="23">
        <v>23.8</v>
      </c>
      <c r="L72" s="27">
        <f t="shared" si="8"/>
        <v>10.2</v>
      </c>
    </row>
    <row r="73" spans="1:12" ht="15">
      <c r="A73" s="19" t="s">
        <v>99</v>
      </c>
      <c r="B73" s="20" t="s">
        <v>21</v>
      </c>
      <c r="C73" s="20">
        <v>3</v>
      </c>
      <c r="D73" s="20"/>
      <c r="E73" s="20">
        <v>47.5</v>
      </c>
      <c r="F73" s="20"/>
      <c r="G73" s="20">
        <f t="shared" si="6"/>
        <v>142.5</v>
      </c>
      <c r="H73" s="21">
        <f t="shared" si="7"/>
        <v>163.875</v>
      </c>
      <c r="I73" s="19"/>
      <c r="J73" s="19"/>
      <c r="K73" s="19"/>
      <c r="L73" s="22"/>
    </row>
    <row r="74" spans="1:12" ht="15">
      <c r="A74" s="19" t="s">
        <v>99</v>
      </c>
      <c r="B74" s="20" t="s">
        <v>22</v>
      </c>
      <c r="C74" s="20">
        <v>7</v>
      </c>
      <c r="D74" s="20"/>
      <c r="E74" s="20">
        <v>82.5</v>
      </c>
      <c r="F74" s="20"/>
      <c r="G74" s="20">
        <f t="shared" si="6"/>
        <v>577.5</v>
      </c>
      <c r="H74" s="21">
        <f t="shared" si="7"/>
        <v>664.125</v>
      </c>
      <c r="I74" s="22">
        <f>H73+H74</f>
        <v>828</v>
      </c>
      <c r="J74" s="19">
        <v>828</v>
      </c>
      <c r="K74" s="19">
        <v>11.7</v>
      </c>
      <c r="L74" s="22">
        <f t="shared" si="8"/>
        <v>-11.7</v>
      </c>
    </row>
    <row r="75" spans="1:12" ht="15">
      <c r="A75" s="23" t="s">
        <v>129</v>
      </c>
      <c r="B75" s="24" t="s">
        <v>26</v>
      </c>
      <c r="C75" s="24">
        <v>27</v>
      </c>
      <c r="D75" s="24"/>
      <c r="E75" s="24">
        <v>11.4</v>
      </c>
      <c r="F75" s="24"/>
      <c r="G75" s="24">
        <f t="shared" si="6"/>
        <v>307.8</v>
      </c>
      <c r="H75" s="25">
        <f t="shared" si="7"/>
        <v>353.96999999999997</v>
      </c>
      <c r="I75" s="27">
        <f>H75</f>
        <v>353.96999999999997</v>
      </c>
      <c r="J75" s="23">
        <v>354</v>
      </c>
      <c r="K75" s="23">
        <v>13.5</v>
      </c>
      <c r="L75" s="27">
        <f t="shared" si="8"/>
        <v>-13.46999999999997</v>
      </c>
    </row>
    <row r="76" spans="1:12" ht="15">
      <c r="A76" s="19" t="s">
        <v>62</v>
      </c>
      <c r="B76" s="20" t="s">
        <v>13</v>
      </c>
      <c r="C76" s="20">
        <v>4</v>
      </c>
      <c r="D76" s="20"/>
      <c r="E76" s="20">
        <v>140</v>
      </c>
      <c r="F76" s="20"/>
      <c r="G76" s="20">
        <f t="shared" si="6"/>
        <v>560</v>
      </c>
      <c r="H76" s="21">
        <f t="shared" si="7"/>
        <v>644</v>
      </c>
      <c r="I76" s="19"/>
      <c r="J76" s="19"/>
      <c r="K76" s="19"/>
      <c r="L76" s="22"/>
    </row>
    <row r="77" spans="1:12" ht="15">
      <c r="A77" s="19" t="s">
        <v>62</v>
      </c>
      <c r="B77" s="20" t="s">
        <v>14</v>
      </c>
      <c r="C77" s="20">
        <v>3</v>
      </c>
      <c r="D77" s="20"/>
      <c r="E77" s="20">
        <v>140</v>
      </c>
      <c r="F77" s="20"/>
      <c r="G77" s="20">
        <f t="shared" si="6"/>
        <v>420</v>
      </c>
      <c r="H77" s="21">
        <f t="shared" si="7"/>
        <v>482.99999999999994</v>
      </c>
      <c r="I77" s="19"/>
      <c r="J77" s="19"/>
      <c r="K77" s="19"/>
      <c r="L77" s="22"/>
    </row>
    <row r="78" spans="1:12" ht="15">
      <c r="A78" s="19" t="s">
        <v>62</v>
      </c>
      <c r="B78" s="20" t="s">
        <v>18</v>
      </c>
      <c r="C78" s="20">
        <v>2</v>
      </c>
      <c r="D78" s="20"/>
      <c r="E78" s="20">
        <v>47.5</v>
      </c>
      <c r="F78" s="20"/>
      <c r="G78" s="20">
        <f t="shared" si="6"/>
        <v>95</v>
      </c>
      <c r="H78" s="21">
        <f t="shared" si="7"/>
        <v>109.24999999999999</v>
      </c>
      <c r="I78" s="19"/>
      <c r="J78" s="19"/>
      <c r="K78" s="19"/>
      <c r="L78" s="22"/>
    </row>
    <row r="79" spans="1:12" ht="15">
      <c r="A79" s="19" t="s">
        <v>62</v>
      </c>
      <c r="B79" s="20" t="s">
        <v>19</v>
      </c>
      <c r="C79" s="20">
        <v>2</v>
      </c>
      <c r="D79" s="20"/>
      <c r="E79" s="20">
        <v>47.5</v>
      </c>
      <c r="F79" s="20"/>
      <c r="G79" s="20">
        <f t="shared" si="6"/>
        <v>95</v>
      </c>
      <c r="H79" s="21">
        <f t="shared" si="7"/>
        <v>109.24999999999999</v>
      </c>
      <c r="I79" s="19"/>
      <c r="J79" s="19"/>
      <c r="K79" s="19"/>
      <c r="L79" s="22"/>
    </row>
    <row r="80" spans="1:12" ht="15">
      <c r="A80" s="19" t="s">
        <v>62</v>
      </c>
      <c r="B80" s="20" t="s">
        <v>26</v>
      </c>
      <c r="C80" s="20">
        <v>14</v>
      </c>
      <c r="D80" s="20"/>
      <c r="E80" s="20">
        <v>11.4</v>
      </c>
      <c r="F80" s="20"/>
      <c r="G80" s="20">
        <f t="shared" si="6"/>
        <v>159.6</v>
      </c>
      <c r="H80" s="21">
        <f t="shared" si="7"/>
        <v>183.54</v>
      </c>
      <c r="I80" s="22">
        <f>H76+H77+H78+H79+H80</f>
        <v>1529.04</v>
      </c>
      <c r="J80" s="19">
        <v>1529</v>
      </c>
      <c r="K80" s="19">
        <v>25.7</v>
      </c>
      <c r="L80" s="22">
        <f t="shared" si="8"/>
        <v>-25.739999999999963</v>
      </c>
    </row>
    <row r="81" spans="1:12" ht="15">
      <c r="A81" s="23" t="s">
        <v>117</v>
      </c>
      <c r="B81" s="24" t="s">
        <v>23</v>
      </c>
      <c r="C81" s="24">
        <v>6</v>
      </c>
      <c r="D81" s="24"/>
      <c r="E81" s="24">
        <v>82.5</v>
      </c>
      <c r="F81" s="24"/>
      <c r="G81" s="24">
        <f t="shared" si="6"/>
        <v>495</v>
      </c>
      <c r="H81" s="25">
        <f t="shared" si="7"/>
        <v>569.25</v>
      </c>
      <c r="I81" s="27"/>
      <c r="J81" s="23"/>
      <c r="K81" s="23"/>
      <c r="L81" s="27"/>
    </row>
    <row r="82" spans="1:12" ht="15">
      <c r="A82" s="23" t="s">
        <v>117</v>
      </c>
      <c r="B82" s="24" t="s">
        <v>19</v>
      </c>
      <c r="C82" s="24">
        <v>8</v>
      </c>
      <c r="D82" s="24"/>
      <c r="E82" s="24">
        <v>47.5</v>
      </c>
      <c r="F82" s="24"/>
      <c r="G82" s="24">
        <f t="shared" si="6"/>
        <v>380</v>
      </c>
      <c r="H82" s="25">
        <f t="shared" si="7"/>
        <v>436.99999999999994</v>
      </c>
      <c r="I82" s="27">
        <f>H81+H82</f>
        <v>1006.25</v>
      </c>
      <c r="J82" s="23">
        <v>1010</v>
      </c>
      <c r="K82" s="23">
        <v>23.8</v>
      </c>
      <c r="L82" s="27">
        <f t="shared" si="8"/>
        <v>-20.05</v>
      </c>
    </row>
    <row r="83" spans="1:12" ht="15">
      <c r="A83" s="19" t="s">
        <v>103</v>
      </c>
      <c r="B83" s="20" t="s">
        <v>22</v>
      </c>
      <c r="C83" s="20">
        <v>5</v>
      </c>
      <c r="D83" s="20"/>
      <c r="E83" s="20">
        <v>82.5</v>
      </c>
      <c r="F83" s="20"/>
      <c r="G83" s="20">
        <f t="shared" si="6"/>
        <v>412.5</v>
      </c>
      <c r="H83" s="21">
        <f t="shared" si="7"/>
        <v>474.37499999999994</v>
      </c>
      <c r="I83" s="19"/>
      <c r="J83" s="19"/>
      <c r="K83" s="19"/>
      <c r="L83" s="22"/>
    </row>
    <row r="84" spans="1:12" ht="15">
      <c r="A84" s="19" t="s">
        <v>103</v>
      </c>
      <c r="B84" s="20" t="s">
        <v>29</v>
      </c>
      <c r="C84" s="20">
        <v>5</v>
      </c>
      <c r="D84" s="20"/>
      <c r="E84" s="20">
        <v>19</v>
      </c>
      <c r="F84" s="20"/>
      <c r="G84" s="20">
        <f t="shared" si="6"/>
        <v>95</v>
      </c>
      <c r="H84" s="21">
        <f t="shared" si="7"/>
        <v>109.24999999999999</v>
      </c>
      <c r="I84" s="22">
        <f>H83+H84</f>
        <v>583.6249999999999</v>
      </c>
      <c r="J84" s="19">
        <v>584</v>
      </c>
      <c r="K84" s="19">
        <v>11</v>
      </c>
      <c r="L84" s="22">
        <f t="shared" si="8"/>
        <v>-10.624999999999886</v>
      </c>
    </row>
    <row r="85" spans="1:12" ht="15">
      <c r="A85" s="23" t="s">
        <v>126</v>
      </c>
      <c r="B85" s="24" t="s">
        <v>25</v>
      </c>
      <c r="C85" s="24">
        <v>5</v>
      </c>
      <c r="D85" s="24"/>
      <c r="E85" s="24">
        <v>70</v>
      </c>
      <c r="F85" s="24"/>
      <c r="G85" s="24">
        <f t="shared" si="6"/>
        <v>350</v>
      </c>
      <c r="H85" s="25">
        <f t="shared" si="7"/>
        <v>402.49999999999994</v>
      </c>
      <c r="I85" s="27">
        <f>H85</f>
        <v>402.49999999999994</v>
      </c>
      <c r="J85" s="23">
        <v>403</v>
      </c>
      <c r="K85" s="23">
        <v>8.5</v>
      </c>
      <c r="L85" s="27">
        <f t="shared" si="8"/>
        <v>-7.999999999999943</v>
      </c>
    </row>
    <row r="86" spans="1:12" ht="15">
      <c r="A86" s="19" t="s">
        <v>116</v>
      </c>
      <c r="B86" s="20" t="s">
        <v>23</v>
      </c>
      <c r="C86" s="20">
        <v>10</v>
      </c>
      <c r="D86" s="20"/>
      <c r="E86" s="20">
        <v>82.5</v>
      </c>
      <c r="F86" s="20"/>
      <c r="G86" s="20">
        <f t="shared" si="6"/>
        <v>825</v>
      </c>
      <c r="H86" s="21">
        <f t="shared" si="7"/>
        <v>948.7499999999999</v>
      </c>
      <c r="I86" s="22">
        <f>H86</f>
        <v>948.7499999999999</v>
      </c>
      <c r="J86" s="19">
        <v>950</v>
      </c>
      <c r="K86" s="19">
        <v>11.7</v>
      </c>
      <c r="L86" s="22">
        <f t="shared" si="8"/>
        <v>-10.449999999999886</v>
      </c>
    </row>
    <row r="87" spans="1:12" ht="15">
      <c r="A87" s="23" t="s">
        <v>120</v>
      </c>
      <c r="B87" s="24" t="s">
        <v>23</v>
      </c>
      <c r="C87" s="24">
        <v>8</v>
      </c>
      <c r="D87" s="24"/>
      <c r="E87" s="24">
        <v>82.5</v>
      </c>
      <c r="F87" s="24"/>
      <c r="G87" s="24">
        <f t="shared" si="6"/>
        <v>660</v>
      </c>
      <c r="H87" s="25">
        <f t="shared" si="7"/>
        <v>758.9999999999999</v>
      </c>
      <c r="I87" s="27">
        <f>H87</f>
        <v>758.9999999999999</v>
      </c>
      <c r="J87" s="23">
        <v>760</v>
      </c>
      <c r="K87" s="23">
        <v>13.6</v>
      </c>
      <c r="L87" s="27">
        <f t="shared" si="8"/>
        <v>-12.599999999999886</v>
      </c>
    </row>
    <row r="88" spans="1:12" ht="15">
      <c r="A88" s="19" t="s">
        <v>71</v>
      </c>
      <c r="B88" s="20" t="s">
        <v>15</v>
      </c>
      <c r="C88" s="20">
        <v>5</v>
      </c>
      <c r="D88" s="20"/>
      <c r="E88" s="20">
        <v>155</v>
      </c>
      <c r="F88" s="20"/>
      <c r="G88" s="20">
        <f t="shared" si="6"/>
        <v>775</v>
      </c>
      <c r="H88" s="21">
        <f t="shared" si="7"/>
        <v>891.2499999999999</v>
      </c>
      <c r="I88" s="19"/>
      <c r="J88" s="19"/>
      <c r="K88" s="19"/>
      <c r="L88" s="22"/>
    </row>
    <row r="89" spans="1:12" ht="15">
      <c r="A89" s="19" t="s">
        <v>87</v>
      </c>
      <c r="B89" s="20" t="s">
        <v>19</v>
      </c>
      <c r="C89" s="20">
        <v>4</v>
      </c>
      <c r="D89" s="20"/>
      <c r="E89" s="20">
        <v>47.5</v>
      </c>
      <c r="F89" s="20"/>
      <c r="G89" s="20">
        <f t="shared" si="6"/>
        <v>190</v>
      </c>
      <c r="H89" s="21">
        <f t="shared" si="7"/>
        <v>218.49999999999997</v>
      </c>
      <c r="I89" s="19"/>
      <c r="J89" s="19"/>
      <c r="K89" s="19"/>
      <c r="L89" s="22"/>
    </row>
    <row r="90" spans="1:12" ht="15">
      <c r="A90" s="19" t="s">
        <v>87</v>
      </c>
      <c r="B90" s="20" t="s">
        <v>27</v>
      </c>
      <c r="C90" s="20">
        <v>10</v>
      </c>
      <c r="D90" s="20"/>
      <c r="E90" s="20">
        <v>19</v>
      </c>
      <c r="F90" s="20"/>
      <c r="G90" s="20">
        <f t="shared" si="6"/>
        <v>190</v>
      </c>
      <c r="H90" s="21">
        <f t="shared" si="7"/>
        <v>218.49999999999997</v>
      </c>
      <c r="I90" s="22">
        <f>H88+H89+H90</f>
        <v>1328.2499999999998</v>
      </c>
      <c r="J90" s="19">
        <v>1328</v>
      </c>
      <c r="K90" s="19">
        <v>20.3</v>
      </c>
      <c r="L90" s="22">
        <f t="shared" si="8"/>
        <v>-20.549999999999773</v>
      </c>
    </row>
    <row r="91" spans="1:12" ht="15">
      <c r="A91" s="23" t="s">
        <v>58</v>
      </c>
      <c r="B91" s="24" t="s">
        <v>12</v>
      </c>
      <c r="C91" s="24">
        <v>12</v>
      </c>
      <c r="D91" s="24"/>
      <c r="E91" s="24">
        <v>140</v>
      </c>
      <c r="F91" s="24"/>
      <c r="G91" s="24">
        <f t="shared" si="6"/>
        <v>1680</v>
      </c>
      <c r="H91" s="25">
        <f t="shared" si="7"/>
        <v>1931.9999999999998</v>
      </c>
      <c r="I91" s="27">
        <f>H91</f>
        <v>1931.9999999999998</v>
      </c>
      <c r="J91" s="23">
        <v>1932</v>
      </c>
      <c r="K91" s="23">
        <v>20.4</v>
      </c>
      <c r="L91" s="27">
        <f t="shared" si="8"/>
        <v>-20.39999999999977</v>
      </c>
    </row>
    <row r="92" spans="1:12" ht="15">
      <c r="A92" s="19" t="s">
        <v>106</v>
      </c>
      <c r="B92" s="20" t="s">
        <v>22</v>
      </c>
      <c r="C92" s="20">
        <v>5</v>
      </c>
      <c r="D92" s="20"/>
      <c r="E92" s="20">
        <v>82.5</v>
      </c>
      <c r="F92" s="20"/>
      <c r="G92" s="20">
        <f t="shared" si="6"/>
        <v>412.5</v>
      </c>
      <c r="H92" s="21">
        <f t="shared" si="7"/>
        <v>474.37499999999994</v>
      </c>
      <c r="I92" s="22">
        <f>H92</f>
        <v>474.37499999999994</v>
      </c>
      <c r="J92" s="19">
        <v>474</v>
      </c>
      <c r="K92" s="19">
        <v>8.5</v>
      </c>
      <c r="L92" s="22">
        <f t="shared" si="8"/>
        <v>-8.874999999999943</v>
      </c>
    </row>
    <row r="93" spans="1:12" ht="15">
      <c r="A93" s="23" t="s">
        <v>104</v>
      </c>
      <c r="B93" s="24" t="s">
        <v>22</v>
      </c>
      <c r="C93" s="24">
        <v>5.2</v>
      </c>
      <c r="D93" s="24"/>
      <c r="E93" s="24">
        <v>82.5</v>
      </c>
      <c r="F93" s="24"/>
      <c r="G93" s="24">
        <f t="shared" si="6"/>
        <v>429</v>
      </c>
      <c r="H93" s="25">
        <f t="shared" si="7"/>
        <v>493.34999999999997</v>
      </c>
      <c r="I93" s="27">
        <f>H93</f>
        <v>493.34999999999997</v>
      </c>
      <c r="J93" s="23">
        <v>495</v>
      </c>
      <c r="K93" s="23">
        <v>8.8</v>
      </c>
      <c r="L93" s="27">
        <f t="shared" si="8"/>
        <v>-7.149999999999967</v>
      </c>
    </row>
    <row r="94" spans="1:13" ht="15">
      <c r="A94" s="19" t="s">
        <v>121</v>
      </c>
      <c r="B94" s="20" t="s">
        <v>23</v>
      </c>
      <c r="C94" s="20">
        <v>3.3</v>
      </c>
      <c r="D94" s="20"/>
      <c r="E94" s="20">
        <v>82.5</v>
      </c>
      <c r="F94" s="20"/>
      <c r="G94" s="20">
        <f t="shared" si="6"/>
        <v>272.25</v>
      </c>
      <c r="H94" s="21">
        <f t="shared" si="7"/>
        <v>313.0875</v>
      </c>
      <c r="I94" s="22"/>
      <c r="J94" s="19"/>
      <c r="K94" s="19"/>
      <c r="L94" s="22"/>
      <c r="M94" s="3"/>
    </row>
    <row r="95" spans="1:12" ht="15">
      <c r="A95" s="19" t="s">
        <v>121</v>
      </c>
      <c r="B95" s="20" t="s">
        <v>24</v>
      </c>
      <c r="C95" s="20">
        <v>7.35</v>
      </c>
      <c r="D95" s="20"/>
      <c r="E95" s="20">
        <v>82.5</v>
      </c>
      <c r="F95" s="20"/>
      <c r="G95" s="20">
        <f>E95*C95</f>
        <v>606.375</v>
      </c>
      <c r="H95" s="21">
        <f>G95*1.15</f>
        <v>697.33125</v>
      </c>
      <c r="I95" s="22">
        <f>H94+H95</f>
        <v>1010.4187499999999</v>
      </c>
      <c r="J95" s="19">
        <v>1050</v>
      </c>
      <c r="K95" s="19">
        <v>18</v>
      </c>
      <c r="L95" s="22">
        <f t="shared" si="8"/>
        <v>21.581250000000068</v>
      </c>
    </row>
    <row r="96" spans="1:12" ht="15">
      <c r="A96" s="23" t="s">
        <v>70</v>
      </c>
      <c r="B96" s="24" t="s">
        <v>15</v>
      </c>
      <c r="C96" s="24">
        <v>4</v>
      </c>
      <c r="D96" s="24"/>
      <c r="E96" s="24">
        <v>155</v>
      </c>
      <c r="F96" s="24"/>
      <c r="G96" s="24">
        <f t="shared" si="6"/>
        <v>620</v>
      </c>
      <c r="H96" s="25">
        <f t="shared" si="7"/>
        <v>713</v>
      </c>
      <c r="I96" s="23"/>
      <c r="J96" s="23"/>
      <c r="K96" s="23"/>
      <c r="L96" s="27"/>
    </row>
    <row r="97" spans="1:12" ht="15">
      <c r="A97" s="23" t="s">
        <v>130</v>
      </c>
      <c r="B97" s="24" t="s">
        <v>26</v>
      </c>
      <c r="C97" s="24">
        <v>20</v>
      </c>
      <c r="D97" s="24"/>
      <c r="E97" s="24">
        <v>11.4</v>
      </c>
      <c r="F97" s="24"/>
      <c r="G97" s="24">
        <f t="shared" si="6"/>
        <v>228</v>
      </c>
      <c r="H97" s="25">
        <f t="shared" si="7"/>
        <v>262.2</v>
      </c>
      <c r="I97" s="27">
        <f>H96+H97</f>
        <v>975.2</v>
      </c>
      <c r="J97" s="23">
        <v>975</v>
      </c>
      <c r="K97" s="23">
        <v>16.8</v>
      </c>
      <c r="L97" s="27">
        <f t="shared" si="8"/>
        <v>-17.000000000000046</v>
      </c>
    </row>
    <row r="98" spans="1:12" ht="15">
      <c r="A98" s="19" t="s">
        <v>94</v>
      </c>
      <c r="B98" s="20" t="s">
        <v>21</v>
      </c>
      <c r="C98" s="20">
        <v>4</v>
      </c>
      <c r="D98" s="20"/>
      <c r="E98" s="20">
        <v>47.5</v>
      </c>
      <c r="F98" s="20"/>
      <c r="G98" s="20">
        <f t="shared" si="6"/>
        <v>190</v>
      </c>
      <c r="H98" s="21">
        <f t="shared" si="7"/>
        <v>218.49999999999997</v>
      </c>
      <c r="I98" s="22">
        <f>H98</f>
        <v>218.49999999999997</v>
      </c>
      <c r="J98" s="19">
        <v>219</v>
      </c>
      <c r="K98" s="19">
        <v>6.8</v>
      </c>
      <c r="L98" s="22">
        <f t="shared" si="8"/>
        <v>-6.299999999999971</v>
      </c>
    </row>
    <row r="99" spans="1:12" ht="15">
      <c r="A99" s="23" t="s">
        <v>140</v>
      </c>
      <c r="B99" s="24" t="s">
        <v>24</v>
      </c>
      <c r="C99" s="24">
        <v>5</v>
      </c>
      <c r="D99" s="24"/>
      <c r="E99" s="24">
        <v>82.5</v>
      </c>
      <c r="F99" s="24"/>
      <c r="G99" s="24">
        <f t="shared" si="6"/>
        <v>412.5</v>
      </c>
      <c r="H99" s="25">
        <f t="shared" si="7"/>
        <v>474.37499999999994</v>
      </c>
      <c r="I99" s="27">
        <f>H99</f>
        <v>474.37499999999994</v>
      </c>
      <c r="J99" s="23">
        <v>504</v>
      </c>
      <c r="K99" s="23">
        <v>8.5</v>
      </c>
      <c r="L99" s="27">
        <f t="shared" si="8"/>
        <v>21.125000000000057</v>
      </c>
    </row>
    <row r="100" spans="1:12" ht="15">
      <c r="A100" s="19" t="s">
        <v>77</v>
      </c>
      <c r="B100" s="20" t="s">
        <v>17</v>
      </c>
      <c r="C100" s="20">
        <v>7.3</v>
      </c>
      <c r="D100" s="20"/>
      <c r="E100" s="20">
        <v>95</v>
      </c>
      <c r="F100" s="20"/>
      <c r="G100" s="20">
        <f aca="true" t="shared" si="9" ref="G100:G134">E100*C100</f>
        <v>693.5</v>
      </c>
      <c r="H100" s="21">
        <f t="shared" si="7"/>
        <v>797.525</v>
      </c>
      <c r="I100" s="19"/>
      <c r="J100" s="19"/>
      <c r="K100" s="19"/>
      <c r="L100" s="22"/>
    </row>
    <row r="101" spans="1:12" ht="15">
      <c r="A101" s="19" t="s">
        <v>96</v>
      </c>
      <c r="B101" s="20" t="s">
        <v>21</v>
      </c>
      <c r="C101" s="20">
        <v>7</v>
      </c>
      <c r="D101" s="20"/>
      <c r="E101" s="20">
        <v>47.5</v>
      </c>
      <c r="F101" s="20"/>
      <c r="G101" s="20">
        <f t="shared" si="9"/>
        <v>332.5</v>
      </c>
      <c r="H101" s="21">
        <f t="shared" si="7"/>
        <v>382.37499999999994</v>
      </c>
      <c r="I101" s="19"/>
      <c r="J101" s="19"/>
      <c r="K101" s="19"/>
      <c r="L101" s="22"/>
    </row>
    <row r="102" spans="1:12" ht="15">
      <c r="A102" s="19" t="s">
        <v>96</v>
      </c>
      <c r="B102" s="20" t="s">
        <v>26</v>
      </c>
      <c r="C102" s="20">
        <v>7</v>
      </c>
      <c r="D102" s="20"/>
      <c r="E102" s="20">
        <v>11.4</v>
      </c>
      <c r="F102" s="20"/>
      <c r="G102" s="20">
        <f t="shared" si="9"/>
        <v>79.8</v>
      </c>
      <c r="H102" s="21">
        <f t="shared" si="7"/>
        <v>91.77</v>
      </c>
      <c r="I102" s="19"/>
      <c r="J102" s="19"/>
      <c r="K102" s="19"/>
      <c r="L102" s="22"/>
    </row>
    <row r="103" spans="1:12" ht="15">
      <c r="A103" s="19" t="s">
        <v>96</v>
      </c>
      <c r="B103" s="20" t="s">
        <v>30</v>
      </c>
      <c r="C103" s="20">
        <v>11</v>
      </c>
      <c r="D103" s="20"/>
      <c r="E103" s="20">
        <v>19</v>
      </c>
      <c r="F103" s="20"/>
      <c r="G103" s="20">
        <f t="shared" si="9"/>
        <v>209</v>
      </c>
      <c r="H103" s="21">
        <f t="shared" si="7"/>
        <v>240.35</v>
      </c>
      <c r="I103" s="22"/>
      <c r="J103" s="19"/>
      <c r="K103" s="19"/>
      <c r="L103" s="22"/>
    </row>
    <row r="104" spans="1:12" ht="15">
      <c r="A104" s="19" t="s">
        <v>96</v>
      </c>
      <c r="B104" s="20" t="s">
        <v>19</v>
      </c>
      <c r="C104" s="20">
        <v>4</v>
      </c>
      <c r="D104" s="20"/>
      <c r="E104" s="20">
        <v>47.5</v>
      </c>
      <c r="F104" s="20"/>
      <c r="G104" s="20">
        <f t="shared" si="9"/>
        <v>190</v>
      </c>
      <c r="H104" s="21">
        <f t="shared" si="7"/>
        <v>218.49999999999997</v>
      </c>
      <c r="I104" s="22">
        <f>H100+H101+H102+H103+H104</f>
        <v>1730.5199999999998</v>
      </c>
      <c r="J104" s="19">
        <v>1698</v>
      </c>
      <c r="K104" s="19">
        <v>39.6</v>
      </c>
      <c r="L104" s="22">
        <f t="shared" si="8"/>
        <v>-72.11999999999975</v>
      </c>
    </row>
    <row r="105" spans="1:12" ht="15">
      <c r="A105" s="23" t="s">
        <v>45</v>
      </c>
      <c r="B105" s="24" t="s">
        <v>40</v>
      </c>
      <c r="C105" s="24">
        <v>1</v>
      </c>
      <c r="D105" s="24"/>
      <c r="E105" s="24">
        <v>230</v>
      </c>
      <c r="F105" s="24"/>
      <c r="G105" s="24">
        <f t="shared" si="9"/>
        <v>230</v>
      </c>
      <c r="H105" s="25">
        <f t="shared" si="7"/>
        <v>264.5</v>
      </c>
      <c r="I105" s="23"/>
      <c r="J105" s="23"/>
      <c r="K105" s="23"/>
      <c r="L105" s="27"/>
    </row>
    <row r="106" spans="1:12" ht="15">
      <c r="A106" s="23" t="s">
        <v>45</v>
      </c>
      <c r="B106" s="24" t="s">
        <v>41</v>
      </c>
      <c r="C106" s="24">
        <v>1</v>
      </c>
      <c r="D106" s="24"/>
      <c r="E106" s="24">
        <v>230</v>
      </c>
      <c r="F106" s="24"/>
      <c r="G106" s="24">
        <f t="shared" si="9"/>
        <v>230</v>
      </c>
      <c r="H106" s="25">
        <f t="shared" si="7"/>
        <v>264.5</v>
      </c>
      <c r="I106" s="23"/>
      <c r="J106" s="23"/>
      <c r="K106" s="23"/>
      <c r="L106" s="27"/>
    </row>
    <row r="107" spans="1:13" ht="15">
      <c r="A107" s="23" t="s">
        <v>45</v>
      </c>
      <c r="B107" s="24" t="s">
        <v>42</v>
      </c>
      <c r="C107" s="24">
        <v>2</v>
      </c>
      <c r="D107" s="24"/>
      <c r="E107" s="24">
        <v>230</v>
      </c>
      <c r="F107" s="24"/>
      <c r="G107" s="24">
        <f t="shared" si="9"/>
        <v>460</v>
      </c>
      <c r="H107" s="25">
        <f t="shared" si="7"/>
        <v>529</v>
      </c>
      <c r="I107" s="23"/>
      <c r="J107" s="23"/>
      <c r="K107" s="23"/>
      <c r="L107" s="27"/>
      <c r="M107" t="s">
        <v>158</v>
      </c>
    </row>
    <row r="108" spans="1:12" ht="15">
      <c r="A108" s="23" t="s">
        <v>33</v>
      </c>
      <c r="B108" s="24" t="s">
        <v>19</v>
      </c>
      <c r="C108" s="24">
        <v>7</v>
      </c>
      <c r="D108" s="24"/>
      <c r="E108" s="24">
        <v>47.5</v>
      </c>
      <c r="F108" s="24"/>
      <c r="G108" s="24">
        <f t="shared" si="9"/>
        <v>332.5</v>
      </c>
      <c r="H108" s="25">
        <f t="shared" si="7"/>
        <v>382.37499999999994</v>
      </c>
      <c r="I108" s="23"/>
      <c r="J108" s="23"/>
      <c r="K108" s="23"/>
      <c r="L108" s="27"/>
    </row>
    <row r="109" spans="1:12" ht="15">
      <c r="A109" s="23" t="s">
        <v>33</v>
      </c>
      <c r="B109" s="24" t="s">
        <v>20</v>
      </c>
      <c r="C109" s="24">
        <v>12</v>
      </c>
      <c r="D109" s="24"/>
      <c r="E109" s="24">
        <v>47.5</v>
      </c>
      <c r="F109" s="24"/>
      <c r="G109" s="24">
        <f t="shared" si="9"/>
        <v>570</v>
      </c>
      <c r="H109" s="25">
        <f t="shared" si="7"/>
        <v>655.5</v>
      </c>
      <c r="I109" s="23"/>
      <c r="J109" s="23"/>
      <c r="K109" s="23"/>
      <c r="L109" s="27"/>
    </row>
    <row r="110" spans="1:12" ht="15">
      <c r="A110" s="23" t="s">
        <v>33</v>
      </c>
      <c r="B110" s="24" t="s">
        <v>24</v>
      </c>
      <c r="C110" s="24">
        <v>5</v>
      </c>
      <c r="D110" s="24"/>
      <c r="E110" s="24">
        <v>82.5</v>
      </c>
      <c r="F110" s="24"/>
      <c r="G110" s="24">
        <f t="shared" si="9"/>
        <v>412.5</v>
      </c>
      <c r="H110" s="25">
        <f t="shared" si="7"/>
        <v>474.37499999999994</v>
      </c>
      <c r="I110" s="23"/>
      <c r="J110" s="23"/>
      <c r="K110" s="23"/>
      <c r="L110" s="27"/>
    </row>
    <row r="111" spans="1:12" ht="15">
      <c r="A111" s="23" t="s">
        <v>33</v>
      </c>
      <c r="B111" s="24" t="s">
        <v>26</v>
      </c>
      <c r="C111" s="24">
        <v>29</v>
      </c>
      <c r="D111" s="24"/>
      <c r="E111" s="24">
        <v>11.4</v>
      </c>
      <c r="F111" s="24"/>
      <c r="G111" s="24">
        <f t="shared" si="9"/>
        <v>330.6</v>
      </c>
      <c r="H111" s="25">
        <f t="shared" si="7"/>
        <v>380.19</v>
      </c>
      <c r="I111" s="27">
        <f>H105+H106+H107+H108+H109+H110+H111</f>
        <v>2950.44</v>
      </c>
      <c r="J111" s="23">
        <v>2950</v>
      </c>
      <c r="K111" s="23">
        <v>115.3</v>
      </c>
      <c r="L111" s="27">
        <f t="shared" si="8"/>
        <v>-115.74000000000005</v>
      </c>
    </row>
    <row r="112" spans="1:12" ht="15">
      <c r="A112" s="19" t="s">
        <v>49</v>
      </c>
      <c r="B112" s="20" t="s">
        <v>11</v>
      </c>
      <c r="C112" s="20">
        <v>5.15</v>
      </c>
      <c r="D112" s="20"/>
      <c r="E112" s="20">
        <v>130</v>
      </c>
      <c r="F112" s="20"/>
      <c r="G112" s="20">
        <f t="shared" si="9"/>
        <v>669.5</v>
      </c>
      <c r="H112" s="21">
        <f t="shared" si="7"/>
        <v>769.925</v>
      </c>
      <c r="I112" s="19"/>
      <c r="J112" s="19"/>
      <c r="K112" s="19"/>
      <c r="L112" s="22"/>
    </row>
    <row r="113" spans="1:12" ht="15">
      <c r="A113" s="19" t="s">
        <v>49</v>
      </c>
      <c r="B113" s="20" t="s">
        <v>19</v>
      </c>
      <c r="C113" s="20">
        <v>7</v>
      </c>
      <c r="D113" s="20"/>
      <c r="E113" s="20">
        <v>47.5</v>
      </c>
      <c r="F113" s="20"/>
      <c r="G113" s="20">
        <f t="shared" si="9"/>
        <v>332.5</v>
      </c>
      <c r="H113" s="21">
        <f t="shared" si="7"/>
        <v>382.37499999999994</v>
      </c>
      <c r="I113" s="22">
        <f>H112+H113</f>
        <v>1152.3</v>
      </c>
      <c r="J113" s="19">
        <v>1230</v>
      </c>
      <c r="K113" s="19">
        <v>20.4</v>
      </c>
      <c r="L113" s="22">
        <f t="shared" si="8"/>
        <v>57.30000000000005</v>
      </c>
    </row>
    <row r="114" spans="1:12" ht="15">
      <c r="A114" s="23" t="s">
        <v>61</v>
      </c>
      <c r="B114" s="24" t="s">
        <v>13</v>
      </c>
      <c r="C114" s="24">
        <v>4</v>
      </c>
      <c r="D114" s="24"/>
      <c r="E114" s="24">
        <v>140</v>
      </c>
      <c r="F114" s="24"/>
      <c r="G114" s="24">
        <f t="shared" si="9"/>
        <v>560</v>
      </c>
      <c r="H114" s="25">
        <f t="shared" si="7"/>
        <v>644</v>
      </c>
      <c r="I114" s="27"/>
      <c r="J114" s="23"/>
      <c r="K114" s="23"/>
      <c r="L114" s="27"/>
    </row>
    <row r="115" spans="1:12" ht="15">
      <c r="A115" s="23" t="s">
        <v>61</v>
      </c>
      <c r="B115" s="24" t="s">
        <v>10</v>
      </c>
      <c r="C115" s="24">
        <v>5.95</v>
      </c>
      <c r="D115" s="24"/>
      <c r="E115" s="24">
        <v>90</v>
      </c>
      <c r="F115" s="24"/>
      <c r="G115" s="24">
        <f>E115*C115</f>
        <v>535.5</v>
      </c>
      <c r="H115" s="25">
        <f>G115*1.15</f>
        <v>615.8249999999999</v>
      </c>
      <c r="I115" s="27">
        <f>H114+H115</f>
        <v>1259.8249999999998</v>
      </c>
      <c r="J115" s="23">
        <v>1265</v>
      </c>
      <c r="K115" s="23">
        <v>11.7</v>
      </c>
      <c r="L115" s="27">
        <f t="shared" si="8"/>
        <v>-6.524999999999817</v>
      </c>
    </row>
    <row r="116" spans="1:12" ht="15">
      <c r="A116" s="19" t="s">
        <v>73</v>
      </c>
      <c r="B116" s="20" t="s">
        <v>16</v>
      </c>
      <c r="C116" s="20">
        <v>17</v>
      </c>
      <c r="D116" s="20"/>
      <c r="E116" s="20">
        <v>145</v>
      </c>
      <c r="F116" s="20"/>
      <c r="G116" s="20">
        <f t="shared" si="9"/>
        <v>2465</v>
      </c>
      <c r="H116" s="21">
        <f t="shared" si="7"/>
        <v>2834.75</v>
      </c>
      <c r="I116" s="22">
        <f>H116</f>
        <v>2834.75</v>
      </c>
      <c r="J116" s="19">
        <v>2835</v>
      </c>
      <c r="K116" s="19">
        <v>28.9</v>
      </c>
      <c r="L116" s="22">
        <f t="shared" si="8"/>
        <v>-28.65</v>
      </c>
    </row>
    <row r="117" spans="1:12" ht="15">
      <c r="A117" s="23" t="s">
        <v>108</v>
      </c>
      <c r="B117" s="24" t="s">
        <v>22</v>
      </c>
      <c r="C117" s="24">
        <v>5</v>
      </c>
      <c r="D117" s="24"/>
      <c r="E117" s="24">
        <v>82.5</v>
      </c>
      <c r="F117" s="24"/>
      <c r="G117" s="24">
        <f t="shared" si="9"/>
        <v>412.5</v>
      </c>
      <c r="H117" s="25">
        <f t="shared" si="7"/>
        <v>474.37499999999994</v>
      </c>
      <c r="I117" s="27">
        <f>H117</f>
        <v>474.37499999999994</v>
      </c>
      <c r="J117" s="23">
        <v>520</v>
      </c>
      <c r="K117" s="23">
        <v>8.5</v>
      </c>
      <c r="L117" s="27">
        <f t="shared" si="8"/>
        <v>37.12500000000006</v>
      </c>
    </row>
    <row r="118" spans="1:13" ht="15">
      <c r="A118" s="19" t="s">
        <v>105</v>
      </c>
      <c r="B118" s="20" t="s">
        <v>22</v>
      </c>
      <c r="C118" s="20">
        <v>6.85</v>
      </c>
      <c r="D118" s="20"/>
      <c r="E118" s="20">
        <v>82.5</v>
      </c>
      <c r="F118" s="20"/>
      <c r="G118" s="20">
        <f t="shared" si="9"/>
        <v>565.125</v>
      </c>
      <c r="H118" s="21">
        <f t="shared" si="7"/>
        <v>649.89375</v>
      </c>
      <c r="I118" s="22">
        <f>H118</f>
        <v>649.89375</v>
      </c>
      <c r="J118" s="19">
        <v>664</v>
      </c>
      <c r="K118" s="19">
        <v>11.6</v>
      </c>
      <c r="L118" s="22">
        <f t="shared" si="8"/>
        <v>2.506250000000046</v>
      </c>
      <c r="M118" s="3"/>
    </row>
    <row r="119" spans="1:12" ht="15">
      <c r="A119" s="23" t="s">
        <v>122</v>
      </c>
      <c r="B119" s="24" t="s">
        <v>24</v>
      </c>
      <c r="C119" s="24">
        <v>10</v>
      </c>
      <c r="D119" s="24"/>
      <c r="E119" s="24">
        <v>82.5</v>
      </c>
      <c r="F119" s="24"/>
      <c r="G119" s="24">
        <f t="shared" si="9"/>
        <v>825</v>
      </c>
      <c r="H119" s="25">
        <f t="shared" si="7"/>
        <v>948.7499999999999</v>
      </c>
      <c r="I119" s="27">
        <f>H119</f>
        <v>948.7499999999999</v>
      </c>
      <c r="J119" s="23">
        <v>949</v>
      </c>
      <c r="K119" s="23">
        <v>11.7</v>
      </c>
      <c r="L119" s="27">
        <f t="shared" si="8"/>
        <v>-11.449999999999886</v>
      </c>
    </row>
    <row r="120" spans="1:12" ht="15">
      <c r="A120" s="19" t="s">
        <v>66</v>
      </c>
      <c r="B120" s="20" t="s">
        <v>14</v>
      </c>
      <c r="C120" s="20">
        <v>6</v>
      </c>
      <c r="D120" s="20"/>
      <c r="E120" s="20">
        <v>140</v>
      </c>
      <c r="F120" s="20"/>
      <c r="G120" s="20">
        <f t="shared" si="9"/>
        <v>840</v>
      </c>
      <c r="H120" s="21">
        <f t="shared" si="7"/>
        <v>965.9999999999999</v>
      </c>
      <c r="I120" s="19"/>
      <c r="J120" s="19"/>
      <c r="K120" s="19"/>
      <c r="L120" s="22"/>
    </row>
    <row r="121" spans="1:12" ht="15">
      <c r="A121" s="19" t="s">
        <v>66</v>
      </c>
      <c r="B121" s="20" t="s">
        <v>15</v>
      </c>
      <c r="C121" s="20">
        <v>6</v>
      </c>
      <c r="D121" s="20"/>
      <c r="E121" s="20">
        <v>155</v>
      </c>
      <c r="F121" s="20"/>
      <c r="G121" s="20">
        <f t="shared" si="9"/>
        <v>930</v>
      </c>
      <c r="H121" s="21">
        <f t="shared" si="7"/>
        <v>1069.5</v>
      </c>
      <c r="I121" s="19"/>
      <c r="J121" s="19"/>
      <c r="K121" s="19"/>
      <c r="L121" s="22"/>
    </row>
    <row r="122" spans="1:12" ht="15">
      <c r="A122" s="19" t="s">
        <v>66</v>
      </c>
      <c r="B122" s="20" t="s">
        <v>26</v>
      </c>
      <c r="C122" s="20">
        <v>18</v>
      </c>
      <c r="D122" s="20"/>
      <c r="E122" s="20">
        <v>11.4</v>
      </c>
      <c r="F122" s="20"/>
      <c r="G122" s="20">
        <f t="shared" si="9"/>
        <v>205.20000000000002</v>
      </c>
      <c r="H122" s="21">
        <f t="shared" si="7"/>
        <v>235.98</v>
      </c>
      <c r="I122" s="19"/>
      <c r="J122" s="19"/>
      <c r="K122" s="19"/>
      <c r="L122" s="22"/>
    </row>
    <row r="123" spans="1:12" ht="15">
      <c r="A123" s="19" t="s">
        <v>66</v>
      </c>
      <c r="B123" s="20" t="s">
        <v>25</v>
      </c>
      <c r="C123" s="20">
        <v>4</v>
      </c>
      <c r="D123" s="20"/>
      <c r="E123" s="20">
        <v>70</v>
      </c>
      <c r="F123" s="20"/>
      <c r="G123" s="20">
        <f t="shared" si="9"/>
        <v>280</v>
      </c>
      <c r="H123" s="21">
        <f t="shared" si="7"/>
        <v>322</v>
      </c>
      <c r="I123" s="22">
        <f>H120+H121+H122+H123</f>
        <v>2593.48</v>
      </c>
      <c r="J123" s="19">
        <v>2593</v>
      </c>
      <c r="K123" s="19">
        <v>36.2</v>
      </c>
      <c r="L123" s="22">
        <f t="shared" si="8"/>
        <v>-36.68000000000002</v>
      </c>
    </row>
    <row r="124" spans="1:12" ht="15">
      <c r="A124" s="23" t="s">
        <v>119</v>
      </c>
      <c r="B124" s="24" t="s">
        <v>23</v>
      </c>
      <c r="C124" s="24">
        <v>5</v>
      </c>
      <c r="D124" s="24"/>
      <c r="E124" s="24">
        <v>82.5</v>
      </c>
      <c r="F124" s="24"/>
      <c r="G124" s="24">
        <f t="shared" si="9"/>
        <v>412.5</v>
      </c>
      <c r="H124" s="25">
        <f t="shared" si="7"/>
        <v>474.37499999999994</v>
      </c>
      <c r="I124" s="27">
        <f aca="true" t="shared" si="10" ref="I124:I130">H124</f>
        <v>474.37499999999994</v>
      </c>
      <c r="J124" s="23">
        <v>474</v>
      </c>
      <c r="K124" s="23">
        <v>8.5</v>
      </c>
      <c r="L124" s="27">
        <f t="shared" si="8"/>
        <v>-8.874999999999943</v>
      </c>
    </row>
    <row r="125" spans="1:12" ht="15">
      <c r="A125" s="19" t="s">
        <v>97</v>
      </c>
      <c r="B125" s="20" t="s">
        <v>21</v>
      </c>
      <c r="C125" s="20">
        <v>4</v>
      </c>
      <c r="D125" s="20"/>
      <c r="E125" s="20">
        <v>47.5</v>
      </c>
      <c r="F125" s="20"/>
      <c r="G125" s="20">
        <f t="shared" si="9"/>
        <v>190</v>
      </c>
      <c r="H125" s="21">
        <f t="shared" si="7"/>
        <v>218.49999999999997</v>
      </c>
      <c r="I125" s="22">
        <f t="shared" si="10"/>
        <v>218.49999999999997</v>
      </c>
      <c r="J125" s="19">
        <v>219</v>
      </c>
      <c r="K125" s="19">
        <v>6.8</v>
      </c>
      <c r="L125" s="22">
        <f t="shared" si="8"/>
        <v>-6.299999999999971</v>
      </c>
    </row>
    <row r="126" spans="1:12" ht="15">
      <c r="A126" s="23" t="s">
        <v>86</v>
      </c>
      <c r="B126" s="24" t="s">
        <v>19</v>
      </c>
      <c r="C126" s="24">
        <v>6</v>
      </c>
      <c r="D126" s="24"/>
      <c r="E126" s="24">
        <v>47.5</v>
      </c>
      <c r="F126" s="24"/>
      <c r="G126" s="24">
        <f t="shared" si="9"/>
        <v>285</v>
      </c>
      <c r="H126" s="25">
        <f t="shared" si="7"/>
        <v>327.75</v>
      </c>
      <c r="I126" s="27">
        <f t="shared" si="10"/>
        <v>327.75</v>
      </c>
      <c r="J126" s="23">
        <v>328</v>
      </c>
      <c r="K126" s="23">
        <v>10.2</v>
      </c>
      <c r="L126" s="27">
        <f t="shared" si="8"/>
        <v>-9.95</v>
      </c>
    </row>
    <row r="127" spans="1:12" ht="15">
      <c r="A127" s="19" t="s">
        <v>107</v>
      </c>
      <c r="B127" s="20" t="s">
        <v>22</v>
      </c>
      <c r="C127" s="20">
        <v>3</v>
      </c>
      <c r="D127" s="20"/>
      <c r="E127" s="20">
        <v>82.5</v>
      </c>
      <c r="F127" s="20"/>
      <c r="G127" s="20">
        <f t="shared" si="9"/>
        <v>247.5</v>
      </c>
      <c r="H127" s="21">
        <f t="shared" si="7"/>
        <v>284.625</v>
      </c>
      <c r="I127" s="22">
        <f t="shared" si="10"/>
        <v>284.625</v>
      </c>
      <c r="J127" s="19">
        <v>285</v>
      </c>
      <c r="K127" s="19">
        <v>5.1</v>
      </c>
      <c r="L127" s="22">
        <f t="shared" si="8"/>
        <v>-4.725</v>
      </c>
    </row>
    <row r="128" spans="1:12" ht="15">
      <c r="A128" s="23" t="s">
        <v>76</v>
      </c>
      <c r="B128" s="24" t="s">
        <v>17</v>
      </c>
      <c r="C128" s="24">
        <v>8.3</v>
      </c>
      <c r="D128" s="24"/>
      <c r="E128" s="24">
        <v>95</v>
      </c>
      <c r="F128" s="24"/>
      <c r="G128" s="24">
        <f t="shared" si="9"/>
        <v>788.5000000000001</v>
      </c>
      <c r="H128" s="25">
        <f t="shared" si="7"/>
        <v>906.7750000000001</v>
      </c>
      <c r="I128" s="27"/>
      <c r="J128" s="23"/>
      <c r="K128" s="23"/>
      <c r="L128" s="27"/>
    </row>
    <row r="129" spans="1:13" ht="15">
      <c r="A129" s="23" t="s">
        <v>76</v>
      </c>
      <c r="B129" s="24" t="s">
        <v>19</v>
      </c>
      <c r="C129" s="24">
        <v>5</v>
      </c>
      <c r="D129" s="24"/>
      <c r="E129" s="24">
        <v>47.5</v>
      </c>
      <c r="F129" s="24"/>
      <c r="G129" s="24">
        <f t="shared" si="9"/>
        <v>237.5</v>
      </c>
      <c r="H129" s="25">
        <f t="shared" si="7"/>
        <v>273.125</v>
      </c>
      <c r="I129" s="27">
        <f>H128+H129</f>
        <v>1179.9</v>
      </c>
      <c r="J129" s="23">
        <v>1147</v>
      </c>
      <c r="K129" s="23">
        <v>22.1</v>
      </c>
      <c r="L129" s="27">
        <f t="shared" si="8"/>
        <v>-55.00000000000009</v>
      </c>
      <c r="M129" t="s">
        <v>155</v>
      </c>
    </row>
    <row r="130" spans="1:12" ht="15">
      <c r="A130" s="19" t="s">
        <v>59</v>
      </c>
      <c r="B130" s="20" t="s">
        <v>12</v>
      </c>
      <c r="C130" s="20">
        <v>12</v>
      </c>
      <c r="D130" s="20"/>
      <c r="E130" s="20">
        <v>140</v>
      </c>
      <c r="F130" s="20"/>
      <c r="G130" s="20">
        <f t="shared" si="9"/>
        <v>1680</v>
      </c>
      <c r="H130" s="21">
        <f t="shared" si="7"/>
        <v>1931.9999999999998</v>
      </c>
      <c r="I130" s="22">
        <f t="shared" si="10"/>
        <v>1931.9999999999998</v>
      </c>
      <c r="J130" s="19">
        <v>1932</v>
      </c>
      <c r="K130" s="19">
        <v>20.4</v>
      </c>
      <c r="L130" s="22">
        <f t="shared" si="8"/>
        <v>-20.39999999999977</v>
      </c>
    </row>
    <row r="131" spans="1:12" ht="15">
      <c r="A131" s="23" t="s">
        <v>80</v>
      </c>
      <c r="B131" s="24" t="s">
        <v>18</v>
      </c>
      <c r="C131" s="24">
        <v>3</v>
      </c>
      <c r="D131" s="24"/>
      <c r="E131" s="24">
        <v>47.5</v>
      </c>
      <c r="F131" s="24"/>
      <c r="G131" s="24">
        <f t="shared" si="9"/>
        <v>142.5</v>
      </c>
      <c r="H131" s="25">
        <f t="shared" si="7"/>
        <v>163.875</v>
      </c>
      <c r="I131" s="23"/>
      <c r="J131" s="23"/>
      <c r="K131" s="23"/>
      <c r="L131" s="27"/>
    </row>
    <row r="132" spans="1:12" ht="15">
      <c r="A132" s="23" t="s">
        <v>80</v>
      </c>
      <c r="B132" s="24" t="s">
        <v>21</v>
      </c>
      <c r="C132" s="24">
        <v>3</v>
      </c>
      <c r="D132" s="24"/>
      <c r="E132" s="24">
        <v>47.5</v>
      </c>
      <c r="F132" s="24"/>
      <c r="G132" s="24">
        <f t="shared" si="9"/>
        <v>142.5</v>
      </c>
      <c r="H132" s="25">
        <f t="shared" si="7"/>
        <v>163.875</v>
      </c>
      <c r="I132" s="27">
        <f>H131+H132</f>
        <v>327.75</v>
      </c>
      <c r="J132" s="23">
        <v>328</v>
      </c>
      <c r="K132" s="23">
        <v>10.2</v>
      </c>
      <c r="L132" s="27">
        <f t="shared" si="8"/>
        <v>-9.95</v>
      </c>
    </row>
    <row r="133" spans="1:12" ht="15">
      <c r="A133" s="19" t="s">
        <v>113</v>
      </c>
      <c r="B133" s="20" t="s">
        <v>22</v>
      </c>
      <c r="C133" s="20">
        <v>3</v>
      </c>
      <c r="D133" s="20"/>
      <c r="E133" s="20">
        <v>82.5</v>
      </c>
      <c r="F133" s="20"/>
      <c r="G133" s="20">
        <f t="shared" si="9"/>
        <v>247.5</v>
      </c>
      <c r="H133" s="21">
        <f t="shared" si="7"/>
        <v>284.625</v>
      </c>
      <c r="I133" s="22">
        <f>H133</f>
        <v>284.625</v>
      </c>
      <c r="J133" s="19">
        <v>285</v>
      </c>
      <c r="K133" s="19">
        <v>5.1</v>
      </c>
      <c r="L133" s="22">
        <f aca="true" t="shared" si="11" ref="L133:L144">J133-I133-K133</f>
        <v>-4.725</v>
      </c>
    </row>
    <row r="134" spans="1:12" ht="15">
      <c r="A134" s="23" t="s">
        <v>111</v>
      </c>
      <c r="B134" s="24" t="s">
        <v>22</v>
      </c>
      <c r="C134" s="24">
        <v>2</v>
      </c>
      <c r="D134" s="24"/>
      <c r="E134" s="24">
        <v>82.5</v>
      </c>
      <c r="F134" s="24"/>
      <c r="G134" s="24">
        <f t="shared" si="9"/>
        <v>165</v>
      </c>
      <c r="H134" s="25">
        <f t="shared" si="7"/>
        <v>189.74999999999997</v>
      </c>
      <c r="I134" s="23"/>
      <c r="J134" s="23"/>
      <c r="K134" s="23"/>
      <c r="L134" s="27"/>
    </row>
    <row r="135" spans="1:12" ht="15">
      <c r="A135" s="23" t="s">
        <v>111</v>
      </c>
      <c r="B135" s="24" t="s">
        <v>23</v>
      </c>
      <c r="C135" s="24">
        <v>2</v>
      </c>
      <c r="D135" s="24"/>
      <c r="E135" s="24">
        <v>82.5</v>
      </c>
      <c r="F135" s="24"/>
      <c r="G135" s="24">
        <f aca="true" t="shared" si="12" ref="G135:G150">E135*C135</f>
        <v>165</v>
      </c>
      <c r="H135" s="25">
        <f t="shared" si="7"/>
        <v>189.74999999999997</v>
      </c>
      <c r="I135" s="27">
        <f>H134+H135</f>
        <v>379.49999999999994</v>
      </c>
      <c r="J135" s="23">
        <v>380</v>
      </c>
      <c r="K135" s="23">
        <v>6.8</v>
      </c>
      <c r="L135" s="27">
        <f t="shared" si="11"/>
        <v>-6.299999999999943</v>
      </c>
    </row>
    <row r="136" spans="1:12" ht="15">
      <c r="A136" s="19" t="s">
        <v>51</v>
      </c>
      <c r="B136" s="20" t="s">
        <v>35</v>
      </c>
      <c r="C136" s="20">
        <v>6</v>
      </c>
      <c r="D136" s="20"/>
      <c r="E136" s="20">
        <v>115</v>
      </c>
      <c r="F136" s="20"/>
      <c r="G136" s="20">
        <f t="shared" si="12"/>
        <v>690</v>
      </c>
      <c r="H136" s="21">
        <f aca="true" t="shared" si="13" ref="H136:H151">G136*1.15</f>
        <v>793.4999999999999</v>
      </c>
      <c r="I136" s="19"/>
      <c r="J136" s="19"/>
      <c r="K136" s="19"/>
      <c r="L136" s="22"/>
    </row>
    <row r="137" spans="1:12" ht="15">
      <c r="A137" s="19" t="s">
        <v>51</v>
      </c>
      <c r="B137" s="20" t="s">
        <v>31</v>
      </c>
      <c r="C137" s="20">
        <v>9</v>
      </c>
      <c r="D137" s="20"/>
      <c r="E137" s="20">
        <v>19</v>
      </c>
      <c r="F137" s="20"/>
      <c r="G137" s="20">
        <f t="shared" si="12"/>
        <v>171</v>
      </c>
      <c r="H137" s="21">
        <f t="shared" si="13"/>
        <v>196.64999999999998</v>
      </c>
      <c r="I137" s="22">
        <f>H136+H137</f>
        <v>990.1499999999999</v>
      </c>
      <c r="J137" s="19">
        <v>1000</v>
      </c>
      <c r="K137" s="19">
        <v>14.7</v>
      </c>
      <c r="L137" s="22">
        <f t="shared" si="11"/>
        <v>-4.849999999999863</v>
      </c>
    </row>
    <row r="138" spans="1:12" ht="15">
      <c r="A138" s="19" t="s">
        <v>90</v>
      </c>
      <c r="B138" s="20" t="s">
        <v>19</v>
      </c>
      <c r="C138" s="20">
        <v>13</v>
      </c>
      <c r="D138" s="20"/>
      <c r="E138" s="20">
        <v>47.5</v>
      </c>
      <c r="F138" s="20"/>
      <c r="G138" s="20">
        <f t="shared" si="12"/>
        <v>617.5</v>
      </c>
      <c r="H138" s="21">
        <f t="shared" si="13"/>
        <v>710.125</v>
      </c>
      <c r="I138" s="19"/>
      <c r="J138" s="19"/>
      <c r="K138" s="19"/>
      <c r="L138" s="22"/>
    </row>
    <row r="139" spans="1:12" ht="15">
      <c r="A139" s="23" t="s">
        <v>90</v>
      </c>
      <c r="B139" s="24" t="s">
        <v>26</v>
      </c>
      <c r="C139" s="24">
        <v>16</v>
      </c>
      <c r="D139" s="24"/>
      <c r="E139" s="24">
        <v>11.4</v>
      </c>
      <c r="F139" s="24"/>
      <c r="G139" s="24">
        <f t="shared" si="12"/>
        <v>182.4</v>
      </c>
      <c r="H139" s="25">
        <f t="shared" si="13"/>
        <v>209.76</v>
      </c>
      <c r="I139" s="27">
        <f>H138+H139</f>
        <v>919.885</v>
      </c>
      <c r="J139" s="23">
        <v>1000</v>
      </c>
      <c r="K139" s="23">
        <v>30.1</v>
      </c>
      <c r="L139" s="27">
        <f t="shared" si="11"/>
        <v>50.01500000000001</v>
      </c>
    </row>
    <row r="140" spans="1:13" ht="15">
      <c r="A140" s="19" t="s">
        <v>118</v>
      </c>
      <c r="B140" s="20" t="s">
        <v>23</v>
      </c>
      <c r="C140" s="20">
        <v>3</v>
      </c>
      <c r="D140" s="20"/>
      <c r="E140" s="20">
        <v>82.5</v>
      </c>
      <c r="F140" s="20"/>
      <c r="G140" s="20">
        <f t="shared" si="12"/>
        <v>247.5</v>
      </c>
      <c r="H140" s="21">
        <f t="shared" si="13"/>
        <v>284.625</v>
      </c>
      <c r="I140" s="22">
        <f>H140</f>
        <v>284.625</v>
      </c>
      <c r="J140" s="19">
        <v>285</v>
      </c>
      <c r="K140" s="19">
        <v>5.1</v>
      </c>
      <c r="L140" s="22">
        <f>J140-I140-K140-150</f>
        <v>-154.725</v>
      </c>
      <c r="M140" t="s">
        <v>154</v>
      </c>
    </row>
    <row r="141" spans="1:12" ht="15">
      <c r="A141" s="23" t="s">
        <v>93</v>
      </c>
      <c r="B141" s="24" t="s">
        <v>21</v>
      </c>
      <c r="C141" s="24">
        <v>6</v>
      </c>
      <c r="D141" s="24"/>
      <c r="E141" s="24">
        <v>47.5</v>
      </c>
      <c r="F141" s="24"/>
      <c r="G141" s="24">
        <f t="shared" si="12"/>
        <v>285</v>
      </c>
      <c r="H141" s="25">
        <f t="shared" si="13"/>
        <v>327.75</v>
      </c>
      <c r="I141" s="27">
        <f>H141</f>
        <v>327.75</v>
      </c>
      <c r="J141" s="23">
        <v>328</v>
      </c>
      <c r="K141" s="23">
        <v>6.8</v>
      </c>
      <c r="L141" s="27">
        <f t="shared" si="11"/>
        <v>-6.55</v>
      </c>
    </row>
    <row r="142" spans="1:12" ht="15">
      <c r="A142" s="19" t="s">
        <v>81</v>
      </c>
      <c r="B142" s="20" t="s">
        <v>18</v>
      </c>
      <c r="C142" s="20">
        <v>6</v>
      </c>
      <c r="D142" s="20"/>
      <c r="E142" s="20">
        <v>47.5</v>
      </c>
      <c r="F142" s="20"/>
      <c r="G142" s="20">
        <f t="shared" si="12"/>
        <v>285</v>
      </c>
      <c r="H142" s="21">
        <f t="shared" si="13"/>
        <v>327.75</v>
      </c>
      <c r="I142" s="19"/>
      <c r="J142" s="19"/>
      <c r="K142" s="19"/>
      <c r="L142" s="22"/>
    </row>
    <row r="143" spans="1:12" ht="15">
      <c r="A143" s="19" t="s">
        <v>89</v>
      </c>
      <c r="B143" s="20" t="s">
        <v>19</v>
      </c>
      <c r="C143" s="20">
        <v>6</v>
      </c>
      <c r="D143" s="20"/>
      <c r="E143" s="20">
        <v>47.5</v>
      </c>
      <c r="F143" s="20"/>
      <c r="G143" s="20">
        <f t="shared" si="12"/>
        <v>285</v>
      </c>
      <c r="H143" s="21">
        <f t="shared" si="13"/>
        <v>327.75</v>
      </c>
      <c r="I143" s="19"/>
      <c r="J143" s="19"/>
      <c r="K143" s="19"/>
      <c r="L143" s="22"/>
    </row>
    <row r="144" spans="1:12" ht="15">
      <c r="A144" s="19" t="s">
        <v>89</v>
      </c>
      <c r="B144" s="20" t="s">
        <v>20</v>
      </c>
      <c r="C144" s="20">
        <v>3</v>
      </c>
      <c r="D144" s="20"/>
      <c r="E144" s="20">
        <v>47.5</v>
      </c>
      <c r="F144" s="20"/>
      <c r="G144" s="20">
        <f t="shared" si="12"/>
        <v>142.5</v>
      </c>
      <c r="H144" s="21">
        <f t="shared" si="13"/>
        <v>163.875</v>
      </c>
      <c r="I144" s="22">
        <f>H142+H143+H144</f>
        <v>819.375</v>
      </c>
      <c r="J144" s="19">
        <v>830</v>
      </c>
      <c r="K144" s="19">
        <v>25.5</v>
      </c>
      <c r="L144" s="22">
        <f t="shared" si="11"/>
        <v>-14.875</v>
      </c>
    </row>
    <row r="145" spans="1:13" ht="15">
      <c r="A145" s="23" t="s">
        <v>141</v>
      </c>
      <c r="B145" s="24" t="s">
        <v>21</v>
      </c>
      <c r="C145" s="24">
        <v>5</v>
      </c>
      <c r="D145" s="24"/>
      <c r="E145" s="24">
        <v>47.5</v>
      </c>
      <c r="F145" s="24"/>
      <c r="G145" s="24">
        <f>E145*C145</f>
        <v>237.5</v>
      </c>
      <c r="H145" s="25">
        <f>G145*1.15</f>
        <v>273.125</v>
      </c>
      <c r="I145" s="27">
        <f aca="true" t="shared" si="14" ref="I145:I151">H145</f>
        <v>273.125</v>
      </c>
      <c r="J145" s="23">
        <v>273</v>
      </c>
      <c r="K145" s="23">
        <v>8.5</v>
      </c>
      <c r="L145" s="27">
        <f>J145-I145-K145-846</f>
        <v>-854.625</v>
      </c>
      <c r="M145" t="s">
        <v>162</v>
      </c>
    </row>
    <row r="146" spans="1:13" ht="15">
      <c r="A146" s="19" t="s">
        <v>143</v>
      </c>
      <c r="B146" s="20" t="s">
        <v>25</v>
      </c>
      <c r="C146" s="29">
        <v>6.9</v>
      </c>
      <c r="D146" s="20"/>
      <c r="E146" s="20">
        <v>70</v>
      </c>
      <c r="F146" s="20"/>
      <c r="G146" s="20">
        <f>E146*C146</f>
        <v>483</v>
      </c>
      <c r="H146" s="21">
        <f>G146*1.15</f>
        <v>555.4499999999999</v>
      </c>
      <c r="I146" s="22">
        <f t="shared" si="14"/>
        <v>555.4499999999999</v>
      </c>
      <c r="J146" s="19">
        <v>580</v>
      </c>
      <c r="K146" s="19">
        <v>12.2</v>
      </c>
      <c r="L146" s="22">
        <f>J146-I146-K146-94</f>
        <v>-81.64999999999993</v>
      </c>
      <c r="M146" t="s">
        <v>145</v>
      </c>
    </row>
    <row r="147" spans="1:13" ht="15">
      <c r="A147" s="23" t="s">
        <v>144</v>
      </c>
      <c r="B147" s="24" t="s">
        <v>15</v>
      </c>
      <c r="C147" s="24">
        <v>5</v>
      </c>
      <c r="D147" s="24"/>
      <c r="E147" s="24">
        <v>155</v>
      </c>
      <c r="F147" s="24"/>
      <c r="G147" s="24">
        <f>E147*C147</f>
        <v>775</v>
      </c>
      <c r="H147" s="25">
        <f>G147*1.15</f>
        <v>891.2499999999999</v>
      </c>
      <c r="I147" s="27">
        <f t="shared" si="14"/>
        <v>891.2499999999999</v>
      </c>
      <c r="J147" s="23">
        <v>891</v>
      </c>
      <c r="K147" s="23">
        <v>8.5</v>
      </c>
      <c r="L147" s="27">
        <f>J147-I147-K147-67</f>
        <v>-75.74999999999989</v>
      </c>
      <c r="M147" t="s">
        <v>146</v>
      </c>
    </row>
    <row r="148" spans="1:12" ht="15">
      <c r="A148" s="19" t="s">
        <v>161</v>
      </c>
      <c r="B148" s="20" t="s">
        <v>19</v>
      </c>
      <c r="C148" s="20">
        <v>5.6</v>
      </c>
      <c r="D148" s="20"/>
      <c r="E148" s="20">
        <v>47.5</v>
      </c>
      <c r="F148" s="20"/>
      <c r="G148" s="20">
        <f>E148*C148</f>
        <v>266</v>
      </c>
      <c r="H148" s="21">
        <f>G148*1.15</f>
        <v>305.9</v>
      </c>
      <c r="I148" s="22">
        <v>306</v>
      </c>
      <c r="J148" s="19">
        <v>310</v>
      </c>
      <c r="K148" s="19">
        <v>9.52</v>
      </c>
      <c r="L148" s="22">
        <f>J148-H148-K148</f>
        <v>-5.419999999999977</v>
      </c>
    </row>
    <row r="149" spans="1:12" ht="15">
      <c r="A149" s="23" t="s">
        <v>36</v>
      </c>
      <c r="B149" s="24" t="s">
        <v>12</v>
      </c>
      <c r="C149" s="24">
        <v>7.75</v>
      </c>
      <c r="D149" s="24"/>
      <c r="E149" s="24">
        <v>140</v>
      </c>
      <c r="F149" s="24"/>
      <c r="G149" s="24">
        <f t="shared" si="12"/>
        <v>1085</v>
      </c>
      <c r="H149" s="25">
        <f t="shared" si="13"/>
        <v>1247.75</v>
      </c>
      <c r="I149" s="27">
        <f t="shared" si="14"/>
        <v>1247.75</v>
      </c>
      <c r="J149" s="23"/>
      <c r="K149" s="23"/>
      <c r="L149" s="23"/>
    </row>
    <row r="150" spans="1:12" ht="15">
      <c r="A150" s="23" t="s">
        <v>36</v>
      </c>
      <c r="B150" s="24" t="s">
        <v>16</v>
      </c>
      <c r="C150" s="24">
        <v>4.35</v>
      </c>
      <c r="D150" s="24"/>
      <c r="E150" s="24">
        <v>145</v>
      </c>
      <c r="F150" s="24"/>
      <c r="G150" s="24">
        <f t="shared" si="12"/>
        <v>630.75</v>
      </c>
      <c r="H150" s="25">
        <f t="shared" si="13"/>
        <v>725.3625</v>
      </c>
      <c r="I150" s="27">
        <f t="shared" si="14"/>
        <v>725.3625</v>
      </c>
      <c r="J150" s="23"/>
      <c r="K150" s="23"/>
      <c r="L150" s="23"/>
    </row>
    <row r="151" spans="1:12" ht="15" hidden="1">
      <c r="A151" s="30"/>
      <c r="B151" s="30"/>
      <c r="C151" s="30"/>
      <c r="D151" s="30"/>
      <c r="E151" s="30"/>
      <c r="F151" s="30"/>
      <c r="G151" s="31">
        <f>SUM(G2:G150)</f>
        <v>70141.625</v>
      </c>
      <c r="H151" s="32">
        <f t="shared" si="13"/>
        <v>80662.86875</v>
      </c>
      <c r="I151" s="17">
        <f t="shared" si="14"/>
        <v>80662.86875</v>
      </c>
      <c r="J151" s="30"/>
      <c r="K151" s="18">
        <f>SUM(K2:K150)</f>
        <v>1483.2199999999998</v>
      </c>
      <c r="L151" s="30"/>
    </row>
    <row r="152" spans="8:9" ht="15" hidden="1">
      <c r="H152" s="9"/>
      <c r="I152" s="9"/>
    </row>
    <row r="153" ht="15" hidden="1">
      <c r="K153">
        <v>1524</v>
      </c>
    </row>
    <row r="154" ht="15">
      <c r="B154" s="3"/>
    </row>
    <row r="156" ht="15">
      <c r="O156">
        <v>13.6</v>
      </c>
    </row>
    <row r="159" ht="15">
      <c r="J159" s="10"/>
    </row>
    <row r="160" ht="15">
      <c r="J160" s="11"/>
    </row>
    <row r="161" ht="15">
      <c r="J161" s="10"/>
    </row>
    <row r="162" ht="15">
      <c r="J162" s="10"/>
    </row>
    <row r="163" ht="15">
      <c r="J163" s="10"/>
    </row>
    <row r="164" ht="15">
      <c r="J164" s="10"/>
    </row>
    <row r="165" spans="10:11" ht="15">
      <c r="J165" s="10" t="s">
        <v>159</v>
      </c>
      <c r="K165" t="s">
        <v>160</v>
      </c>
    </row>
  </sheetData>
  <sheetProtection/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70"/>
  <sheetViews>
    <sheetView zoomScalePageLayoutView="0" workbookViewId="0" topLeftCell="A1">
      <selection activeCell="E166" sqref="E166"/>
    </sheetView>
  </sheetViews>
  <sheetFormatPr defaultColWidth="9.140625" defaultRowHeight="15"/>
  <cols>
    <col min="1" max="1" width="57.7109375" style="0" customWidth="1"/>
    <col min="2" max="2" width="15.140625" style="0" customWidth="1"/>
  </cols>
  <sheetData>
    <row r="1" spans="1:2" ht="33.75">
      <c r="A1" s="13" t="s">
        <v>133</v>
      </c>
      <c r="B1" s="14"/>
    </row>
    <row r="2" spans="1:2" ht="33.75">
      <c r="A2" s="13" t="s">
        <v>165</v>
      </c>
      <c r="B2" s="14"/>
    </row>
    <row r="3" spans="1:2" ht="33.75">
      <c r="A3" s="13" t="s">
        <v>139</v>
      </c>
      <c r="B3" s="14"/>
    </row>
    <row r="4" spans="1:2" ht="33.75">
      <c r="A4" s="13" t="s">
        <v>165</v>
      </c>
      <c r="B4" s="14"/>
    </row>
    <row r="5" spans="1:2" ht="33.75">
      <c r="A5" s="13" t="s">
        <v>52</v>
      </c>
      <c r="B5" s="14"/>
    </row>
    <row r="6" spans="1:2" ht="33.75">
      <c r="A6" s="13" t="s">
        <v>165</v>
      </c>
      <c r="B6" s="14"/>
    </row>
    <row r="7" spans="1:2" ht="33.75">
      <c r="A7" s="13" t="s">
        <v>68</v>
      </c>
      <c r="B7" s="14"/>
    </row>
    <row r="8" spans="1:2" ht="33.75">
      <c r="A8" s="13" t="s">
        <v>165</v>
      </c>
      <c r="B8" s="14"/>
    </row>
    <row r="9" spans="1:2" ht="33.75">
      <c r="A9" s="13" t="s">
        <v>79</v>
      </c>
      <c r="B9" s="14"/>
    </row>
    <row r="10" spans="1:2" ht="33.75">
      <c r="A10" s="13" t="s">
        <v>138</v>
      </c>
      <c r="B10" s="14"/>
    </row>
    <row r="11" spans="1:2" ht="33.75">
      <c r="A11" s="13" t="s">
        <v>101</v>
      </c>
      <c r="B11" s="14"/>
    </row>
    <row r="12" spans="1:2" ht="33.75">
      <c r="A12" s="13" t="s">
        <v>165</v>
      </c>
      <c r="B12" s="14"/>
    </row>
    <row r="13" spans="1:2" ht="33.75">
      <c r="A13" s="13" t="s">
        <v>112</v>
      </c>
      <c r="B13" s="14"/>
    </row>
    <row r="14" spans="1:2" ht="33.75">
      <c r="A14" s="13" t="s">
        <v>165</v>
      </c>
      <c r="B14" s="14"/>
    </row>
    <row r="15" spans="1:2" ht="33.75">
      <c r="A15" s="13" t="s">
        <v>56</v>
      </c>
      <c r="B15" s="14"/>
    </row>
    <row r="16" spans="1:2" ht="33.75">
      <c r="A16" s="13" t="s">
        <v>165</v>
      </c>
      <c r="B16" s="14"/>
    </row>
    <row r="17" spans="1:2" ht="33.75">
      <c r="A17" s="13" t="s">
        <v>84</v>
      </c>
      <c r="B17" s="14"/>
    </row>
    <row r="18" spans="1:2" ht="33.75">
      <c r="A18" s="13" t="s">
        <v>165</v>
      </c>
      <c r="B18" s="14"/>
    </row>
    <row r="19" spans="1:2" ht="33.75">
      <c r="A19" s="13" t="s">
        <v>109</v>
      </c>
      <c r="B19" s="14"/>
    </row>
    <row r="20" spans="1:2" ht="33.75">
      <c r="A20" s="13" t="s">
        <v>165</v>
      </c>
      <c r="B20" s="14"/>
    </row>
    <row r="21" spans="1:2" ht="33.75">
      <c r="A21" s="13" t="s">
        <v>115</v>
      </c>
      <c r="B21" s="14"/>
    </row>
    <row r="22" spans="1:2" ht="33.75">
      <c r="A22" s="13" t="s">
        <v>165</v>
      </c>
      <c r="B22" s="14"/>
    </row>
    <row r="23" spans="1:2" ht="33.75">
      <c r="A23" s="13" t="s">
        <v>136</v>
      </c>
      <c r="B23" s="14"/>
    </row>
    <row r="24" spans="1:2" ht="33.75">
      <c r="A24" s="13" t="s">
        <v>165</v>
      </c>
      <c r="B24" s="14"/>
    </row>
    <row r="25" spans="1:2" ht="33.75">
      <c r="A25" s="13" t="s">
        <v>55</v>
      </c>
      <c r="B25" s="14"/>
    </row>
    <row r="26" spans="1:2" ht="33.75">
      <c r="A26" s="13" t="s">
        <v>165</v>
      </c>
      <c r="B26" s="14"/>
    </row>
    <row r="27" spans="1:2" ht="33.75">
      <c r="A27" s="13" t="s">
        <v>134</v>
      </c>
      <c r="B27" s="14"/>
    </row>
    <row r="28" spans="1:2" ht="33.75">
      <c r="A28" s="13" t="s">
        <v>165</v>
      </c>
      <c r="B28" s="14"/>
    </row>
    <row r="29" spans="1:2" ht="33.75">
      <c r="A29" s="13" t="s">
        <v>85</v>
      </c>
      <c r="B29" s="14"/>
    </row>
    <row r="30" spans="1:2" ht="33.75">
      <c r="A30" s="13" t="s">
        <v>165</v>
      </c>
      <c r="B30" s="14"/>
    </row>
    <row r="31" spans="1:2" ht="33.75">
      <c r="A31" s="13" t="s">
        <v>128</v>
      </c>
      <c r="B31" s="14"/>
    </row>
    <row r="32" spans="1:2" ht="33.75">
      <c r="A32" s="13" t="s">
        <v>165</v>
      </c>
      <c r="B32" s="14"/>
    </row>
    <row r="33" spans="1:2" ht="33.75">
      <c r="A33" s="13" t="s">
        <v>102</v>
      </c>
      <c r="B33" s="14"/>
    </row>
    <row r="34" spans="1:2" ht="33.75">
      <c r="A34" s="13" t="s">
        <v>165</v>
      </c>
      <c r="B34" s="14"/>
    </row>
    <row r="35" spans="1:2" ht="33.75">
      <c r="A35" s="13" t="s">
        <v>78</v>
      </c>
      <c r="B35" s="14"/>
    </row>
    <row r="36" spans="1:2" ht="33.75">
      <c r="A36" s="13" t="s">
        <v>165</v>
      </c>
      <c r="B36" s="14"/>
    </row>
    <row r="37" spans="1:2" ht="33.75">
      <c r="A37" s="13" t="s">
        <v>63</v>
      </c>
      <c r="B37" s="14"/>
    </row>
    <row r="38" spans="1:2" ht="33.75">
      <c r="A38" s="13" t="s">
        <v>165</v>
      </c>
      <c r="B38" s="14"/>
    </row>
    <row r="39" spans="1:2" ht="33.75">
      <c r="A39" s="13" t="s">
        <v>91</v>
      </c>
      <c r="B39" s="14"/>
    </row>
    <row r="40" spans="1:2" ht="33.75">
      <c r="A40" s="13" t="s">
        <v>165</v>
      </c>
      <c r="B40" s="14"/>
    </row>
    <row r="41" spans="1:2" ht="33.75">
      <c r="A41" s="13" t="s">
        <v>54</v>
      </c>
      <c r="B41" s="14"/>
    </row>
    <row r="42" spans="1:2" ht="33.75">
      <c r="A42" s="13" t="s">
        <v>165</v>
      </c>
      <c r="B42" s="14"/>
    </row>
    <row r="43" spans="1:2" ht="33.75">
      <c r="A43" s="13" t="s">
        <v>74</v>
      </c>
      <c r="B43" s="14"/>
    </row>
    <row r="44" spans="1:2" ht="33.75">
      <c r="A44" s="13" t="s">
        <v>165</v>
      </c>
      <c r="B44" s="14"/>
    </row>
    <row r="45" spans="1:2" ht="33.75">
      <c r="A45" s="13" t="s">
        <v>44</v>
      </c>
      <c r="B45" s="14"/>
    </row>
    <row r="46" spans="1:2" ht="33.75">
      <c r="A46" s="13" t="s">
        <v>165</v>
      </c>
      <c r="B46" s="14"/>
    </row>
    <row r="47" spans="1:2" ht="33.75">
      <c r="A47" s="13" t="s">
        <v>123</v>
      </c>
      <c r="B47" s="14"/>
    </row>
    <row r="48" spans="1:2" ht="33.75">
      <c r="A48" s="13" t="s">
        <v>165</v>
      </c>
      <c r="B48" s="14"/>
    </row>
    <row r="49" spans="1:2" ht="33.75">
      <c r="A49" s="13" t="s">
        <v>95</v>
      </c>
      <c r="B49" s="14"/>
    </row>
    <row r="50" spans="1:2" ht="33.75">
      <c r="A50" s="13" t="s">
        <v>165</v>
      </c>
      <c r="B50" s="14"/>
    </row>
    <row r="51" spans="1:2" ht="33.75">
      <c r="A51" s="13" t="s">
        <v>64</v>
      </c>
      <c r="B51" s="14"/>
    </row>
    <row r="52" spans="1:2" ht="33.75">
      <c r="A52" s="13" t="s">
        <v>165</v>
      </c>
      <c r="B52" s="14"/>
    </row>
    <row r="53" spans="1:2" ht="33.75">
      <c r="A53" s="13" t="s">
        <v>67</v>
      </c>
      <c r="B53" s="14"/>
    </row>
    <row r="54" spans="1:2" ht="33.75">
      <c r="A54" s="13" t="s">
        <v>165</v>
      </c>
      <c r="B54" s="14"/>
    </row>
    <row r="55" spans="1:2" ht="33.75">
      <c r="A55" s="13" t="s">
        <v>46</v>
      </c>
      <c r="B55" s="14"/>
    </row>
    <row r="56" spans="1:2" ht="33.75">
      <c r="A56" s="13" t="s">
        <v>165</v>
      </c>
      <c r="B56" s="14"/>
    </row>
    <row r="57" spans="1:2" ht="33.75">
      <c r="A57" s="13" t="s">
        <v>47</v>
      </c>
      <c r="B57" s="14"/>
    </row>
    <row r="58" spans="1:2" ht="33.75">
      <c r="A58" s="13" t="s">
        <v>165</v>
      </c>
      <c r="B58" s="14"/>
    </row>
    <row r="59" spans="1:2" ht="33.75">
      <c r="A59" s="13" t="s">
        <v>100</v>
      </c>
      <c r="B59" s="14"/>
    </row>
    <row r="60" spans="1:2" ht="33.75">
      <c r="A60" s="13" t="s">
        <v>165</v>
      </c>
      <c r="B60" s="14"/>
    </row>
    <row r="61" spans="1:2" ht="33.75">
      <c r="A61" s="13" t="s">
        <v>88</v>
      </c>
      <c r="B61" s="14"/>
    </row>
    <row r="62" spans="1:2" ht="33.75">
      <c r="A62" s="13" t="s">
        <v>165</v>
      </c>
      <c r="B62" s="14"/>
    </row>
    <row r="63" spans="1:2" ht="33.75">
      <c r="A63" s="13" t="s">
        <v>83</v>
      </c>
      <c r="B63" s="14"/>
    </row>
    <row r="64" spans="1:2" ht="33.75">
      <c r="A64" s="13" t="s">
        <v>165</v>
      </c>
      <c r="B64" s="14"/>
    </row>
    <row r="65" spans="1:2" ht="33.75">
      <c r="A65" s="13" t="s">
        <v>137</v>
      </c>
      <c r="B65" s="14"/>
    </row>
    <row r="66" spans="1:2" ht="33.75">
      <c r="A66" s="13" t="s">
        <v>165</v>
      </c>
      <c r="B66" s="14"/>
    </row>
    <row r="67" spans="1:2" ht="33.75">
      <c r="A67" s="13" t="s">
        <v>132</v>
      </c>
      <c r="B67" s="14"/>
    </row>
    <row r="68" spans="1:2" ht="33.75">
      <c r="A68" s="13" t="s">
        <v>165</v>
      </c>
      <c r="B68" s="14"/>
    </row>
    <row r="69" spans="1:2" ht="33.75">
      <c r="A69" s="13" t="s">
        <v>53</v>
      </c>
      <c r="B69" s="14"/>
    </row>
    <row r="70" spans="1:2" ht="33.75">
      <c r="A70" s="13" t="s">
        <v>165</v>
      </c>
      <c r="B70" s="14"/>
    </row>
    <row r="71" spans="1:2" ht="33.75">
      <c r="A71" s="13" t="s">
        <v>75</v>
      </c>
      <c r="B71" s="14"/>
    </row>
    <row r="72" spans="1:2" ht="33.75">
      <c r="A72" s="13" t="s">
        <v>165</v>
      </c>
      <c r="B72" s="14"/>
    </row>
    <row r="73" spans="1:2" ht="33.75">
      <c r="A73" s="13" t="s">
        <v>50</v>
      </c>
      <c r="B73" s="14"/>
    </row>
    <row r="74" spans="1:2" ht="33.75">
      <c r="A74" s="13" t="s">
        <v>165</v>
      </c>
      <c r="B74" s="14"/>
    </row>
    <row r="75" spans="1:2" ht="33.75">
      <c r="A75" s="13" t="s">
        <v>110</v>
      </c>
      <c r="B75" s="14"/>
    </row>
    <row r="76" spans="1:2" ht="33.75">
      <c r="A76" s="13" t="s">
        <v>165</v>
      </c>
      <c r="B76" s="14"/>
    </row>
    <row r="77" spans="1:2" ht="33.75">
      <c r="A77" s="13" t="s">
        <v>125</v>
      </c>
      <c r="B77" s="14"/>
    </row>
    <row r="78" spans="1:2" ht="33.75">
      <c r="A78" s="13" t="s">
        <v>165</v>
      </c>
      <c r="B78" s="14"/>
    </row>
    <row r="79" spans="1:2" ht="33.75">
      <c r="A79" s="13" t="s">
        <v>72</v>
      </c>
      <c r="B79" s="14"/>
    </row>
    <row r="80" spans="1:2" ht="33.75">
      <c r="A80" s="13" t="s">
        <v>165</v>
      </c>
      <c r="B80" s="14"/>
    </row>
    <row r="81" spans="1:2" ht="33.75">
      <c r="A81" s="13" t="s">
        <v>65</v>
      </c>
      <c r="B81" s="14"/>
    </row>
    <row r="82" spans="1:2" ht="33.75">
      <c r="A82" s="13" t="s">
        <v>165</v>
      </c>
      <c r="B82" s="14"/>
    </row>
    <row r="83" spans="1:2" ht="33.75">
      <c r="A83" s="13" t="s">
        <v>69</v>
      </c>
      <c r="B83" s="14"/>
    </row>
    <row r="84" spans="1:2" ht="33.75">
      <c r="A84" s="13" t="s">
        <v>165</v>
      </c>
      <c r="B84" s="14"/>
    </row>
    <row r="85" spans="1:2" ht="33.75">
      <c r="A85" s="13" t="s">
        <v>131</v>
      </c>
      <c r="B85" s="14"/>
    </row>
    <row r="86" spans="1:2" ht="33.75">
      <c r="A86" s="13" t="s">
        <v>165</v>
      </c>
      <c r="B86" s="14"/>
    </row>
    <row r="87" spans="1:2" ht="33.75">
      <c r="A87" s="13" t="s">
        <v>48</v>
      </c>
      <c r="B87" s="14"/>
    </row>
    <row r="88" spans="1:2" ht="33.75">
      <c r="A88" s="13" t="s">
        <v>165</v>
      </c>
      <c r="B88" s="14"/>
    </row>
    <row r="89" spans="1:2" ht="33.75">
      <c r="A89" s="13" t="s">
        <v>99</v>
      </c>
      <c r="B89" s="14"/>
    </row>
    <row r="90" spans="1:2" ht="33.75">
      <c r="A90" s="13" t="s">
        <v>165</v>
      </c>
      <c r="B90" s="14"/>
    </row>
    <row r="91" spans="1:2" ht="33.75">
      <c r="A91" s="13" t="s">
        <v>129</v>
      </c>
      <c r="B91" s="14"/>
    </row>
    <row r="92" spans="1:2" ht="33.75">
      <c r="A92" s="13" t="s">
        <v>165</v>
      </c>
      <c r="B92" s="14"/>
    </row>
    <row r="93" spans="1:2" ht="33.75">
      <c r="A93" s="13" t="s">
        <v>62</v>
      </c>
      <c r="B93" s="14"/>
    </row>
    <row r="94" spans="1:2" ht="33.75">
      <c r="A94" s="13" t="s">
        <v>165</v>
      </c>
      <c r="B94" s="14"/>
    </row>
    <row r="95" spans="1:2" ht="33.75">
      <c r="A95" s="13" t="s">
        <v>117</v>
      </c>
      <c r="B95" s="14"/>
    </row>
    <row r="96" spans="1:2" ht="33.75">
      <c r="A96" s="13" t="s">
        <v>165</v>
      </c>
      <c r="B96" s="14"/>
    </row>
    <row r="97" spans="1:2" ht="33.75">
      <c r="A97" s="13" t="s">
        <v>103</v>
      </c>
      <c r="B97" s="14"/>
    </row>
    <row r="98" spans="1:2" ht="33.75">
      <c r="A98" s="13" t="s">
        <v>165</v>
      </c>
      <c r="B98" s="14"/>
    </row>
    <row r="99" spans="1:2" ht="33.75">
      <c r="A99" s="13" t="s">
        <v>126</v>
      </c>
      <c r="B99" s="14"/>
    </row>
    <row r="100" spans="1:2" ht="33.75">
      <c r="A100" s="13" t="s">
        <v>165</v>
      </c>
      <c r="B100" s="14"/>
    </row>
    <row r="101" spans="1:2" ht="33.75">
      <c r="A101" s="13" t="s">
        <v>116</v>
      </c>
      <c r="B101" s="14"/>
    </row>
    <row r="102" spans="1:2" ht="33.75">
      <c r="A102" s="13" t="s">
        <v>165</v>
      </c>
      <c r="B102" s="14"/>
    </row>
    <row r="103" spans="1:2" ht="33.75">
      <c r="A103" s="13" t="s">
        <v>120</v>
      </c>
      <c r="B103" s="14"/>
    </row>
    <row r="104" spans="1:2" ht="33.75">
      <c r="A104" s="13" t="s">
        <v>165</v>
      </c>
      <c r="B104" s="14"/>
    </row>
    <row r="105" spans="1:2" ht="33.75">
      <c r="A105" s="13" t="s">
        <v>71</v>
      </c>
      <c r="B105" s="14"/>
    </row>
    <row r="106" spans="1:2" ht="33.75">
      <c r="A106" s="13" t="s">
        <v>165</v>
      </c>
      <c r="B106" s="14"/>
    </row>
    <row r="107" spans="1:2" ht="33.75">
      <c r="A107" s="13" t="s">
        <v>58</v>
      </c>
      <c r="B107" s="14"/>
    </row>
    <row r="108" spans="1:2" ht="33.75">
      <c r="A108" s="13" t="s">
        <v>165</v>
      </c>
      <c r="B108" s="14"/>
    </row>
    <row r="109" spans="1:2" ht="33.75">
      <c r="A109" s="13" t="s">
        <v>106</v>
      </c>
      <c r="B109" s="14"/>
    </row>
    <row r="110" spans="1:2" ht="33.75">
      <c r="A110" s="13" t="s">
        <v>165</v>
      </c>
      <c r="B110" s="14"/>
    </row>
    <row r="111" spans="1:2" ht="33.75">
      <c r="A111" s="13" t="s">
        <v>104</v>
      </c>
      <c r="B111" s="14"/>
    </row>
    <row r="112" spans="1:2" ht="33.75">
      <c r="A112" s="13" t="s">
        <v>165</v>
      </c>
      <c r="B112" s="14"/>
    </row>
    <row r="113" spans="1:2" ht="33.75">
      <c r="A113" s="13" t="s">
        <v>121</v>
      </c>
      <c r="B113" s="14"/>
    </row>
    <row r="114" spans="1:2" ht="33.75">
      <c r="A114" s="13" t="s">
        <v>70</v>
      </c>
      <c r="B114" s="14"/>
    </row>
    <row r="115" spans="1:2" ht="33.75">
      <c r="A115" s="13" t="s">
        <v>165</v>
      </c>
      <c r="B115" s="14"/>
    </row>
    <row r="116" spans="1:2" ht="33.75">
      <c r="A116" s="13" t="s">
        <v>94</v>
      </c>
      <c r="B116" s="14"/>
    </row>
    <row r="117" spans="1:2" ht="33.75">
      <c r="A117" s="13" t="s">
        <v>165</v>
      </c>
      <c r="B117" s="14"/>
    </row>
    <row r="118" spans="1:2" ht="33.75">
      <c r="A118" s="13" t="s">
        <v>140</v>
      </c>
      <c r="B118" s="14"/>
    </row>
    <row r="119" spans="1:2" ht="33.75">
      <c r="A119" s="13" t="s">
        <v>165</v>
      </c>
      <c r="B119" s="14"/>
    </row>
    <row r="120" spans="1:2" ht="33.75">
      <c r="A120" s="13" t="s">
        <v>96</v>
      </c>
      <c r="B120" s="14"/>
    </row>
    <row r="121" spans="1:2" ht="33.75">
      <c r="A121" s="13" t="s">
        <v>165</v>
      </c>
      <c r="B121" s="14"/>
    </row>
    <row r="122" spans="1:2" ht="33.75">
      <c r="A122" s="13" t="s">
        <v>45</v>
      </c>
      <c r="B122" s="14"/>
    </row>
    <row r="123" spans="1:2" ht="33.75">
      <c r="A123" s="13" t="s">
        <v>165</v>
      </c>
      <c r="B123" s="14"/>
    </row>
    <row r="124" spans="1:2" ht="33.75">
      <c r="A124" s="13" t="s">
        <v>49</v>
      </c>
      <c r="B124" s="14"/>
    </row>
    <row r="125" spans="1:2" ht="33.75">
      <c r="A125" s="13" t="s">
        <v>165</v>
      </c>
      <c r="B125" s="14"/>
    </row>
    <row r="126" spans="1:2" ht="33.75">
      <c r="A126" s="13" t="s">
        <v>73</v>
      </c>
      <c r="B126" s="14"/>
    </row>
    <row r="127" spans="1:2" ht="33.75">
      <c r="A127" s="13" t="s">
        <v>165</v>
      </c>
      <c r="B127" s="14"/>
    </row>
    <row r="128" spans="1:2" ht="33.75">
      <c r="A128" s="13" t="s">
        <v>108</v>
      </c>
      <c r="B128" s="14"/>
    </row>
    <row r="129" spans="1:2" ht="33.75">
      <c r="A129" s="13" t="s">
        <v>165</v>
      </c>
      <c r="B129" s="14"/>
    </row>
    <row r="130" spans="1:2" ht="33.75">
      <c r="A130" s="13" t="s">
        <v>105</v>
      </c>
      <c r="B130" s="14"/>
    </row>
    <row r="131" spans="1:2" ht="33.75">
      <c r="A131" s="13" t="s">
        <v>165</v>
      </c>
      <c r="B131" s="14"/>
    </row>
    <row r="132" spans="1:2" ht="33.75">
      <c r="A132" s="13" t="s">
        <v>122</v>
      </c>
      <c r="B132" s="14"/>
    </row>
    <row r="133" spans="1:2" ht="33.75">
      <c r="A133" s="13" t="s">
        <v>165</v>
      </c>
      <c r="B133" s="14"/>
    </row>
    <row r="134" spans="1:2" ht="33.75">
      <c r="A134" s="13" t="s">
        <v>66</v>
      </c>
      <c r="B134" s="14"/>
    </row>
    <row r="135" spans="1:2" ht="33.75">
      <c r="A135" s="13" t="s">
        <v>165</v>
      </c>
      <c r="B135" s="14"/>
    </row>
    <row r="136" spans="1:2" ht="33.75">
      <c r="A136" s="13" t="s">
        <v>119</v>
      </c>
      <c r="B136" s="14"/>
    </row>
    <row r="137" spans="1:2" ht="33.75">
      <c r="A137" s="13" t="s">
        <v>165</v>
      </c>
      <c r="B137" s="14"/>
    </row>
    <row r="138" spans="1:2" ht="33.75">
      <c r="A138" s="13" t="s">
        <v>97</v>
      </c>
      <c r="B138" s="14"/>
    </row>
    <row r="139" spans="1:2" ht="33.75">
      <c r="A139" s="13" t="s">
        <v>165</v>
      </c>
      <c r="B139" s="14"/>
    </row>
    <row r="140" spans="1:2" ht="33.75">
      <c r="A140" s="13" t="s">
        <v>86</v>
      </c>
      <c r="B140" s="14"/>
    </row>
    <row r="141" spans="1:2" ht="33.75">
      <c r="A141" s="13" t="s">
        <v>165</v>
      </c>
      <c r="B141" s="14"/>
    </row>
    <row r="142" spans="1:2" ht="33.75">
      <c r="A142" s="13" t="s">
        <v>107</v>
      </c>
      <c r="B142" s="14"/>
    </row>
    <row r="143" spans="1:2" ht="33.75">
      <c r="A143" s="13" t="s">
        <v>165</v>
      </c>
      <c r="B143" s="14"/>
    </row>
    <row r="144" spans="1:2" ht="33.75">
      <c r="A144" s="13" t="s">
        <v>76</v>
      </c>
      <c r="B144" s="14"/>
    </row>
    <row r="145" spans="1:2" ht="33.75">
      <c r="A145" s="13" t="s">
        <v>165</v>
      </c>
      <c r="B145" s="14"/>
    </row>
    <row r="146" spans="1:2" ht="33.75">
      <c r="A146" s="13" t="s">
        <v>59</v>
      </c>
      <c r="B146" s="14"/>
    </row>
    <row r="147" spans="1:2" ht="33.75">
      <c r="A147" s="13" t="s">
        <v>165</v>
      </c>
      <c r="B147" s="14"/>
    </row>
    <row r="148" spans="1:2" ht="33.75">
      <c r="A148" s="13" t="s">
        <v>80</v>
      </c>
      <c r="B148" s="14"/>
    </row>
    <row r="149" spans="1:2" ht="33.75">
      <c r="A149" s="13" t="s">
        <v>165</v>
      </c>
      <c r="B149" s="14"/>
    </row>
    <row r="150" spans="1:2" ht="33.75">
      <c r="A150" s="13" t="s">
        <v>113</v>
      </c>
      <c r="B150" s="14"/>
    </row>
    <row r="151" spans="1:2" ht="33.75">
      <c r="A151" s="13" t="s">
        <v>165</v>
      </c>
      <c r="B151" s="14"/>
    </row>
    <row r="152" spans="1:2" ht="33.75">
      <c r="A152" s="13" t="s">
        <v>111</v>
      </c>
      <c r="B152" s="14"/>
    </row>
    <row r="153" spans="1:2" ht="33.75">
      <c r="A153" s="13" t="s">
        <v>165</v>
      </c>
      <c r="B153" s="14"/>
    </row>
    <row r="154" spans="1:2" ht="33.75">
      <c r="A154" s="13" t="s">
        <v>90</v>
      </c>
      <c r="B154" s="14"/>
    </row>
    <row r="155" spans="1:2" ht="33.75">
      <c r="A155" s="13" t="s">
        <v>165</v>
      </c>
      <c r="B155" s="14"/>
    </row>
    <row r="156" spans="1:2" ht="33.75">
      <c r="A156" s="13" t="s">
        <v>118</v>
      </c>
      <c r="B156" s="14"/>
    </row>
    <row r="157" spans="1:2" ht="33.75">
      <c r="A157" s="13" t="s">
        <v>165</v>
      </c>
      <c r="B157" s="14"/>
    </row>
    <row r="158" spans="1:2" ht="33.75">
      <c r="A158" s="13" t="s">
        <v>93</v>
      </c>
      <c r="B158" s="14"/>
    </row>
    <row r="159" spans="1:2" ht="33.75">
      <c r="A159" s="13" t="s">
        <v>165</v>
      </c>
      <c r="B159" s="14"/>
    </row>
    <row r="160" spans="1:2" ht="33.75">
      <c r="A160" s="13" t="s">
        <v>89</v>
      </c>
      <c r="B160" s="14"/>
    </row>
    <row r="161" spans="1:2" ht="33.75">
      <c r="A161" s="13" t="s">
        <v>165</v>
      </c>
      <c r="B161" s="14"/>
    </row>
    <row r="162" spans="1:2" ht="33.75">
      <c r="A162" s="13" t="s">
        <v>141</v>
      </c>
      <c r="B162" s="14"/>
    </row>
    <row r="163" spans="1:2" ht="33.75">
      <c r="A163" s="13" t="s">
        <v>165</v>
      </c>
      <c r="B163" s="14"/>
    </row>
    <row r="164" spans="1:2" ht="33.75">
      <c r="A164" s="13" t="s">
        <v>143</v>
      </c>
      <c r="B164" s="14"/>
    </row>
    <row r="165" spans="1:2" ht="33.75">
      <c r="A165" s="13" t="s">
        <v>144</v>
      </c>
      <c r="B165" s="14"/>
    </row>
    <row r="166" spans="1:2" ht="33.75">
      <c r="A166" s="13" t="s">
        <v>165</v>
      </c>
      <c r="B166" s="14"/>
    </row>
    <row r="167" spans="1:2" ht="33.75">
      <c r="A167" s="13" t="s">
        <v>161</v>
      </c>
      <c r="B167" s="14"/>
    </row>
    <row r="168" spans="1:2" ht="33.75">
      <c r="A168" s="13" t="s">
        <v>165</v>
      </c>
      <c r="B168" s="14"/>
    </row>
    <row r="169" spans="1:2" ht="31.5">
      <c r="A169" s="15" t="s">
        <v>166</v>
      </c>
      <c r="B169" s="12"/>
    </row>
    <row r="170" spans="1:2" ht="33.75">
      <c r="A170" s="13" t="s">
        <v>165</v>
      </c>
      <c r="B170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2"/>
  <sheetViews>
    <sheetView zoomScalePageLayoutView="0" workbookViewId="0" topLeftCell="A1">
      <selection activeCell="E20" sqref="E20"/>
    </sheetView>
  </sheetViews>
  <sheetFormatPr defaultColWidth="9.140625" defaultRowHeight="15"/>
  <cols>
    <col min="2" max="2" width="44.421875" style="0" customWidth="1"/>
  </cols>
  <sheetData>
    <row r="4" ht="15">
      <c r="A4" s="7"/>
    </row>
    <row r="5" ht="15">
      <c r="A5" s="8"/>
    </row>
    <row r="6" ht="15">
      <c r="A6" s="7"/>
    </row>
    <row r="7" ht="15">
      <c r="A7" s="8"/>
    </row>
    <row r="8" ht="15">
      <c r="A8" s="8"/>
    </row>
    <row r="9" ht="15">
      <c r="A9" s="7"/>
    </row>
    <row r="10" ht="15">
      <c r="A10" s="7"/>
    </row>
    <row r="15" spans="1:4" ht="15">
      <c r="A15" t="s">
        <v>148</v>
      </c>
      <c r="B15" t="s">
        <v>149</v>
      </c>
      <c r="C15" t="s">
        <v>150</v>
      </c>
      <c r="D15" t="s">
        <v>152</v>
      </c>
    </row>
    <row r="19" spans="2:5" ht="15">
      <c r="B19" t="s">
        <v>82</v>
      </c>
      <c r="C19" t="s">
        <v>153</v>
      </c>
      <c r="D19" t="s">
        <v>151</v>
      </c>
      <c r="E19" t="s">
        <v>168</v>
      </c>
    </row>
    <row r="22" spans="2:6" ht="15">
      <c r="B22" t="s">
        <v>156</v>
      </c>
      <c r="C22" t="s">
        <v>150</v>
      </c>
      <c r="D22" t="s">
        <v>157</v>
      </c>
      <c r="E22">
        <v>6.35</v>
      </c>
      <c r="F22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59">
      <selection activeCell="N179" sqref="N179"/>
    </sheetView>
  </sheetViews>
  <sheetFormatPr defaultColWidth="9.140625" defaultRowHeight="15"/>
  <cols>
    <col min="1" max="1" width="26.00390625" style="0" customWidth="1"/>
    <col min="2" max="2" width="60.00390625" style="0" customWidth="1"/>
    <col min="4" max="4" width="0" style="0" hidden="1" customWidth="1"/>
    <col min="6" max="6" width="0" style="0" hidden="1" customWidth="1"/>
    <col min="12" max="12" width="18.8515625" style="0" customWidth="1"/>
  </cols>
  <sheetData>
    <row r="1" spans="1:12" ht="15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/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7" ht="15">
      <c r="A2" s="4" t="s">
        <v>50</v>
      </c>
      <c r="B2" t="s">
        <v>35</v>
      </c>
      <c r="C2">
        <v>5</v>
      </c>
      <c r="E2">
        <v>115</v>
      </c>
      <c r="G2">
        <f>E2*C2</f>
        <v>575</v>
      </c>
    </row>
    <row r="3" spans="1:7" ht="15">
      <c r="A3" s="4" t="s">
        <v>34</v>
      </c>
      <c r="B3" t="s">
        <v>35</v>
      </c>
      <c r="C3">
        <v>5</v>
      </c>
      <c r="E3">
        <v>115</v>
      </c>
      <c r="G3">
        <f aca="true" t="shared" si="0" ref="G3:G76">E3*C3</f>
        <v>575</v>
      </c>
    </row>
    <row r="4" spans="1:7" ht="15">
      <c r="A4" s="4" t="s">
        <v>51</v>
      </c>
      <c r="B4" t="s">
        <v>35</v>
      </c>
      <c r="C4">
        <v>6</v>
      </c>
      <c r="E4">
        <v>115</v>
      </c>
      <c r="G4">
        <f t="shared" si="0"/>
        <v>690</v>
      </c>
    </row>
    <row r="5" spans="1:7" ht="15">
      <c r="A5" s="4" t="s">
        <v>52</v>
      </c>
      <c r="B5" t="s">
        <v>35</v>
      </c>
      <c r="C5">
        <v>4</v>
      </c>
      <c r="E5">
        <v>115</v>
      </c>
      <c r="G5">
        <f t="shared" si="0"/>
        <v>460</v>
      </c>
    </row>
    <row r="6" spans="1:7" ht="15">
      <c r="A6" s="4" t="s">
        <v>53</v>
      </c>
      <c r="B6" t="s">
        <v>35</v>
      </c>
      <c r="C6">
        <v>14</v>
      </c>
      <c r="E6">
        <v>115</v>
      </c>
      <c r="G6">
        <f t="shared" si="0"/>
        <v>1610</v>
      </c>
    </row>
    <row r="7" ht="15">
      <c r="A7" s="4"/>
    </row>
    <row r="8" spans="1:7" ht="15">
      <c r="A8" s="4" t="s">
        <v>54</v>
      </c>
      <c r="B8" t="s">
        <v>10</v>
      </c>
      <c r="C8">
        <v>11</v>
      </c>
      <c r="E8">
        <v>90</v>
      </c>
      <c r="G8">
        <f t="shared" si="0"/>
        <v>990</v>
      </c>
    </row>
    <row r="9" spans="1:7" ht="15">
      <c r="A9" s="4" t="s">
        <v>55</v>
      </c>
      <c r="B9" t="s">
        <v>10</v>
      </c>
      <c r="C9">
        <v>12</v>
      </c>
      <c r="E9">
        <v>90</v>
      </c>
      <c r="G9">
        <f t="shared" si="0"/>
        <v>1080</v>
      </c>
    </row>
    <row r="10" spans="1:7" ht="15">
      <c r="A10" s="5" t="s">
        <v>36</v>
      </c>
      <c r="B10" t="s">
        <v>10</v>
      </c>
      <c r="C10">
        <v>6</v>
      </c>
      <c r="E10">
        <v>90</v>
      </c>
      <c r="G10">
        <f t="shared" si="0"/>
        <v>540</v>
      </c>
    </row>
    <row r="11" ht="15">
      <c r="A11" s="5"/>
    </row>
    <row r="12" spans="1:7" ht="15">
      <c r="A12" s="4" t="s">
        <v>49</v>
      </c>
      <c r="B12" t="s">
        <v>11</v>
      </c>
      <c r="C12">
        <v>5</v>
      </c>
      <c r="E12">
        <v>130</v>
      </c>
      <c r="G12">
        <f t="shared" si="0"/>
        <v>650</v>
      </c>
    </row>
    <row r="13" spans="1:7" ht="15">
      <c r="A13" s="4" t="s">
        <v>56</v>
      </c>
      <c r="B13" t="s">
        <v>11</v>
      </c>
      <c r="C13">
        <v>11</v>
      </c>
      <c r="E13">
        <v>130</v>
      </c>
      <c r="G13">
        <f t="shared" si="0"/>
        <v>1430</v>
      </c>
    </row>
    <row r="14" spans="1:7" ht="15">
      <c r="A14" s="4" t="s">
        <v>57</v>
      </c>
      <c r="B14" t="s">
        <v>11</v>
      </c>
      <c r="C14">
        <v>15</v>
      </c>
      <c r="E14">
        <v>130</v>
      </c>
      <c r="G14">
        <f t="shared" si="0"/>
        <v>1950</v>
      </c>
    </row>
    <row r="15" spans="1:7" ht="15">
      <c r="A15" s="5" t="s">
        <v>36</v>
      </c>
      <c r="B15" t="s">
        <v>11</v>
      </c>
      <c r="C15">
        <v>0.6</v>
      </c>
      <c r="E15">
        <v>130</v>
      </c>
      <c r="G15">
        <f t="shared" si="0"/>
        <v>78</v>
      </c>
    </row>
    <row r="16" ht="15">
      <c r="A16" s="5"/>
    </row>
    <row r="17" spans="1:7" ht="15">
      <c r="A17" s="4" t="s">
        <v>58</v>
      </c>
      <c r="B17" t="s">
        <v>12</v>
      </c>
      <c r="C17">
        <v>12</v>
      </c>
      <c r="E17">
        <v>140</v>
      </c>
      <c r="G17">
        <f t="shared" si="0"/>
        <v>1680</v>
      </c>
    </row>
    <row r="18" spans="1:7" ht="15">
      <c r="A18" s="4" t="s">
        <v>59</v>
      </c>
      <c r="B18" t="s">
        <v>12</v>
      </c>
      <c r="C18">
        <v>12</v>
      </c>
      <c r="E18">
        <v>140</v>
      </c>
      <c r="G18">
        <f t="shared" si="0"/>
        <v>1680</v>
      </c>
    </row>
    <row r="19" spans="1:7" ht="15">
      <c r="A19" s="5" t="s">
        <v>36</v>
      </c>
      <c r="B19" t="s">
        <v>12</v>
      </c>
      <c r="C19">
        <v>8.5</v>
      </c>
      <c r="E19">
        <v>140</v>
      </c>
      <c r="G19">
        <f t="shared" si="0"/>
        <v>1190</v>
      </c>
    </row>
    <row r="20" ht="15">
      <c r="A20" s="5"/>
    </row>
    <row r="21" spans="1:7" ht="15">
      <c r="A21" s="4" t="s">
        <v>54</v>
      </c>
      <c r="B21" t="s">
        <v>13</v>
      </c>
      <c r="C21">
        <v>13</v>
      </c>
      <c r="E21">
        <v>140</v>
      </c>
      <c r="G21">
        <f t="shared" si="0"/>
        <v>1820</v>
      </c>
    </row>
    <row r="22" spans="1:7" ht="15">
      <c r="A22" s="4" t="s">
        <v>60</v>
      </c>
      <c r="B22" t="s">
        <v>13</v>
      </c>
      <c r="C22">
        <v>4</v>
      </c>
      <c r="E22">
        <v>140</v>
      </c>
      <c r="G22">
        <f t="shared" si="0"/>
        <v>560</v>
      </c>
    </row>
    <row r="23" spans="1:7" ht="15">
      <c r="A23" s="4" t="s">
        <v>61</v>
      </c>
      <c r="B23" t="s">
        <v>13</v>
      </c>
      <c r="C23">
        <v>4</v>
      </c>
      <c r="E23">
        <v>140</v>
      </c>
      <c r="G23">
        <f t="shared" si="0"/>
        <v>560</v>
      </c>
    </row>
    <row r="24" spans="1:7" ht="15">
      <c r="A24" s="4" t="s">
        <v>62</v>
      </c>
      <c r="B24" t="s">
        <v>13</v>
      </c>
      <c r="C24">
        <v>4</v>
      </c>
      <c r="E24">
        <v>140</v>
      </c>
      <c r="G24">
        <f t="shared" si="0"/>
        <v>560</v>
      </c>
    </row>
    <row r="25" spans="1:7" ht="15">
      <c r="A25" s="5" t="s">
        <v>36</v>
      </c>
      <c r="B25" t="s">
        <v>13</v>
      </c>
      <c r="C25">
        <v>5</v>
      </c>
      <c r="E25">
        <v>140</v>
      </c>
      <c r="G25">
        <f t="shared" si="0"/>
        <v>700</v>
      </c>
    </row>
    <row r="26" ht="15">
      <c r="A26" s="5"/>
    </row>
    <row r="27" spans="1:7" ht="15">
      <c r="A27" s="4" t="s">
        <v>50</v>
      </c>
      <c r="B27" t="s">
        <v>14</v>
      </c>
      <c r="C27">
        <v>5</v>
      </c>
      <c r="E27">
        <v>140</v>
      </c>
      <c r="G27">
        <f t="shared" si="0"/>
        <v>700</v>
      </c>
    </row>
    <row r="28" spans="1:7" ht="15">
      <c r="A28" s="4" t="s">
        <v>63</v>
      </c>
      <c r="B28" t="s">
        <v>14</v>
      </c>
      <c r="C28">
        <v>4</v>
      </c>
      <c r="E28">
        <v>140</v>
      </c>
      <c r="G28">
        <f t="shared" si="0"/>
        <v>560</v>
      </c>
    </row>
    <row r="29" spans="1:7" ht="15">
      <c r="A29" s="4" t="s">
        <v>64</v>
      </c>
      <c r="B29" t="s">
        <v>14</v>
      </c>
      <c r="C29">
        <v>6</v>
      </c>
      <c r="E29">
        <v>140</v>
      </c>
      <c r="G29">
        <f t="shared" si="0"/>
        <v>840</v>
      </c>
    </row>
    <row r="30" spans="1:7" ht="15">
      <c r="A30" s="4" t="s">
        <v>65</v>
      </c>
      <c r="B30" t="s">
        <v>14</v>
      </c>
      <c r="C30">
        <v>5</v>
      </c>
      <c r="E30">
        <v>140</v>
      </c>
      <c r="G30">
        <f t="shared" si="0"/>
        <v>700</v>
      </c>
    </row>
    <row r="31" spans="1:7" ht="15">
      <c r="A31" s="4" t="s">
        <v>66</v>
      </c>
      <c r="B31" t="s">
        <v>14</v>
      </c>
      <c r="C31">
        <v>6</v>
      </c>
      <c r="E31">
        <v>140</v>
      </c>
      <c r="G31">
        <f t="shared" si="0"/>
        <v>840</v>
      </c>
    </row>
    <row r="32" spans="1:7" ht="15">
      <c r="A32" s="4" t="s">
        <v>55</v>
      </c>
      <c r="B32" t="s">
        <v>14</v>
      </c>
      <c r="C32">
        <v>8.2</v>
      </c>
      <c r="E32">
        <v>140</v>
      </c>
      <c r="G32">
        <f t="shared" si="0"/>
        <v>1148</v>
      </c>
    </row>
    <row r="33" spans="1:7" ht="15">
      <c r="A33" s="4" t="s">
        <v>62</v>
      </c>
      <c r="B33" t="s">
        <v>14</v>
      </c>
      <c r="C33">
        <v>3</v>
      </c>
      <c r="E33">
        <v>140</v>
      </c>
      <c r="G33">
        <f t="shared" si="0"/>
        <v>420</v>
      </c>
    </row>
    <row r="34" ht="15">
      <c r="A34" s="4"/>
    </row>
    <row r="35" spans="1:7" ht="15">
      <c r="A35" s="4" t="s">
        <v>67</v>
      </c>
      <c r="B35" t="s">
        <v>15</v>
      </c>
      <c r="C35">
        <v>4</v>
      </c>
      <c r="E35">
        <v>155</v>
      </c>
      <c r="G35">
        <f t="shared" si="0"/>
        <v>620</v>
      </c>
    </row>
    <row r="36" spans="1:7" ht="15">
      <c r="A36" s="4" t="s">
        <v>68</v>
      </c>
      <c r="B36" t="s">
        <v>15</v>
      </c>
      <c r="C36">
        <v>3</v>
      </c>
      <c r="E36">
        <v>155</v>
      </c>
      <c r="G36">
        <f t="shared" si="0"/>
        <v>465</v>
      </c>
    </row>
    <row r="37" spans="1:7" ht="15">
      <c r="A37" s="4" t="s">
        <v>69</v>
      </c>
      <c r="B37" t="s">
        <v>15</v>
      </c>
      <c r="C37">
        <v>3</v>
      </c>
      <c r="E37">
        <v>155</v>
      </c>
      <c r="G37">
        <f t="shared" si="0"/>
        <v>465</v>
      </c>
    </row>
    <row r="38" spans="1:7" ht="15">
      <c r="A38" s="4" t="s">
        <v>70</v>
      </c>
      <c r="B38" t="s">
        <v>15</v>
      </c>
      <c r="C38">
        <v>4</v>
      </c>
      <c r="E38">
        <v>155</v>
      </c>
      <c r="G38">
        <f t="shared" si="0"/>
        <v>620</v>
      </c>
    </row>
    <row r="39" spans="1:7" ht="15">
      <c r="A39" s="4" t="s">
        <v>71</v>
      </c>
      <c r="B39" t="s">
        <v>15</v>
      </c>
      <c r="C39">
        <v>5</v>
      </c>
      <c r="E39">
        <v>155</v>
      </c>
      <c r="G39">
        <f t="shared" si="0"/>
        <v>775</v>
      </c>
    </row>
    <row r="40" spans="1:7" ht="15">
      <c r="A40" s="4" t="s">
        <v>69</v>
      </c>
      <c r="B40" t="s">
        <v>15</v>
      </c>
      <c r="C40">
        <v>3</v>
      </c>
      <c r="E40">
        <v>155</v>
      </c>
      <c r="G40">
        <f t="shared" si="0"/>
        <v>465</v>
      </c>
    </row>
    <row r="41" spans="1:7" ht="15">
      <c r="A41" s="4" t="s">
        <v>66</v>
      </c>
      <c r="B41" t="s">
        <v>15</v>
      </c>
      <c r="C41">
        <v>6</v>
      </c>
      <c r="E41">
        <v>155</v>
      </c>
      <c r="G41">
        <f t="shared" si="0"/>
        <v>930</v>
      </c>
    </row>
    <row r="42" spans="1:7" ht="15">
      <c r="A42" s="4" t="s">
        <v>72</v>
      </c>
      <c r="B42" t="s">
        <v>15</v>
      </c>
      <c r="C42">
        <v>8</v>
      </c>
      <c r="E42">
        <v>155</v>
      </c>
      <c r="G42">
        <f t="shared" si="0"/>
        <v>1240</v>
      </c>
    </row>
    <row r="43" spans="1:7" ht="15">
      <c r="A43" s="4" t="s">
        <v>60</v>
      </c>
      <c r="B43" t="s">
        <v>15</v>
      </c>
      <c r="C43">
        <v>4</v>
      </c>
      <c r="E43">
        <v>155</v>
      </c>
      <c r="G43">
        <f t="shared" si="0"/>
        <v>620</v>
      </c>
    </row>
    <row r="44" spans="1:7" ht="15">
      <c r="A44" s="5" t="s">
        <v>36</v>
      </c>
      <c r="B44" t="s">
        <v>15</v>
      </c>
      <c r="C44">
        <v>2</v>
      </c>
      <c r="E44">
        <v>155</v>
      </c>
      <c r="G44">
        <f t="shared" si="0"/>
        <v>310</v>
      </c>
    </row>
    <row r="45" ht="15">
      <c r="A45" s="5"/>
    </row>
    <row r="46" spans="1:7" ht="15">
      <c r="A46" s="4" t="s">
        <v>73</v>
      </c>
      <c r="B46" t="s">
        <v>16</v>
      </c>
      <c r="C46">
        <v>17</v>
      </c>
      <c r="E46">
        <v>145</v>
      </c>
      <c r="G46">
        <f t="shared" si="0"/>
        <v>2465</v>
      </c>
    </row>
    <row r="47" spans="1:7" ht="15">
      <c r="A47" s="4" t="s">
        <v>74</v>
      </c>
      <c r="B47" t="s">
        <v>16</v>
      </c>
      <c r="C47">
        <v>6</v>
      </c>
      <c r="E47">
        <v>145</v>
      </c>
      <c r="G47">
        <f t="shared" si="0"/>
        <v>870</v>
      </c>
    </row>
    <row r="48" spans="1:7" ht="15">
      <c r="A48" s="5" t="s">
        <v>36</v>
      </c>
      <c r="B48" t="s">
        <v>16</v>
      </c>
      <c r="C48">
        <v>4.3</v>
      </c>
      <c r="E48">
        <v>145</v>
      </c>
      <c r="G48">
        <f t="shared" si="0"/>
        <v>623.5</v>
      </c>
    </row>
    <row r="49" ht="15">
      <c r="A49" s="5"/>
    </row>
    <row r="50" spans="1:7" ht="15">
      <c r="A50" s="4" t="s">
        <v>75</v>
      </c>
      <c r="B50" t="s">
        <v>17</v>
      </c>
      <c r="C50">
        <v>6</v>
      </c>
      <c r="E50">
        <v>95</v>
      </c>
      <c r="G50">
        <f t="shared" si="0"/>
        <v>570</v>
      </c>
    </row>
    <row r="51" spans="1:7" ht="15">
      <c r="A51" s="4" t="s">
        <v>76</v>
      </c>
      <c r="B51" t="s">
        <v>17</v>
      </c>
      <c r="C51">
        <v>8</v>
      </c>
      <c r="E51">
        <v>95</v>
      </c>
      <c r="G51">
        <f t="shared" si="0"/>
        <v>760</v>
      </c>
    </row>
    <row r="52" spans="1:7" ht="15">
      <c r="A52" s="4" t="s">
        <v>77</v>
      </c>
      <c r="B52" t="s">
        <v>17</v>
      </c>
      <c r="C52">
        <v>7</v>
      </c>
      <c r="E52">
        <v>95</v>
      </c>
      <c r="G52">
        <f t="shared" si="0"/>
        <v>665</v>
      </c>
    </row>
    <row r="53" spans="1:7" ht="15">
      <c r="A53" s="4" t="s">
        <v>78</v>
      </c>
      <c r="B53" t="s">
        <v>17</v>
      </c>
      <c r="C53">
        <v>8</v>
      </c>
      <c r="E53">
        <v>95</v>
      </c>
      <c r="G53">
        <f t="shared" si="0"/>
        <v>760</v>
      </c>
    </row>
    <row r="54" spans="1:7" ht="15">
      <c r="A54" s="5" t="s">
        <v>36</v>
      </c>
      <c r="B54" t="s">
        <v>17</v>
      </c>
      <c r="C54">
        <v>2.1</v>
      </c>
      <c r="E54">
        <v>95</v>
      </c>
      <c r="G54">
        <f t="shared" si="0"/>
        <v>199.5</v>
      </c>
    </row>
    <row r="55" ht="15">
      <c r="A55" s="5"/>
    </row>
    <row r="56" spans="1:7" ht="15">
      <c r="A56" s="4" t="s">
        <v>79</v>
      </c>
      <c r="B56" t="s">
        <v>18</v>
      </c>
      <c r="C56">
        <v>4</v>
      </c>
      <c r="E56">
        <v>47.5</v>
      </c>
      <c r="G56">
        <f t="shared" si="0"/>
        <v>190</v>
      </c>
    </row>
    <row r="57" spans="1:7" ht="15">
      <c r="A57" s="4" t="s">
        <v>80</v>
      </c>
      <c r="B57" t="s">
        <v>18</v>
      </c>
      <c r="C57">
        <v>3</v>
      </c>
      <c r="E57">
        <v>47.5</v>
      </c>
      <c r="G57">
        <f t="shared" si="0"/>
        <v>142.5</v>
      </c>
    </row>
    <row r="58" spans="1:7" ht="15">
      <c r="A58" s="4" t="s">
        <v>81</v>
      </c>
      <c r="B58" t="s">
        <v>18</v>
      </c>
      <c r="C58">
        <v>6</v>
      </c>
      <c r="E58">
        <v>47.5</v>
      </c>
      <c r="G58">
        <f t="shared" si="0"/>
        <v>285</v>
      </c>
    </row>
    <row r="59" spans="1:7" ht="15">
      <c r="A59" s="4" t="s">
        <v>82</v>
      </c>
      <c r="B59" t="s">
        <v>18</v>
      </c>
      <c r="C59">
        <v>8</v>
      </c>
      <c r="E59">
        <v>47.5</v>
      </c>
      <c r="G59">
        <f t="shared" si="0"/>
        <v>380</v>
      </c>
    </row>
    <row r="60" spans="1:7" ht="15">
      <c r="A60" s="4" t="s">
        <v>62</v>
      </c>
      <c r="B60" t="s">
        <v>18</v>
      </c>
      <c r="C60">
        <v>2</v>
      </c>
      <c r="E60">
        <v>47.5</v>
      </c>
      <c r="G60">
        <f t="shared" si="0"/>
        <v>95</v>
      </c>
    </row>
    <row r="61" spans="1:7" ht="15">
      <c r="A61" s="4" t="s">
        <v>48</v>
      </c>
      <c r="B61" t="s">
        <v>18</v>
      </c>
      <c r="C61">
        <v>3</v>
      </c>
      <c r="E61">
        <v>47.5</v>
      </c>
      <c r="G61">
        <f t="shared" si="0"/>
        <v>142.5</v>
      </c>
    </row>
    <row r="62" spans="1:7" ht="15">
      <c r="A62" s="5" t="s">
        <v>36</v>
      </c>
      <c r="B62" t="s">
        <v>18</v>
      </c>
      <c r="C62">
        <v>4</v>
      </c>
      <c r="E62">
        <v>47.5</v>
      </c>
      <c r="G62">
        <f t="shared" si="0"/>
        <v>190</v>
      </c>
    </row>
    <row r="63" ht="15">
      <c r="A63" s="5"/>
    </row>
    <row r="64" spans="1:7" ht="15">
      <c r="A64" s="4" t="s">
        <v>83</v>
      </c>
      <c r="B64" t="s">
        <v>19</v>
      </c>
      <c r="C64">
        <v>7</v>
      </c>
      <c r="E64">
        <v>47.5</v>
      </c>
      <c r="G64">
        <f t="shared" si="0"/>
        <v>332.5</v>
      </c>
    </row>
    <row r="65" spans="1:7" ht="15">
      <c r="A65" s="4" t="s">
        <v>33</v>
      </c>
      <c r="B65" t="s">
        <v>19</v>
      </c>
      <c r="C65">
        <v>7</v>
      </c>
      <c r="E65">
        <v>47.5</v>
      </c>
      <c r="G65">
        <f t="shared" si="0"/>
        <v>332.5</v>
      </c>
    </row>
    <row r="66" spans="1:7" ht="15">
      <c r="A66" s="4" t="s">
        <v>84</v>
      </c>
      <c r="B66" t="s">
        <v>19</v>
      </c>
      <c r="C66">
        <v>5</v>
      </c>
      <c r="E66">
        <v>47.5</v>
      </c>
      <c r="G66">
        <f t="shared" si="0"/>
        <v>237.5</v>
      </c>
    </row>
    <row r="67" spans="1:7" ht="15">
      <c r="A67" s="4" t="s">
        <v>85</v>
      </c>
      <c r="B67" t="s">
        <v>19</v>
      </c>
      <c r="C67">
        <v>17</v>
      </c>
      <c r="E67">
        <v>47.5</v>
      </c>
      <c r="G67">
        <f t="shared" si="0"/>
        <v>807.5</v>
      </c>
    </row>
    <row r="68" spans="1:7" ht="15">
      <c r="A68" s="4" t="s">
        <v>86</v>
      </c>
      <c r="B68" t="s">
        <v>19</v>
      </c>
      <c r="C68">
        <v>6</v>
      </c>
      <c r="E68">
        <v>47.5</v>
      </c>
      <c r="G68">
        <f t="shared" si="0"/>
        <v>285</v>
      </c>
    </row>
    <row r="69" spans="1:7" ht="15">
      <c r="A69" s="4" t="s">
        <v>87</v>
      </c>
      <c r="B69" t="s">
        <v>19</v>
      </c>
      <c r="C69">
        <v>4</v>
      </c>
      <c r="E69">
        <v>47.5</v>
      </c>
      <c r="G69">
        <f t="shared" si="0"/>
        <v>190</v>
      </c>
    </row>
    <row r="70" spans="1:7" ht="15">
      <c r="A70" s="4" t="s">
        <v>88</v>
      </c>
      <c r="B70" t="s">
        <v>19</v>
      </c>
      <c r="C70">
        <v>5</v>
      </c>
      <c r="E70">
        <v>47.5</v>
      </c>
      <c r="G70">
        <f t="shared" si="0"/>
        <v>237.5</v>
      </c>
    </row>
    <row r="71" spans="1:7" ht="15">
      <c r="A71" s="4" t="s">
        <v>89</v>
      </c>
      <c r="B71" t="s">
        <v>19</v>
      </c>
      <c r="C71">
        <v>6</v>
      </c>
      <c r="E71">
        <v>47.5</v>
      </c>
      <c r="G71">
        <f t="shared" si="0"/>
        <v>285</v>
      </c>
    </row>
    <row r="72" spans="1:7" ht="15">
      <c r="A72" s="4" t="s">
        <v>90</v>
      </c>
      <c r="B72" t="s">
        <v>19</v>
      </c>
      <c r="C72">
        <v>13</v>
      </c>
      <c r="E72">
        <v>47.5</v>
      </c>
      <c r="G72">
        <f t="shared" si="0"/>
        <v>617.5</v>
      </c>
    </row>
    <row r="73" spans="1:7" ht="15">
      <c r="A73" s="4" t="s">
        <v>50</v>
      </c>
      <c r="B73" t="s">
        <v>19</v>
      </c>
      <c r="C73">
        <v>7</v>
      </c>
      <c r="E73">
        <v>47.5</v>
      </c>
      <c r="G73">
        <f t="shared" si="0"/>
        <v>332.5</v>
      </c>
    </row>
    <row r="74" spans="1:7" ht="15">
      <c r="A74" s="4" t="s">
        <v>48</v>
      </c>
      <c r="B74" t="s">
        <v>19</v>
      </c>
      <c r="C74">
        <v>6</v>
      </c>
      <c r="E74">
        <v>47.5</v>
      </c>
      <c r="G74">
        <f t="shared" si="0"/>
        <v>285</v>
      </c>
    </row>
    <row r="75" spans="1:7" ht="15">
      <c r="A75" s="4" t="s">
        <v>62</v>
      </c>
      <c r="B75" t="s">
        <v>19</v>
      </c>
      <c r="C75">
        <v>2</v>
      </c>
      <c r="E75">
        <v>47.5</v>
      </c>
      <c r="G75">
        <f t="shared" si="0"/>
        <v>95</v>
      </c>
    </row>
    <row r="76" spans="1:7" ht="15">
      <c r="A76" s="4" t="s">
        <v>91</v>
      </c>
      <c r="B76" t="s">
        <v>19</v>
      </c>
      <c r="C76">
        <v>6</v>
      </c>
      <c r="E76">
        <v>47.5</v>
      </c>
      <c r="G76">
        <f t="shared" si="0"/>
        <v>285</v>
      </c>
    </row>
    <row r="77" spans="1:7" ht="15">
      <c r="A77" s="4" t="s">
        <v>47</v>
      </c>
      <c r="B77" t="s">
        <v>19</v>
      </c>
      <c r="C77">
        <v>6</v>
      </c>
      <c r="E77">
        <v>47.5</v>
      </c>
      <c r="G77">
        <f aca="true" t="shared" si="1" ref="G77:G140">E77*C77</f>
        <v>285</v>
      </c>
    </row>
    <row r="78" spans="1:7" ht="15">
      <c r="A78" s="4" t="s">
        <v>49</v>
      </c>
      <c r="B78" t="s">
        <v>19</v>
      </c>
      <c r="C78">
        <v>7</v>
      </c>
      <c r="E78">
        <v>47.5</v>
      </c>
      <c r="G78">
        <f t="shared" si="1"/>
        <v>332.5</v>
      </c>
    </row>
    <row r="79" spans="1:7" ht="15">
      <c r="A79" s="5" t="s">
        <v>36</v>
      </c>
      <c r="B79" t="s">
        <v>19</v>
      </c>
      <c r="C79">
        <v>26.3</v>
      </c>
      <c r="E79">
        <v>47.5</v>
      </c>
      <c r="G79">
        <f t="shared" si="1"/>
        <v>1249.25</v>
      </c>
    </row>
    <row r="80" spans="1:7" ht="15">
      <c r="A80" s="5" t="s">
        <v>36</v>
      </c>
      <c r="B80" t="s">
        <v>19</v>
      </c>
      <c r="C80">
        <v>2.2</v>
      </c>
      <c r="E80">
        <v>47.5</v>
      </c>
      <c r="G80">
        <f t="shared" si="1"/>
        <v>104.50000000000001</v>
      </c>
    </row>
    <row r="81" spans="1:7" ht="15">
      <c r="A81" s="4"/>
      <c r="G81">
        <f t="shared" si="1"/>
        <v>0</v>
      </c>
    </row>
    <row r="82" spans="1:7" ht="15">
      <c r="A82" s="4" t="s">
        <v>89</v>
      </c>
      <c r="B82" t="s">
        <v>20</v>
      </c>
      <c r="C82">
        <v>3</v>
      </c>
      <c r="E82">
        <v>47.5</v>
      </c>
      <c r="G82">
        <f t="shared" si="1"/>
        <v>142.5</v>
      </c>
    </row>
    <row r="83" spans="1:7" ht="15">
      <c r="A83" s="4" t="s">
        <v>33</v>
      </c>
      <c r="B83" t="s">
        <v>20</v>
      </c>
      <c r="C83">
        <v>12</v>
      </c>
      <c r="E83">
        <v>47.5</v>
      </c>
      <c r="G83">
        <f t="shared" si="1"/>
        <v>570</v>
      </c>
    </row>
    <row r="84" spans="1:7" ht="15">
      <c r="A84" s="4" t="s">
        <v>82</v>
      </c>
      <c r="B84" t="s">
        <v>20</v>
      </c>
      <c r="C84">
        <v>8</v>
      </c>
      <c r="E84">
        <v>47.5</v>
      </c>
      <c r="G84">
        <f t="shared" si="1"/>
        <v>380</v>
      </c>
    </row>
    <row r="85" spans="1:7" ht="15">
      <c r="A85" s="4" t="s">
        <v>92</v>
      </c>
      <c r="B85" t="s">
        <v>20</v>
      </c>
      <c r="C85">
        <v>8</v>
      </c>
      <c r="E85">
        <v>47.5</v>
      </c>
      <c r="G85">
        <f t="shared" si="1"/>
        <v>380</v>
      </c>
    </row>
    <row r="86" spans="1:7" ht="15">
      <c r="A86" s="4"/>
      <c r="G86">
        <f t="shared" si="1"/>
        <v>0</v>
      </c>
    </row>
    <row r="87" spans="1:7" ht="15">
      <c r="A87" s="4" t="s">
        <v>93</v>
      </c>
      <c r="B87" t="s">
        <v>21</v>
      </c>
      <c r="C87">
        <v>2</v>
      </c>
      <c r="E87">
        <v>47.5</v>
      </c>
      <c r="G87">
        <f t="shared" si="1"/>
        <v>95</v>
      </c>
    </row>
    <row r="88" spans="1:7" ht="15">
      <c r="A88" s="4" t="s">
        <v>94</v>
      </c>
      <c r="B88" t="s">
        <v>21</v>
      </c>
      <c r="C88">
        <v>4</v>
      </c>
      <c r="E88">
        <v>47.5</v>
      </c>
      <c r="G88">
        <f t="shared" si="1"/>
        <v>190</v>
      </c>
    </row>
    <row r="89" spans="1:7" ht="15">
      <c r="A89" s="4" t="s">
        <v>74</v>
      </c>
      <c r="B89" t="s">
        <v>21</v>
      </c>
      <c r="C89">
        <v>6</v>
      </c>
      <c r="E89">
        <v>47.5</v>
      </c>
      <c r="G89">
        <f t="shared" si="1"/>
        <v>285</v>
      </c>
    </row>
    <row r="90" spans="1:7" ht="15">
      <c r="A90" s="4" t="s">
        <v>95</v>
      </c>
      <c r="B90" t="s">
        <v>21</v>
      </c>
      <c r="C90">
        <v>6</v>
      </c>
      <c r="E90">
        <v>47.5</v>
      </c>
      <c r="G90">
        <f t="shared" si="1"/>
        <v>285</v>
      </c>
    </row>
    <row r="91" spans="1:7" ht="15">
      <c r="A91" s="4" t="s">
        <v>96</v>
      </c>
      <c r="B91" t="s">
        <v>21</v>
      </c>
      <c r="C91">
        <v>7</v>
      </c>
      <c r="E91">
        <v>47.5</v>
      </c>
      <c r="G91">
        <f t="shared" si="1"/>
        <v>332.5</v>
      </c>
    </row>
    <row r="92" spans="1:7" ht="15">
      <c r="A92" s="4" t="s">
        <v>97</v>
      </c>
      <c r="B92" t="s">
        <v>21</v>
      </c>
      <c r="C92">
        <v>4</v>
      </c>
      <c r="E92">
        <v>47.5</v>
      </c>
      <c r="G92">
        <f t="shared" si="1"/>
        <v>190</v>
      </c>
    </row>
    <row r="93" spans="1:7" ht="15">
      <c r="A93" s="4" t="s">
        <v>98</v>
      </c>
      <c r="B93" t="s">
        <v>21</v>
      </c>
      <c r="C93">
        <v>6</v>
      </c>
      <c r="E93">
        <v>47.5</v>
      </c>
      <c r="G93">
        <f t="shared" si="1"/>
        <v>285</v>
      </c>
    </row>
    <row r="94" spans="1:7" ht="15">
      <c r="A94" s="4" t="s">
        <v>99</v>
      </c>
      <c r="B94" t="s">
        <v>21</v>
      </c>
      <c r="C94">
        <v>3</v>
      </c>
      <c r="E94">
        <v>47.5</v>
      </c>
      <c r="G94">
        <f t="shared" si="1"/>
        <v>142.5</v>
      </c>
    </row>
    <row r="95" spans="1:7" ht="15">
      <c r="A95" s="4" t="s">
        <v>80</v>
      </c>
      <c r="B95" t="s">
        <v>21</v>
      </c>
      <c r="C95">
        <v>3</v>
      </c>
      <c r="E95">
        <v>47.5</v>
      </c>
      <c r="G95">
        <f t="shared" si="1"/>
        <v>142.5</v>
      </c>
    </row>
    <row r="96" spans="1:7" ht="15">
      <c r="A96" s="4" t="s">
        <v>100</v>
      </c>
      <c r="B96" t="s">
        <v>21</v>
      </c>
      <c r="C96">
        <v>8</v>
      </c>
      <c r="E96">
        <v>47.5</v>
      </c>
      <c r="G96">
        <f t="shared" si="1"/>
        <v>380</v>
      </c>
    </row>
    <row r="97" spans="1:7" ht="15">
      <c r="A97" s="4" t="s">
        <v>101</v>
      </c>
      <c r="B97" t="s">
        <v>21</v>
      </c>
      <c r="C97">
        <v>6</v>
      </c>
      <c r="E97">
        <v>47.5</v>
      </c>
      <c r="G97">
        <f t="shared" si="1"/>
        <v>285</v>
      </c>
    </row>
    <row r="98" spans="1:7" ht="15">
      <c r="A98" s="5" t="s">
        <v>36</v>
      </c>
      <c r="B98" t="s">
        <v>21</v>
      </c>
      <c r="C98">
        <v>9</v>
      </c>
      <c r="E98">
        <v>47.5</v>
      </c>
      <c r="G98">
        <f t="shared" si="1"/>
        <v>427.5</v>
      </c>
    </row>
    <row r="99" ht="15">
      <c r="A99" s="5"/>
    </row>
    <row r="100" spans="1:7" ht="15">
      <c r="A100" s="4" t="s">
        <v>99</v>
      </c>
      <c r="B100" t="s">
        <v>22</v>
      </c>
      <c r="C100">
        <v>7</v>
      </c>
      <c r="E100">
        <v>82.5</v>
      </c>
      <c r="G100">
        <f t="shared" si="1"/>
        <v>577.5</v>
      </c>
    </row>
    <row r="101" spans="1:7" ht="15">
      <c r="A101" s="4" t="s">
        <v>102</v>
      </c>
      <c r="B101" t="s">
        <v>22</v>
      </c>
      <c r="C101">
        <v>5</v>
      </c>
      <c r="E101">
        <v>82.5</v>
      </c>
      <c r="G101">
        <f t="shared" si="1"/>
        <v>412.5</v>
      </c>
    </row>
    <row r="102" spans="1:7" ht="15">
      <c r="A102" s="4" t="s">
        <v>103</v>
      </c>
      <c r="B102" t="s">
        <v>22</v>
      </c>
      <c r="C102">
        <v>5</v>
      </c>
      <c r="E102">
        <v>82.5</v>
      </c>
      <c r="G102">
        <f t="shared" si="1"/>
        <v>412.5</v>
      </c>
    </row>
    <row r="103" spans="1:7" ht="15">
      <c r="A103" s="4" t="s">
        <v>104</v>
      </c>
      <c r="B103" t="s">
        <v>22</v>
      </c>
      <c r="C103">
        <v>4</v>
      </c>
      <c r="E103">
        <v>82.5</v>
      </c>
      <c r="G103">
        <f t="shared" si="1"/>
        <v>330</v>
      </c>
    </row>
    <row r="104" spans="1:7" ht="15">
      <c r="A104" s="4" t="s">
        <v>105</v>
      </c>
      <c r="B104" t="s">
        <v>22</v>
      </c>
      <c r="C104">
        <v>7</v>
      </c>
      <c r="E104">
        <v>82.5</v>
      </c>
      <c r="G104">
        <f t="shared" si="1"/>
        <v>577.5</v>
      </c>
    </row>
    <row r="105" spans="1:7" ht="15">
      <c r="A105" s="4" t="s">
        <v>106</v>
      </c>
      <c r="B105" t="s">
        <v>22</v>
      </c>
      <c r="C105">
        <v>5</v>
      </c>
      <c r="E105">
        <v>82.5</v>
      </c>
      <c r="G105">
        <f t="shared" si="1"/>
        <v>412.5</v>
      </c>
    </row>
    <row r="106" spans="1:7" ht="15">
      <c r="A106" s="4" t="s">
        <v>107</v>
      </c>
      <c r="B106" t="s">
        <v>22</v>
      </c>
      <c r="C106">
        <v>3</v>
      </c>
      <c r="E106">
        <v>82.5</v>
      </c>
      <c r="G106">
        <f t="shared" si="1"/>
        <v>247.5</v>
      </c>
    </row>
    <row r="107" spans="1:7" ht="15">
      <c r="A107" s="4" t="s">
        <v>108</v>
      </c>
      <c r="B107" t="s">
        <v>22</v>
      </c>
      <c r="C107">
        <v>5</v>
      </c>
      <c r="E107">
        <v>82.5</v>
      </c>
      <c r="G107">
        <f t="shared" si="1"/>
        <v>412.5</v>
      </c>
    </row>
    <row r="108" spans="1:7" ht="15">
      <c r="A108" s="4" t="s">
        <v>109</v>
      </c>
      <c r="B108" t="s">
        <v>22</v>
      </c>
      <c r="C108">
        <v>3</v>
      </c>
      <c r="E108">
        <v>82.5</v>
      </c>
      <c r="G108">
        <f t="shared" si="1"/>
        <v>247.5</v>
      </c>
    </row>
    <row r="109" spans="1:7" ht="15">
      <c r="A109" s="4" t="s">
        <v>110</v>
      </c>
      <c r="B109" t="s">
        <v>22</v>
      </c>
      <c r="C109">
        <v>4</v>
      </c>
      <c r="E109">
        <v>82.5</v>
      </c>
      <c r="G109">
        <f t="shared" si="1"/>
        <v>330</v>
      </c>
    </row>
    <row r="110" spans="1:7" ht="15">
      <c r="A110" s="4" t="s">
        <v>111</v>
      </c>
      <c r="B110" t="s">
        <v>22</v>
      </c>
      <c r="C110">
        <v>2</v>
      </c>
      <c r="E110">
        <v>82.5</v>
      </c>
      <c r="G110">
        <f t="shared" si="1"/>
        <v>165</v>
      </c>
    </row>
    <row r="111" spans="1:7" ht="15">
      <c r="A111" s="4" t="s">
        <v>112</v>
      </c>
      <c r="B111" t="s">
        <v>22</v>
      </c>
      <c r="C111">
        <v>4</v>
      </c>
      <c r="E111">
        <v>82.5</v>
      </c>
      <c r="G111">
        <f t="shared" si="1"/>
        <v>330</v>
      </c>
    </row>
    <row r="112" spans="1:7" ht="15">
      <c r="A112" s="6" t="s">
        <v>113</v>
      </c>
      <c r="B112" t="s">
        <v>22</v>
      </c>
      <c r="C112">
        <v>3</v>
      </c>
      <c r="E112">
        <v>82.5</v>
      </c>
      <c r="G112">
        <f t="shared" si="1"/>
        <v>247.5</v>
      </c>
    </row>
    <row r="113" spans="1:7" ht="15">
      <c r="A113" s="5" t="s">
        <v>114</v>
      </c>
      <c r="B113" t="s">
        <v>22</v>
      </c>
      <c r="C113" s="3">
        <v>1.2</v>
      </c>
      <c r="E113">
        <v>82.5</v>
      </c>
      <c r="G113">
        <f t="shared" si="1"/>
        <v>99</v>
      </c>
    </row>
    <row r="114" spans="1:7" ht="15">
      <c r="A114" s="4" t="s">
        <v>115</v>
      </c>
      <c r="B114" t="s">
        <v>23</v>
      </c>
      <c r="C114">
        <v>4</v>
      </c>
      <c r="E114">
        <v>82.5</v>
      </c>
      <c r="G114">
        <f t="shared" si="1"/>
        <v>330</v>
      </c>
    </row>
    <row r="115" spans="1:7" ht="15">
      <c r="A115" s="4" t="s">
        <v>111</v>
      </c>
      <c r="B115" t="s">
        <v>23</v>
      </c>
      <c r="C115">
        <v>2</v>
      </c>
      <c r="E115">
        <v>82.5</v>
      </c>
      <c r="G115">
        <f t="shared" si="1"/>
        <v>165</v>
      </c>
    </row>
    <row r="116" spans="1:7" ht="15">
      <c r="A116" s="4" t="s">
        <v>116</v>
      </c>
      <c r="B116" t="s">
        <v>23</v>
      </c>
      <c r="C116">
        <v>10</v>
      </c>
      <c r="E116">
        <v>82.5</v>
      </c>
      <c r="G116">
        <f t="shared" si="1"/>
        <v>825</v>
      </c>
    </row>
    <row r="117" spans="1:7" ht="15">
      <c r="A117" s="4" t="s">
        <v>117</v>
      </c>
      <c r="B117" t="s">
        <v>23</v>
      </c>
      <c r="C117">
        <v>6</v>
      </c>
      <c r="E117">
        <v>82.5</v>
      </c>
      <c r="G117">
        <f t="shared" si="1"/>
        <v>495</v>
      </c>
    </row>
    <row r="118" spans="1:7" ht="15">
      <c r="A118" s="4" t="s">
        <v>118</v>
      </c>
      <c r="B118" t="s">
        <v>23</v>
      </c>
      <c r="C118">
        <v>3</v>
      </c>
      <c r="E118">
        <v>82.5</v>
      </c>
      <c r="G118">
        <f t="shared" si="1"/>
        <v>247.5</v>
      </c>
    </row>
    <row r="119" spans="1:7" ht="15">
      <c r="A119" s="4" t="s">
        <v>119</v>
      </c>
      <c r="B119" t="s">
        <v>23</v>
      </c>
      <c r="C119">
        <v>5</v>
      </c>
      <c r="E119">
        <v>82.5</v>
      </c>
      <c r="G119">
        <f t="shared" si="1"/>
        <v>412.5</v>
      </c>
    </row>
    <row r="120" spans="1:7" ht="15">
      <c r="A120" s="4" t="s">
        <v>120</v>
      </c>
      <c r="B120" t="s">
        <v>23</v>
      </c>
      <c r="C120">
        <v>8</v>
      </c>
      <c r="E120">
        <v>82.5</v>
      </c>
      <c r="G120">
        <f t="shared" si="1"/>
        <v>660</v>
      </c>
    </row>
    <row r="121" spans="1:7" ht="15">
      <c r="A121" s="4" t="s">
        <v>121</v>
      </c>
      <c r="B121" t="s">
        <v>23</v>
      </c>
      <c r="C121">
        <v>4</v>
      </c>
      <c r="E121">
        <v>82.5</v>
      </c>
      <c r="G121">
        <f t="shared" si="1"/>
        <v>330</v>
      </c>
    </row>
    <row r="122" ht="15">
      <c r="A122" s="4"/>
    </row>
    <row r="123" spans="1:7" ht="15">
      <c r="A123" s="4" t="s">
        <v>122</v>
      </c>
      <c r="B123" t="s">
        <v>24</v>
      </c>
      <c r="C123">
        <v>10</v>
      </c>
      <c r="E123">
        <v>82.5</v>
      </c>
      <c r="G123">
        <f t="shared" si="1"/>
        <v>825</v>
      </c>
    </row>
    <row r="124" spans="1:7" ht="15">
      <c r="A124" s="4" t="s">
        <v>33</v>
      </c>
      <c r="B124" t="s">
        <v>24</v>
      </c>
      <c r="C124">
        <v>5</v>
      </c>
      <c r="E124">
        <v>82.5</v>
      </c>
      <c r="G124">
        <f t="shared" si="1"/>
        <v>412.5</v>
      </c>
    </row>
    <row r="125" spans="1:7" ht="15">
      <c r="A125" s="4" t="s">
        <v>123</v>
      </c>
      <c r="B125" t="s">
        <v>24</v>
      </c>
      <c r="C125">
        <v>6</v>
      </c>
      <c r="E125">
        <v>82.5</v>
      </c>
      <c r="G125">
        <f t="shared" si="1"/>
        <v>495</v>
      </c>
    </row>
    <row r="126" spans="1:7" ht="15">
      <c r="A126" s="4" t="s">
        <v>75</v>
      </c>
      <c r="B126" t="s">
        <v>24</v>
      </c>
      <c r="C126">
        <v>2</v>
      </c>
      <c r="E126">
        <v>82.5</v>
      </c>
      <c r="G126">
        <f t="shared" si="1"/>
        <v>165</v>
      </c>
    </row>
    <row r="127" spans="1:7" ht="15">
      <c r="A127" s="4" t="s">
        <v>124</v>
      </c>
      <c r="B127" t="s">
        <v>24</v>
      </c>
      <c r="C127">
        <v>5</v>
      </c>
      <c r="E127">
        <v>82.5</v>
      </c>
      <c r="G127">
        <f t="shared" si="1"/>
        <v>412.5</v>
      </c>
    </row>
    <row r="128" spans="1:7" ht="15">
      <c r="A128" s="5" t="s">
        <v>36</v>
      </c>
      <c r="B128" t="s">
        <v>24</v>
      </c>
      <c r="C128">
        <v>12</v>
      </c>
      <c r="E128">
        <v>82.5</v>
      </c>
      <c r="G128">
        <f t="shared" si="1"/>
        <v>990</v>
      </c>
    </row>
    <row r="129" ht="15">
      <c r="A129" s="5"/>
    </row>
    <row r="130" spans="1:7" ht="15">
      <c r="A130" s="4" t="s">
        <v>125</v>
      </c>
      <c r="B130" t="s">
        <v>25</v>
      </c>
      <c r="C130">
        <v>5</v>
      </c>
      <c r="E130">
        <v>70</v>
      </c>
      <c r="G130">
        <f t="shared" si="1"/>
        <v>350</v>
      </c>
    </row>
    <row r="131" spans="1:7" ht="15">
      <c r="A131" s="4" t="s">
        <v>126</v>
      </c>
      <c r="B131" t="s">
        <v>25</v>
      </c>
      <c r="C131">
        <v>5</v>
      </c>
      <c r="E131">
        <v>70</v>
      </c>
      <c r="G131">
        <f t="shared" si="1"/>
        <v>350</v>
      </c>
    </row>
    <row r="132" spans="1:7" ht="15">
      <c r="A132" s="4" t="s">
        <v>127</v>
      </c>
      <c r="B132" t="s">
        <v>25</v>
      </c>
      <c r="C132">
        <v>5</v>
      </c>
      <c r="E132">
        <v>70</v>
      </c>
      <c r="G132">
        <f t="shared" si="1"/>
        <v>350</v>
      </c>
    </row>
    <row r="133" spans="1:7" ht="15">
      <c r="A133" s="4" t="s">
        <v>74</v>
      </c>
      <c r="B133" t="s">
        <v>25</v>
      </c>
      <c r="C133">
        <v>6</v>
      </c>
      <c r="E133">
        <v>70</v>
      </c>
      <c r="G133">
        <f t="shared" si="1"/>
        <v>420</v>
      </c>
    </row>
    <row r="134" spans="1:7" ht="15">
      <c r="A134" s="4" t="s">
        <v>128</v>
      </c>
      <c r="B134" t="s">
        <v>25</v>
      </c>
      <c r="C134">
        <v>6</v>
      </c>
      <c r="E134">
        <v>70</v>
      </c>
      <c r="G134">
        <f t="shared" si="1"/>
        <v>420</v>
      </c>
    </row>
    <row r="135" spans="1:7" ht="15">
      <c r="A135" s="5" t="s">
        <v>36</v>
      </c>
      <c r="B135" t="s">
        <v>25</v>
      </c>
      <c r="C135">
        <v>11.2</v>
      </c>
      <c r="E135">
        <v>70</v>
      </c>
      <c r="G135">
        <f t="shared" si="1"/>
        <v>784</v>
      </c>
    </row>
    <row r="136" ht="15">
      <c r="A136" s="5"/>
    </row>
    <row r="137" spans="1:7" ht="15">
      <c r="A137" s="4" t="s">
        <v>129</v>
      </c>
      <c r="B137" t="s">
        <v>26</v>
      </c>
      <c r="C137">
        <v>27</v>
      </c>
      <c r="E137">
        <v>11.4</v>
      </c>
      <c r="G137">
        <f t="shared" si="1"/>
        <v>307.8</v>
      </c>
    </row>
    <row r="138" spans="1:7" ht="15">
      <c r="A138" s="4" t="s">
        <v>130</v>
      </c>
      <c r="B138" t="s">
        <v>26</v>
      </c>
      <c r="C138">
        <v>20</v>
      </c>
      <c r="E138">
        <v>11.4</v>
      </c>
      <c r="G138">
        <f t="shared" si="1"/>
        <v>228</v>
      </c>
    </row>
    <row r="139" spans="1:7" ht="15">
      <c r="A139" s="4" t="s">
        <v>131</v>
      </c>
      <c r="B139" t="s">
        <v>26</v>
      </c>
      <c r="C139">
        <v>3</v>
      </c>
      <c r="E139">
        <v>11.4</v>
      </c>
      <c r="G139">
        <f t="shared" si="1"/>
        <v>34.2</v>
      </c>
    </row>
    <row r="140" spans="1:7" ht="15">
      <c r="A140" s="4" t="s">
        <v>132</v>
      </c>
      <c r="B140" t="s">
        <v>26</v>
      </c>
      <c r="C140">
        <v>10</v>
      </c>
      <c r="E140">
        <v>11.4</v>
      </c>
      <c r="G140">
        <f t="shared" si="1"/>
        <v>114</v>
      </c>
    </row>
    <row r="141" spans="1:7" ht="15">
      <c r="A141" s="4" t="s">
        <v>133</v>
      </c>
      <c r="B141" t="s">
        <v>26</v>
      </c>
      <c r="C141">
        <v>10</v>
      </c>
      <c r="E141">
        <v>11.4</v>
      </c>
      <c r="G141">
        <f aca="true" t="shared" si="2" ref="G141:G171">E141*C141</f>
        <v>114</v>
      </c>
    </row>
    <row r="142" spans="1:7" ht="15">
      <c r="A142" s="4" t="s">
        <v>95</v>
      </c>
      <c r="B142" t="s">
        <v>26</v>
      </c>
      <c r="C142">
        <v>6</v>
      </c>
      <c r="E142">
        <v>11.4</v>
      </c>
      <c r="G142">
        <f t="shared" si="2"/>
        <v>68.4</v>
      </c>
    </row>
    <row r="143" spans="1:7" ht="15">
      <c r="A143" s="4" t="s">
        <v>134</v>
      </c>
      <c r="B143" t="s">
        <v>26</v>
      </c>
      <c r="C143">
        <v>10</v>
      </c>
      <c r="E143">
        <v>11.4</v>
      </c>
      <c r="G143">
        <f t="shared" si="2"/>
        <v>114</v>
      </c>
    </row>
    <row r="144" spans="1:7" ht="15">
      <c r="A144" s="4" t="s">
        <v>135</v>
      </c>
      <c r="B144" t="s">
        <v>26</v>
      </c>
      <c r="C144">
        <v>6</v>
      </c>
      <c r="E144">
        <v>11.4</v>
      </c>
      <c r="G144">
        <f t="shared" si="2"/>
        <v>68.4</v>
      </c>
    </row>
    <row r="145" spans="1:7" ht="15">
      <c r="A145" s="4" t="s">
        <v>100</v>
      </c>
      <c r="B145" t="s">
        <v>26</v>
      </c>
      <c r="C145">
        <v>8</v>
      </c>
      <c r="E145">
        <v>11.4</v>
      </c>
      <c r="G145">
        <f t="shared" si="2"/>
        <v>91.2</v>
      </c>
    </row>
    <row r="146" spans="1:7" ht="15">
      <c r="A146" s="4" t="s">
        <v>136</v>
      </c>
      <c r="B146" t="s">
        <v>26</v>
      </c>
      <c r="C146">
        <v>18</v>
      </c>
      <c r="E146">
        <v>11.4</v>
      </c>
      <c r="G146">
        <f t="shared" si="2"/>
        <v>205.20000000000002</v>
      </c>
    </row>
    <row r="147" spans="1:7" ht="15">
      <c r="A147" s="4" t="s">
        <v>66</v>
      </c>
      <c r="B147" t="s">
        <v>26</v>
      </c>
      <c r="C147">
        <v>12</v>
      </c>
      <c r="E147">
        <v>11.4</v>
      </c>
      <c r="G147">
        <f t="shared" si="2"/>
        <v>136.8</v>
      </c>
    </row>
    <row r="148" spans="1:7" ht="15">
      <c r="A148" s="4" t="s">
        <v>137</v>
      </c>
      <c r="B148" t="s">
        <v>26</v>
      </c>
      <c r="C148">
        <v>20</v>
      </c>
      <c r="E148">
        <v>11.4</v>
      </c>
      <c r="G148">
        <f t="shared" si="2"/>
        <v>228</v>
      </c>
    </row>
    <row r="149" spans="1:7" ht="15">
      <c r="A149" s="4" t="s">
        <v>90</v>
      </c>
      <c r="B149" t="s">
        <v>26</v>
      </c>
      <c r="C149">
        <v>16</v>
      </c>
      <c r="E149">
        <v>11.4</v>
      </c>
      <c r="G149">
        <f t="shared" si="2"/>
        <v>182.4</v>
      </c>
    </row>
    <row r="150" spans="1:7" ht="15">
      <c r="A150" s="4" t="s">
        <v>50</v>
      </c>
      <c r="B150" t="s">
        <v>26</v>
      </c>
      <c r="C150">
        <v>19</v>
      </c>
      <c r="E150">
        <v>11.4</v>
      </c>
      <c r="G150">
        <f t="shared" si="2"/>
        <v>216.6</v>
      </c>
    </row>
    <row r="151" spans="1:7" ht="15">
      <c r="A151" s="4" t="s">
        <v>53</v>
      </c>
      <c r="B151" t="s">
        <v>26</v>
      </c>
      <c r="C151">
        <v>15</v>
      </c>
      <c r="E151">
        <v>11.4</v>
      </c>
      <c r="G151">
        <f t="shared" si="2"/>
        <v>171</v>
      </c>
    </row>
    <row r="152" spans="1:7" ht="15">
      <c r="A152" s="4" t="s">
        <v>33</v>
      </c>
      <c r="B152" t="s">
        <v>26</v>
      </c>
      <c r="C152">
        <v>29</v>
      </c>
      <c r="E152">
        <v>11.4</v>
      </c>
      <c r="G152">
        <f t="shared" si="2"/>
        <v>330.6</v>
      </c>
    </row>
    <row r="153" spans="1:7" ht="15">
      <c r="A153" s="4" t="s">
        <v>96</v>
      </c>
      <c r="B153" t="s">
        <v>26</v>
      </c>
      <c r="C153">
        <v>7</v>
      </c>
      <c r="E153">
        <v>11.4</v>
      </c>
      <c r="G153">
        <f t="shared" si="2"/>
        <v>79.8</v>
      </c>
    </row>
    <row r="154" spans="1:7" ht="15">
      <c r="A154" s="4" t="s">
        <v>62</v>
      </c>
      <c r="B154" t="s">
        <v>26</v>
      </c>
      <c r="C154">
        <v>14</v>
      </c>
      <c r="E154">
        <v>11.4</v>
      </c>
      <c r="G154">
        <f t="shared" si="2"/>
        <v>159.6</v>
      </c>
    </row>
    <row r="155" spans="1:7" ht="15">
      <c r="A155" s="4" t="s">
        <v>87</v>
      </c>
      <c r="B155" t="s">
        <v>27</v>
      </c>
      <c r="C155">
        <v>9</v>
      </c>
      <c r="E155">
        <v>19</v>
      </c>
      <c r="G155">
        <f t="shared" si="2"/>
        <v>171</v>
      </c>
    </row>
    <row r="156" spans="1:7" ht="15">
      <c r="A156" s="4" t="s">
        <v>138</v>
      </c>
      <c r="B156" t="s">
        <v>28</v>
      </c>
      <c r="C156">
        <v>15</v>
      </c>
      <c r="E156">
        <v>19</v>
      </c>
      <c r="G156">
        <f t="shared" si="2"/>
        <v>285</v>
      </c>
    </row>
    <row r="157" spans="1:7" ht="15">
      <c r="A157" s="4" t="s">
        <v>103</v>
      </c>
      <c r="B157" t="s">
        <v>29</v>
      </c>
      <c r="C157">
        <v>5</v>
      </c>
      <c r="E157">
        <v>19</v>
      </c>
      <c r="G157">
        <f t="shared" si="2"/>
        <v>95</v>
      </c>
    </row>
    <row r="158" spans="1:7" ht="15">
      <c r="A158" s="4" t="s">
        <v>96</v>
      </c>
      <c r="B158" t="s">
        <v>30</v>
      </c>
      <c r="C158">
        <v>7</v>
      </c>
      <c r="E158">
        <v>19</v>
      </c>
      <c r="G158">
        <f t="shared" si="2"/>
        <v>133</v>
      </c>
    </row>
    <row r="159" spans="1:7" ht="15">
      <c r="A159" s="4" t="s">
        <v>51</v>
      </c>
      <c r="B159" t="s">
        <v>31</v>
      </c>
      <c r="C159">
        <v>9</v>
      </c>
      <c r="E159">
        <v>19</v>
      </c>
      <c r="G159">
        <f t="shared" si="2"/>
        <v>171</v>
      </c>
    </row>
    <row r="160" spans="1:7" ht="15">
      <c r="A160" s="5" t="s">
        <v>36</v>
      </c>
      <c r="B160" t="s">
        <v>32</v>
      </c>
      <c r="C160">
        <v>5</v>
      </c>
      <c r="E160">
        <v>19</v>
      </c>
      <c r="G160">
        <f t="shared" si="2"/>
        <v>95</v>
      </c>
    </row>
    <row r="161" spans="1:7" ht="15">
      <c r="A161" s="4"/>
      <c r="G161">
        <f t="shared" si="2"/>
        <v>0</v>
      </c>
    </row>
    <row r="162" spans="1:7" ht="15">
      <c r="A162" s="4" t="s">
        <v>44</v>
      </c>
      <c r="B162" t="s">
        <v>37</v>
      </c>
      <c r="C162">
        <v>1</v>
      </c>
      <c r="E162">
        <v>250</v>
      </c>
      <c r="G162">
        <f t="shared" si="2"/>
        <v>250</v>
      </c>
    </row>
    <row r="163" spans="1:7" ht="15">
      <c r="A163" s="4" t="s">
        <v>44</v>
      </c>
      <c r="B163" t="s">
        <v>38</v>
      </c>
      <c r="C163">
        <v>1</v>
      </c>
      <c r="E163">
        <v>230</v>
      </c>
      <c r="G163">
        <f t="shared" si="2"/>
        <v>230</v>
      </c>
    </row>
    <row r="164" spans="1:7" ht="15">
      <c r="A164" s="4" t="s">
        <v>44</v>
      </c>
      <c r="B164" t="s">
        <v>39</v>
      </c>
      <c r="C164">
        <v>1</v>
      </c>
      <c r="E164">
        <v>220</v>
      </c>
      <c r="G164">
        <f t="shared" si="2"/>
        <v>220</v>
      </c>
    </row>
    <row r="165" spans="1:7" ht="15">
      <c r="A165" s="4"/>
      <c r="G165">
        <f t="shared" si="2"/>
        <v>0</v>
      </c>
    </row>
    <row r="166" spans="1:7" ht="15">
      <c r="A166" s="4" t="s">
        <v>45</v>
      </c>
      <c r="B166" t="s">
        <v>40</v>
      </c>
      <c r="C166">
        <v>1</v>
      </c>
      <c r="E166">
        <v>230</v>
      </c>
      <c r="G166">
        <f t="shared" si="2"/>
        <v>230</v>
      </c>
    </row>
    <row r="167" spans="1:7" ht="15">
      <c r="A167" s="4" t="s">
        <v>45</v>
      </c>
      <c r="B167" t="s">
        <v>41</v>
      </c>
      <c r="C167">
        <v>1</v>
      </c>
      <c r="E167">
        <v>230</v>
      </c>
      <c r="G167">
        <f t="shared" si="2"/>
        <v>230</v>
      </c>
    </row>
    <row r="168" spans="1:7" ht="15">
      <c r="A168" s="4" t="s">
        <v>45</v>
      </c>
      <c r="B168" t="s">
        <v>42</v>
      </c>
      <c r="C168">
        <v>2</v>
      </c>
      <c r="E168">
        <v>230</v>
      </c>
      <c r="G168">
        <f t="shared" si="2"/>
        <v>460</v>
      </c>
    </row>
    <row r="169" spans="1:7" ht="15">
      <c r="A169" s="4"/>
      <c r="G169">
        <f t="shared" si="2"/>
        <v>0</v>
      </c>
    </row>
    <row r="170" spans="1:7" ht="15">
      <c r="A170" s="4"/>
      <c r="G170">
        <f t="shared" si="2"/>
        <v>0</v>
      </c>
    </row>
    <row r="171" spans="1:7" ht="15">
      <c r="A171" s="4" t="s">
        <v>46</v>
      </c>
      <c r="B171" t="s">
        <v>43</v>
      </c>
      <c r="C171">
        <v>2</v>
      </c>
      <c r="E171">
        <v>230</v>
      </c>
      <c r="G171">
        <f t="shared" si="2"/>
        <v>460</v>
      </c>
    </row>
    <row r="172" ht="15">
      <c r="G172">
        <f>SUM(G2:G171)</f>
        <v>70360.75000000001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2012-02-02T15:04:28Z</cp:lastPrinted>
  <dcterms:created xsi:type="dcterms:W3CDTF">2012-01-16T13:40:14Z</dcterms:created>
  <dcterms:modified xsi:type="dcterms:W3CDTF">2012-02-02T16:51:25Z</dcterms:modified>
  <cp:category/>
  <cp:version/>
  <cp:contentType/>
  <cp:contentStatus/>
</cp:coreProperties>
</file>