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<sst xmlns="http://schemas.openxmlformats.org/spreadsheetml/2006/main" count="630" uniqueCount="167">
  <si>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</si>
  <si>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</si>
  <si>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</si>
  <si>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</si>
  <si>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</si>
  <si>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</si>
  <si>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</si>
  <si>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</si>
  <si>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</si>
  <si>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</si>
  <si>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TA001 150 Цвет №4</t>
  </si>
  <si>
    <t>анастасия1985</t>
  </si>
  <si>
    <t>Чижик</t>
  </si>
  <si>
    <t>Марфадримпапуся</t>
  </si>
  <si>
    <t>Ю л я</t>
  </si>
  <si>
    <t>Светлания</t>
  </si>
  <si>
    <t>СВОБОДНО</t>
  </si>
  <si>
    <t>Ткань портьерная "БЛЭКАУТ" BLT026 280 Цвет №11</t>
  </si>
  <si>
    <t>lezia</t>
  </si>
  <si>
    <t>Марина&amp;Аленочка</t>
  </si>
  <si>
    <t>Ткань портьерная "БЛЭКАУТ" BLT026 280 Цвет №14</t>
  </si>
  <si>
    <t>trie</t>
  </si>
  <si>
    <t>Флоримель</t>
  </si>
  <si>
    <t>superbelka</t>
  </si>
  <si>
    <t>Lunka</t>
  </si>
  <si>
    <t>angelock</t>
  </si>
  <si>
    <t>Креп-сатин S 150 Цвет № 8</t>
  </si>
  <si>
    <t>$МАМУЛЯ$</t>
  </si>
  <si>
    <t>Lenhik</t>
  </si>
  <si>
    <t>тасся</t>
  </si>
  <si>
    <t>Креп-сатин S 150 Цвет № 30</t>
  </si>
  <si>
    <t>Svetlichok</t>
  </si>
  <si>
    <t>viktoryS</t>
  </si>
  <si>
    <t>Ткань портьерная "АЙТУ" 15804 146 Цвет №285164</t>
  </si>
  <si>
    <t xml:space="preserve">Фруктина </t>
  </si>
  <si>
    <t>София 13</t>
  </si>
  <si>
    <t>Надежда Кагало</t>
  </si>
  <si>
    <t>пряхина</t>
  </si>
  <si>
    <t>Ткань портьерная Блэкаут арт. 4819</t>
  </si>
  <si>
    <t>Света Морковка</t>
  </si>
  <si>
    <t>Маша С.</t>
  </si>
  <si>
    <t xml:space="preserve">Меллори </t>
  </si>
  <si>
    <t>eva_1866</t>
  </si>
  <si>
    <t>Бесенок</t>
  </si>
  <si>
    <t>amazonqua</t>
  </si>
  <si>
    <t>Ткань портьерная Блэкаут арт. PR5 150 цвет 1</t>
  </si>
  <si>
    <t>28mes</t>
  </si>
  <si>
    <t>Fleurissant</t>
  </si>
  <si>
    <t>Органза с печатным рисунком 280 FP217 Цвет №2</t>
  </si>
  <si>
    <t>Yulka</t>
  </si>
  <si>
    <t>Томас</t>
  </si>
  <si>
    <t>Anutaula</t>
  </si>
  <si>
    <t>Bittersweet</t>
  </si>
  <si>
    <t>**JuliaV**</t>
  </si>
  <si>
    <t xml:space="preserve">Tolstyi </t>
  </si>
  <si>
    <t xml:space="preserve">simba-07 </t>
  </si>
  <si>
    <t>Анна Мороз</t>
  </si>
  <si>
    <t>Erica</t>
  </si>
  <si>
    <t>antoshka</t>
  </si>
  <si>
    <t>Органза "МУАР" 22229 300 Цвет №3</t>
  </si>
  <si>
    <t>Chick</t>
  </si>
  <si>
    <t>Ирина_Нерух</t>
  </si>
  <si>
    <t>Luz</t>
  </si>
  <si>
    <t>Iulija</t>
  </si>
  <si>
    <t>июльчик</t>
  </si>
  <si>
    <t>Тогипи</t>
  </si>
  <si>
    <t>Вуаль "ФАНТАЗИЯ" JAC1264 цвет 4</t>
  </si>
  <si>
    <t>Allla</t>
  </si>
  <si>
    <t>Люба Козырь</t>
  </si>
  <si>
    <t>Тюль жаккард арт. P307</t>
  </si>
  <si>
    <t xml:space="preserve">Feb </t>
  </si>
  <si>
    <t>dgonnyoes</t>
  </si>
  <si>
    <t>Vitalia</t>
  </si>
  <si>
    <t>Светлячёк 77</t>
  </si>
  <si>
    <t>Lerok</t>
  </si>
  <si>
    <t xml:space="preserve">Ю л я </t>
  </si>
  <si>
    <t xml:space="preserve">Lusi </t>
  </si>
  <si>
    <t>КысаМурыса</t>
  </si>
  <si>
    <t>Вуаль 2009 300 Цвет №1</t>
  </si>
  <si>
    <t>Добрая Мамуля</t>
  </si>
  <si>
    <t>Rarita</t>
  </si>
  <si>
    <t>tatita2007</t>
  </si>
  <si>
    <t>Меллори</t>
  </si>
  <si>
    <t>Мира-бель</t>
  </si>
  <si>
    <t>Калонби</t>
  </si>
  <si>
    <t>lenor</t>
  </si>
  <si>
    <t>Вуаль 2009 300 Цвет №59</t>
  </si>
  <si>
    <t>Танечка-1985</t>
  </si>
  <si>
    <t>Vika2008</t>
  </si>
  <si>
    <t>Lyeksya</t>
  </si>
  <si>
    <t>valsar</t>
  </si>
  <si>
    <t>mamazara</t>
  </si>
  <si>
    <t>Вуаль с печатью арт. 1025 цвет 1</t>
  </si>
  <si>
    <t>Семибратик</t>
  </si>
  <si>
    <t>Yulia V.</t>
  </si>
  <si>
    <t>simba-07</t>
  </si>
  <si>
    <t>Вуаль с печатью арт. 1028 цвет 2</t>
  </si>
  <si>
    <t>олишна-двойня</t>
  </si>
  <si>
    <t xml:space="preserve">$МАМУЛЯ$ </t>
  </si>
  <si>
    <t>Julya26</t>
  </si>
  <si>
    <t xml:space="preserve">тасся </t>
  </si>
  <si>
    <t>маргом</t>
  </si>
  <si>
    <t>Органза "ФАНТАЗИЯ" МАРТ 13821 300 Цвет 103</t>
  </si>
  <si>
    <t>Прибыткова_Ира</t>
  </si>
  <si>
    <t>Оля8_7</t>
  </si>
  <si>
    <t xml:space="preserve">Тесьма шторная TF5-200 </t>
  </si>
  <si>
    <t>Валепода</t>
  </si>
  <si>
    <t>qwesta</t>
  </si>
  <si>
    <t>Лима</t>
  </si>
  <si>
    <t>ZНаталья</t>
  </si>
  <si>
    <t>kassandra_n</t>
  </si>
  <si>
    <t>NUSY</t>
  </si>
  <si>
    <t>ЛЕВ64</t>
  </si>
  <si>
    <t>Алена Ш</t>
  </si>
  <si>
    <t xml:space="preserve">**JuliaV** </t>
  </si>
  <si>
    <t>БЫЕМАНЯ</t>
  </si>
  <si>
    <t>LiraSirin</t>
  </si>
  <si>
    <t>Svetochka</t>
  </si>
  <si>
    <t>Надежда_25</t>
  </si>
  <si>
    <t>Татьяна Фоминцева</t>
  </si>
  <si>
    <t>natibest</t>
  </si>
  <si>
    <t xml:space="preserve">Анна Мороз </t>
  </si>
  <si>
    <t>Тесьма шторная Z1</t>
  </si>
  <si>
    <t>^Masterica^</t>
  </si>
  <si>
    <t xml:space="preserve">Марина&amp;Аленочка </t>
  </si>
  <si>
    <t>nuta.ksn</t>
  </si>
  <si>
    <t xml:space="preserve">Утяжелитель 0-50 </t>
  </si>
  <si>
    <t>Ми-Ка</t>
  </si>
  <si>
    <t>КУЛЁК</t>
  </si>
  <si>
    <t xml:space="preserve">июльчик </t>
  </si>
  <si>
    <t>Nastia438</t>
  </si>
  <si>
    <t>Светик и детки</t>
  </si>
  <si>
    <t xml:space="preserve">25002/H18 Комплект штор "Верона" 1 шт 1 105,00 </t>
  </si>
  <si>
    <t xml:space="preserve">antoshka </t>
  </si>
  <si>
    <t xml:space="preserve">24001/790 Комплект штор "Валенсия" 1 шт 600,00 </t>
  </si>
  <si>
    <t xml:space="preserve">Pallada </t>
  </si>
  <si>
    <t xml:space="preserve">57 Штора кружевная цветная "Венеция" 1 шт 200,00 </t>
  </si>
  <si>
    <t xml:space="preserve">nuta.ksn </t>
  </si>
  <si>
    <t xml:space="preserve">46073 Штора кружевная "Венеция" 1 шт 190,00 </t>
  </si>
  <si>
    <t>Ткань портьерная ТАФТА TA001 150 Цвет №75А</t>
  </si>
  <si>
    <t>Тесьма шторная TZ5-200</t>
  </si>
  <si>
    <t>Irvina</t>
  </si>
  <si>
    <t>Сердюша</t>
  </si>
  <si>
    <t>Mixiss</t>
  </si>
  <si>
    <t>ПиРР</t>
  </si>
  <si>
    <t>Sindi</t>
  </si>
  <si>
    <t>Муха</t>
  </si>
  <si>
    <t>Надежда 2</t>
  </si>
  <si>
    <t>Jolka</t>
  </si>
  <si>
    <t>*Любовь*</t>
  </si>
  <si>
    <t>Гырдымова</t>
  </si>
  <si>
    <t>Erlet</t>
  </si>
  <si>
    <t>natawa_gal</t>
  </si>
  <si>
    <t>Izi-Izi</t>
  </si>
  <si>
    <t>Hoyden</t>
  </si>
  <si>
    <t>рцра</t>
  </si>
  <si>
    <t>pelogia</t>
  </si>
  <si>
    <t>Olga13</t>
  </si>
  <si>
    <t>750м ткани</t>
  </si>
  <si>
    <t>5шт беек</t>
  </si>
  <si>
    <t>2штор по 15р</t>
  </si>
  <si>
    <t>2штор по 20р</t>
  </si>
  <si>
    <t>Утяж, тесьма по 0,5</t>
  </si>
  <si>
    <t>4 кисти по 5р/2шт</t>
  </si>
  <si>
    <t>???</t>
  </si>
  <si>
    <t>Бейка косая</t>
  </si>
  <si>
    <t>кисти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</si>
</sst>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6"/>
      <name val="Calibri"/>
      <family val="2"/>
    </font>
    <font>
      <b/>
      <sz val="2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b/>
      <sz val="2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1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18" fillId="5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1" fontId="19" fillId="5" borderId="10" xfId="0" applyNumberFormat="1" applyFont="1" applyFill="1" applyBorder="1" applyAlignment="1">
      <alignment/>
    </xf>
    <xf numFmtId="1" fontId="31" fillId="33" borderId="10" xfId="0" applyNumberFormat="1" applyFont="1" applyFill="1" applyBorder="1" applyAlignment="1">
      <alignment/>
    </xf>
    <xf numFmtId="1" fontId="31" fillId="5" borderId="10" xfId="0" applyNumberFormat="1" applyFont="1" applyFill="1" applyBorder="1" applyAlignment="1">
      <alignment/>
    </xf>
    <xf numFmtId="1" fontId="18" fillId="5" borderId="10" xfId="0" applyNumberFormat="1" applyFont="1" applyFill="1" applyBorder="1" applyAlignment="1">
      <alignment/>
    </xf>
    <xf numFmtId="0" fontId="40" fillId="5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164" fontId="31" fillId="33" borderId="10" xfId="0" applyNumberFormat="1" applyFont="1" applyFill="1" applyBorder="1" applyAlignment="1">
      <alignment/>
    </xf>
    <xf numFmtId="164" fontId="31" fillId="5" borderId="10" xfId="0" applyNumberFormat="1" applyFont="1" applyFill="1" applyBorder="1" applyAlignment="1">
      <alignment/>
    </xf>
    <xf numFmtId="164" fontId="18" fillId="5" borderId="10" xfId="0" applyNumberFormat="1" applyFont="1" applyFill="1" applyBorder="1" applyAlignment="1">
      <alignment/>
    </xf>
    <xf numFmtId="164" fontId="31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1" fillId="33" borderId="10" xfId="0" applyFont="1" applyFill="1" applyBorder="1" applyAlignment="1">
      <alignment/>
    </xf>
    <xf numFmtId="0" fontId="41" fillId="5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9" fillId="11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L186" sqref="L186"/>
    </sheetView>
  </sheetViews>
  <sheetFormatPr defaultColWidth="9.140625" defaultRowHeight="15"/>
  <cols>
    <col min="1" max="1" width="19.421875" style="0" customWidth="1"/>
    <col min="2" max="2" width="48.00390625" style="0" customWidth="1"/>
    <col min="4" max="4" width="11.8515625" style="0" customWidth="1"/>
    <col min="6" max="6" width="12.28125" style="0" customWidth="1"/>
    <col min="10" max="10" width="28.140625" style="0" customWidth="1"/>
  </cols>
  <sheetData>
    <row r="1" spans="1:10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0" t="s">
        <v>27</v>
      </c>
      <c r="B2" s="4" t="s">
        <v>26</v>
      </c>
      <c r="C2" s="4">
        <v>3</v>
      </c>
      <c r="D2" s="4">
        <v>46</v>
      </c>
      <c r="E2" s="4">
        <f aca="true" t="shared" si="0" ref="E2:E34">D2*C2</f>
        <v>138</v>
      </c>
      <c r="F2" s="9">
        <f aca="true" t="shared" si="1" ref="F2:F34">E2*1.15</f>
        <v>158.7</v>
      </c>
      <c r="G2" s="3"/>
      <c r="H2" s="3"/>
      <c r="I2" s="21"/>
      <c r="J2" s="12"/>
    </row>
    <row r="3" spans="1:10" ht="15">
      <c r="A3" s="20" t="s">
        <v>98</v>
      </c>
      <c r="B3" s="4" t="s">
        <v>96</v>
      </c>
      <c r="C3" s="4">
        <v>5</v>
      </c>
      <c r="D3" s="4">
        <v>75</v>
      </c>
      <c r="E3" s="4">
        <f t="shared" si="0"/>
        <v>375</v>
      </c>
      <c r="F3" s="9">
        <f t="shared" si="1"/>
        <v>431.24999999999994</v>
      </c>
      <c r="G3" s="12">
        <f>F2+F3</f>
        <v>589.9499999999999</v>
      </c>
      <c r="H3" s="3">
        <v>590</v>
      </c>
      <c r="I3" s="21">
        <v>20.4</v>
      </c>
      <c r="J3" s="12">
        <f>H3-G3-I3</f>
        <v>-20.34999999999993</v>
      </c>
    </row>
    <row r="4" spans="1:10" ht="15">
      <c r="A4" s="5" t="s">
        <v>53</v>
      </c>
      <c r="B4" s="6" t="s">
        <v>48</v>
      </c>
      <c r="C4" s="6">
        <v>5</v>
      </c>
      <c r="D4" s="6">
        <v>125</v>
      </c>
      <c r="E4" s="6">
        <f t="shared" si="0"/>
        <v>625</v>
      </c>
      <c r="F4" s="10">
        <f t="shared" si="1"/>
        <v>718.75</v>
      </c>
      <c r="G4" s="5"/>
      <c r="H4" s="5"/>
      <c r="I4" s="22"/>
      <c r="J4" s="13"/>
    </row>
    <row r="5" spans="1:10" ht="15">
      <c r="A5" s="5" t="s">
        <v>114</v>
      </c>
      <c r="B5" s="6" t="s">
        <v>105</v>
      </c>
      <c r="C5" s="6">
        <v>5</v>
      </c>
      <c r="D5" s="6">
        <v>11.4</v>
      </c>
      <c r="E5" s="6">
        <f t="shared" si="0"/>
        <v>57</v>
      </c>
      <c r="F5" s="10">
        <f t="shared" si="1"/>
        <v>65.55</v>
      </c>
      <c r="G5" s="13">
        <f>F4+F5</f>
        <v>784.3</v>
      </c>
      <c r="H5" s="5">
        <v>790</v>
      </c>
      <c r="I5" s="22">
        <v>15.25</v>
      </c>
      <c r="J5" s="13">
        <f>H5-G5-I5</f>
        <v>-9.549999999999955</v>
      </c>
    </row>
    <row r="6" spans="1:10" ht="15">
      <c r="A6" s="20" t="s">
        <v>123</v>
      </c>
      <c r="B6" s="4" t="s">
        <v>122</v>
      </c>
      <c r="C6" s="4">
        <v>22</v>
      </c>
      <c r="D6" s="4">
        <v>16.15</v>
      </c>
      <c r="E6" s="4">
        <f t="shared" si="0"/>
        <v>355.29999999999995</v>
      </c>
      <c r="F6" s="9">
        <f t="shared" si="1"/>
        <v>408.5949999999999</v>
      </c>
      <c r="G6" s="12">
        <f>F6</f>
        <v>408.5949999999999</v>
      </c>
      <c r="H6" s="3">
        <v>409</v>
      </c>
      <c r="I6" s="21">
        <v>11</v>
      </c>
      <c r="J6" s="12">
        <f>H6-G6-I6</f>
        <v>-10.594999999999914</v>
      </c>
    </row>
    <row r="7" spans="1:10" ht="15">
      <c r="A7" s="5" t="s">
        <v>46</v>
      </c>
      <c r="B7" s="6" t="s">
        <v>45</v>
      </c>
      <c r="C7" s="6">
        <v>6.45</v>
      </c>
      <c r="D7" s="6">
        <v>130</v>
      </c>
      <c r="E7" s="6">
        <f t="shared" si="0"/>
        <v>838.5</v>
      </c>
      <c r="F7" s="10">
        <f t="shared" si="1"/>
        <v>964.275</v>
      </c>
      <c r="G7" s="13">
        <f>F7</f>
        <v>964.275</v>
      </c>
      <c r="H7" s="5">
        <v>897</v>
      </c>
      <c r="I7" s="22">
        <v>16.45</v>
      </c>
      <c r="J7" s="13">
        <f>H7-G7-I7</f>
        <v>-83.72499999999998</v>
      </c>
    </row>
    <row r="8" spans="1:10" ht="15">
      <c r="A8" s="3" t="s">
        <v>67</v>
      </c>
      <c r="B8" s="4" t="s">
        <v>66</v>
      </c>
      <c r="C8" s="4">
        <v>8</v>
      </c>
      <c r="D8" s="4">
        <v>145</v>
      </c>
      <c r="E8" s="4">
        <f t="shared" si="0"/>
        <v>1160</v>
      </c>
      <c r="F8" s="9">
        <f t="shared" si="1"/>
        <v>1334</v>
      </c>
      <c r="G8" s="12"/>
      <c r="H8" s="3"/>
      <c r="I8" s="21"/>
      <c r="J8" s="12"/>
    </row>
    <row r="9" spans="1:10" ht="15">
      <c r="A9" s="3" t="s">
        <v>67</v>
      </c>
      <c r="B9" s="4" t="s">
        <v>140</v>
      </c>
      <c r="C9" s="4">
        <v>8</v>
      </c>
      <c r="D9" s="4">
        <v>19</v>
      </c>
      <c r="E9" s="4">
        <f t="shared" si="0"/>
        <v>152</v>
      </c>
      <c r="F9" s="9">
        <f t="shared" si="1"/>
        <v>174.79999999999998</v>
      </c>
      <c r="G9" s="12">
        <f>F8+F9</f>
        <v>1508.8</v>
      </c>
      <c r="H9" s="3">
        <v>1537</v>
      </c>
      <c r="I9" s="21">
        <v>24.4</v>
      </c>
      <c r="J9" s="12">
        <f>H9-G9-I9</f>
        <v>3.800000000000047</v>
      </c>
    </row>
    <row r="10" spans="1:10" ht="15">
      <c r="A10" s="5" t="s">
        <v>44</v>
      </c>
      <c r="B10" s="6" t="s">
        <v>38</v>
      </c>
      <c r="C10" s="6">
        <v>7</v>
      </c>
      <c r="D10" s="6">
        <v>100</v>
      </c>
      <c r="E10" s="6">
        <f t="shared" si="0"/>
        <v>700</v>
      </c>
      <c r="F10" s="10">
        <f t="shared" si="1"/>
        <v>804.9999999999999</v>
      </c>
      <c r="G10" s="13">
        <f>F10</f>
        <v>804.9999999999999</v>
      </c>
      <c r="H10" s="5">
        <v>805</v>
      </c>
      <c r="I10" s="22">
        <v>17.85</v>
      </c>
      <c r="J10" s="13">
        <f>H10-G10-I10</f>
        <v>-17.849999999999888</v>
      </c>
    </row>
    <row r="11" spans="1:10" ht="15">
      <c r="A11" s="3" t="s">
        <v>25</v>
      </c>
      <c r="B11" s="4" t="s">
        <v>20</v>
      </c>
      <c r="C11" s="4">
        <v>3</v>
      </c>
      <c r="D11" s="4">
        <v>180</v>
      </c>
      <c r="E11" s="4">
        <f t="shared" si="0"/>
        <v>540</v>
      </c>
      <c r="F11" s="9">
        <f t="shared" si="1"/>
        <v>621</v>
      </c>
      <c r="G11" s="12">
        <f>F11</f>
        <v>621</v>
      </c>
      <c r="H11" s="3">
        <v>621</v>
      </c>
      <c r="I11" s="21">
        <v>7.65</v>
      </c>
      <c r="J11" s="12">
        <f>H11-G11-I11</f>
        <v>-7.65</v>
      </c>
    </row>
    <row r="12" spans="1:10" ht="15">
      <c r="A12" s="5" t="s">
        <v>58</v>
      </c>
      <c r="B12" s="6" t="s">
        <v>48</v>
      </c>
      <c r="C12" s="6">
        <v>5</v>
      </c>
      <c r="D12" s="6">
        <v>125</v>
      </c>
      <c r="E12" s="6">
        <f t="shared" si="0"/>
        <v>625</v>
      </c>
      <c r="F12" s="10">
        <f t="shared" si="1"/>
        <v>718.75</v>
      </c>
      <c r="G12" s="5"/>
      <c r="H12" s="5"/>
      <c r="I12" s="22"/>
      <c r="J12" s="13"/>
    </row>
    <row r="13" spans="1:10" ht="15">
      <c r="A13" s="5" t="s">
        <v>58</v>
      </c>
      <c r="B13" s="6" t="s">
        <v>105</v>
      </c>
      <c r="C13" s="6">
        <v>5</v>
      </c>
      <c r="D13" s="6">
        <v>11.4</v>
      </c>
      <c r="E13" s="6">
        <f t="shared" si="0"/>
        <v>57</v>
      </c>
      <c r="F13" s="10">
        <f t="shared" si="1"/>
        <v>65.55</v>
      </c>
      <c r="G13" s="5"/>
      <c r="H13" s="5"/>
      <c r="I13" s="22"/>
      <c r="J13" s="13"/>
    </row>
    <row r="14" spans="1:10" ht="15">
      <c r="A14" s="5" t="s">
        <v>133</v>
      </c>
      <c r="B14" s="6" t="s">
        <v>132</v>
      </c>
      <c r="C14" s="6">
        <v>1</v>
      </c>
      <c r="D14" s="6">
        <v>1105</v>
      </c>
      <c r="E14" s="6">
        <f t="shared" si="0"/>
        <v>1105</v>
      </c>
      <c r="F14" s="10">
        <f t="shared" si="1"/>
        <v>1270.75</v>
      </c>
      <c r="G14" s="13">
        <f>F12+F13+F14</f>
        <v>2055.05</v>
      </c>
      <c r="H14" s="5">
        <v>2100</v>
      </c>
      <c r="I14" s="22">
        <v>35.25</v>
      </c>
      <c r="J14" s="13">
        <f>H14-G14-I14</f>
        <v>9.699999999999818</v>
      </c>
    </row>
    <row r="15" spans="1:10" ht="15">
      <c r="A15" s="3" t="s">
        <v>51</v>
      </c>
      <c r="B15" s="4" t="s">
        <v>48</v>
      </c>
      <c r="C15" s="4">
        <v>5</v>
      </c>
      <c r="D15" s="4">
        <v>125</v>
      </c>
      <c r="E15" s="4">
        <f t="shared" si="0"/>
        <v>625</v>
      </c>
      <c r="F15" s="9">
        <f t="shared" si="1"/>
        <v>718.75</v>
      </c>
      <c r="G15" s="12">
        <f>F15</f>
        <v>718.75</v>
      </c>
      <c r="H15" s="3">
        <v>719</v>
      </c>
      <c r="I15" s="21">
        <v>12.75</v>
      </c>
      <c r="J15" s="12">
        <f>H15-G15-I15</f>
        <v>-12.5</v>
      </c>
    </row>
    <row r="16" spans="1:10" ht="15">
      <c r="A16" s="7" t="s">
        <v>52</v>
      </c>
      <c r="B16" s="6" t="s">
        <v>48</v>
      </c>
      <c r="C16" s="6">
        <v>5</v>
      </c>
      <c r="D16" s="6">
        <v>125</v>
      </c>
      <c r="E16" s="6">
        <f t="shared" si="0"/>
        <v>625</v>
      </c>
      <c r="F16" s="10">
        <f t="shared" si="1"/>
        <v>718.75</v>
      </c>
      <c r="G16" s="5"/>
      <c r="H16" s="5"/>
      <c r="I16" s="22"/>
      <c r="J16" s="13"/>
    </row>
    <row r="17" spans="1:10" ht="15">
      <c r="A17" s="7" t="s">
        <v>52</v>
      </c>
      <c r="B17" s="6" t="s">
        <v>122</v>
      </c>
      <c r="C17" s="6">
        <v>10</v>
      </c>
      <c r="D17" s="6">
        <v>16.15</v>
      </c>
      <c r="E17" s="6">
        <f t="shared" si="0"/>
        <v>161.5</v>
      </c>
      <c r="F17" s="10">
        <f t="shared" si="1"/>
        <v>185.725</v>
      </c>
      <c r="G17" s="13">
        <f>F16+F17</f>
        <v>904.475</v>
      </c>
      <c r="H17" s="5">
        <v>920</v>
      </c>
      <c r="I17" s="22">
        <v>17.75</v>
      </c>
      <c r="J17" s="13">
        <f>H17-G17-I17</f>
        <v>-2.2250000000000227</v>
      </c>
    </row>
    <row r="18" spans="1:10" ht="15">
      <c r="A18" s="3" t="s">
        <v>60</v>
      </c>
      <c r="B18" s="4" t="s">
        <v>59</v>
      </c>
      <c r="C18" s="4">
        <v>10</v>
      </c>
      <c r="D18" s="4">
        <v>125</v>
      </c>
      <c r="E18" s="4">
        <f t="shared" si="0"/>
        <v>1250</v>
      </c>
      <c r="F18" s="9">
        <f t="shared" si="1"/>
        <v>1437.5</v>
      </c>
      <c r="G18" s="12">
        <f>F18</f>
        <v>1437.5</v>
      </c>
      <c r="H18" s="3">
        <v>1500</v>
      </c>
      <c r="I18" s="21">
        <v>25.5</v>
      </c>
      <c r="J18" s="12">
        <f>H18-G18-I18</f>
        <v>37</v>
      </c>
    </row>
    <row r="19" spans="1:10" ht="15">
      <c r="A19" s="7" t="s">
        <v>71</v>
      </c>
      <c r="B19" s="6" t="s">
        <v>69</v>
      </c>
      <c r="C19" s="6">
        <v>2</v>
      </c>
      <c r="D19" s="6">
        <v>62.5</v>
      </c>
      <c r="E19" s="6">
        <f t="shared" si="0"/>
        <v>125</v>
      </c>
      <c r="F19" s="10">
        <f t="shared" si="1"/>
        <v>143.75</v>
      </c>
      <c r="G19" s="13">
        <f>F19</f>
        <v>143.75</v>
      </c>
      <c r="H19" s="5">
        <v>144</v>
      </c>
      <c r="I19" s="22">
        <v>5.1</v>
      </c>
      <c r="J19" s="13">
        <f>H19-G19-I19</f>
        <v>-4.85</v>
      </c>
    </row>
    <row r="20" spans="1:10" ht="15">
      <c r="A20" s="3" t="s">
        <v>57</v>
      </c>
      <c r="B20" s="4" t="s">
        <v>48</v>
      </c>
      <c r="C20" s="4">
        <v>12</v>
      </c>
      <c r="D20" s="4">
        <v>125</v>
      </c>
      <c r="E20" s="4">
        <f t="shared" si="0"/>
        <v>1500</v>
      </c>
      <c r="F20" s="9">
        <f t="shared" si="1"/>
        <v>1724.9999999999998</v>
      </c>
      <c r="G20" s="12">
        <f>F20</f>
        <v>1724.9999999999998</v>
      </c>
      <c r="H20" s="3">
        <v>1750</v>
      </c>
      <c r="I20" s="21">
        <v>30.6</v>
      </c>
      <c r="J20" s="12">
        <f>H20-G20-I20</f>
        <v>-5.599999999999774</v>
      </c>
    </row>
    <row r="21" spans="1:10" ht="15">
      <c r="A21" s="5" t="s">
        <v>42</v>
      </c>
      <c r="B21" s="6" t="s">
        <v>38</v>
      </c>
      <c r="C21" s="6">
        <v>5</v>
      </c>
      <c r="D21" s="6">
        <v>100</v>
      </c>
      <c r="E21" s="6">
        <f t="shared" si="0"/>
        <v>500</v>
      </c>
      <c r="F21" s="10">
        <f t="shared" si="1"/>
        <v>575</v>
      </c>
      <c r="G21" s="5"/>
      <c r="H21" s="5"/>
      <c r="I21" s="22"/>
      <c r="J21" s="13"/>
    </row>
    <row r="22" spans="1:10" ht="15">
      <c r="A22" s="5" t="s">
        <v>42</v>
      </c>
      <c r="B22" s="6" t="s">
        <v>122</v>
      </c>
      <c r="C22" s="6">
        <v>3</v>
      </c>
      <c r="D22" s="6">
        <v>16.15</v>
      </c>
      <c r="E22" s="6">
        <f t="shared" si="0"/>
        <v>48.449999999999996</v>
      </c>
      <c r="F22" s="10">
        <f t="shared" si="1"/>
        <v>55.717499999999994</v>
      </c>
      <c r="G22" s="13">
        <f>F21+F22</f>
        <v>630.7175</v>
      </c>
      <c r="H22" s="5">
        <v>631</v>
      </c>
      <c r="I22" s="22">
        <v>14.25</v>
      </c>
      <c r="J22" s="13">
        <f>H22-G22-I22</f>
        <v>-13.967499999999973</v>
      </c>
    </row>
    <row r="23" spans="1:10" ht="15">
      <c r="A23" s="3" t="s">
        <v>70</v>
      </c>
      <c r="B23" s="4" t="s">
        <v>69</v>
      </c>
      <c r="C23" s="4">
        <v>4</v>
      </c>
      <c r="D23" s="4">
        <v>62.5</v>
      </c>
      <c r="E23" s="4">
        <f t="shared" si="0"/>
        <v>250</v>
      </c>
      <c r="F23" s="9">
        <f t="shared" si="1"/>
        <v>287.5</v>
      </c>
      <c r="G23" s="12">
        <f>F23</f>
        <v>287.5</v>
      </c>
      <c r="H23" s="3">
        <v>300</v>
      </c>
      <c r="I23" s="21">
        <v>10.2</v>
      </c>
      <c r="J23" s="12">
        <f>H23-G23-I23</f>
        <v>2.3000000000000007</v>
      </c>
    </row>
    <row r="24" spans="1:10" ht="15">
      <c r="A24" s="5" t="s">
        <v>47</v>
      </c>
      <c r="B24" s="6" t="s">
        <v>45</v>
      </c>
      <c r="C24" s="6">
        <v>10.45</v>
      </c>
      <c r="D24" s="6">
        <v>130</v>
      </c>
      <c r="E24" s="6">
        <f t="shared" si="0"/>
        <v>1358.5</v>
      </c>
      <c r="F24" s="10">
        <f t="shared" si="1"/>
        <v>1562.2749999999999</v>
      </c>
      <c r="G24" s="13">
        <f>F24</f>
        <v>1562.2749999999999</v>
      </c>
      <c r="H24" s="5">
        <v>1500</v>
      </c>
      <c r="I24" s="22">
        <v>26.65</v>
      </c>
      <c r="J24" s="13">
        <f>H24-G24-I24</f>
        <v>-88.92499999999987</v>
      </c>
    </row>
    <row r="25" spans="1:10" ht="15">
      <c r="A25" s="3" t="s">
        <v>63</v>
      </c>
      <c r="B25" s="4" t="s">
        <v>59</v>
      </c>
      <c r="C25" s="4">
        <v>9</v>
      </c>
      <c r="D25" s="4">
        <v>125</v>
      </c>
      <c r="E25" s="4">
        <f t="shared" si="0"/>
        <v>1125</v>
      </c>
      <c r="F25" s="9">
        <f t="shared" si="1"/>
        <v>1293.75</v>
      </c>
      <c r="G25" s="12">
        <f>F25</f>
        <v>1293.75</v>
      </c>
      <c r="H25" s="3">
        <v>1500</v>
      </c>
      <c r="I25" s="21">
        <v>22.95</v>
      </c>
      <c r="J25" s="12">
        <f>H25-G25-I25</f>
        <v>183.3</v>
      </c>
    </row>
    <row r="26" spans="1:10" ht="15">
      <c r="A26" s="5" t="s">
        <v>99</v>
      </c>
      <c r="B26" s="6" t="s">
        <v>96</v>
      </c>
      <c r="C26" s="6">
        <v>5</v>
      </c>
      <c r="D26" s="6">
        <v>75</v>
      </c>
      <c r="E26" s="6">
        <f t="shared" si="0"/>
        <v>375</v>
      </c>
      <c r="F26" s="10">
        <f t="shared" si="1"/>
        <v>431.24999999999994</v>
      </c>
      <c r="G26" s="5"/>
      <c r="H26" s="5"/>
      <c r="I26" s="22"/>
      <c r="J26" s="13"/>
    </row>
    <row r="27" spans="1:10" ht="15">
      <c r="A27" s="5" t="s">
        <v>99</v>
      </c>
      <c r="B27" s="6" t="s">
        <v>105</v>
      </c>
      <c r="C27" s="6">
        <v>20</v>
      </c>
      <c r="D27" s="6">
        <v>11.4</v>
      </c>
      <c r="E27" s="6">
        <f t="shared" si="0"/>
        <v>228</v>
      </c>
      <c r="F27" s="10">
        <f t="shared" si="1"/>
        <v>262.2</v>
      </c>
      <c r="G27" s="13">
        <f>F26+F27</f>
        <v>693.4499999999999</v>
      </c>
      <c r="H27" s="5">
        <v>693</v>
      </c>
      <c r="I27" s="22">
        <v>22.75</v>
      </c>
      <c r="J27" s="13">
        <f>H27-G27-I27</f>
        <v>-23.199999999999932</v>
      </c>
    </row>
    <row r="28" spans="1:10" ht="15">
      <c r="A28" s="3" t="s">
        <v>110</v>
      </c>
      <c r="B28" s="4" t="s">
        <v>105</v>
      </c>
      <c r="C28" s="4">
        <v>4</v>
      </c>
      <c r="D28" s="4">
        <v>11.4</v>
      </c>
      <c r="E28" s="4">
        <f t="shared" si="0"/>
        <v>45.6</v>
      </c>
      <c r="F28" s="9">
        <f t="shared" si="1"/>
        <v>52.44</v>
      </c>
      <c r="G28" s="12">
        <f>F28</f>
        <v>52.44</v>
      </c>
      <c r="H28" s="3">
        <v>60</v>
      </c>
      <c r="I28" s="21">
        <v>2</v>
      </c>
      <c r="J28" s="12">
        <f>H28-G28-I28</f>
        <v>5.560000000000002</v>
      </c>
    </row>
    <row r="29" spans="1:10" ht="15">
      <c r="A29" s="5" t="s">
        <v>28</v>
      </c>
      <c r="B29" s="6" t="s">
        <v>26</v>
      </c>
      <c r="C29" s="6">
        <v>12</v>
      </c>
      <c r="D29" s="6">
        <v>46</v>
      </c>
      <c r="E29" s="6">
        <f t="shared" si="0"/>
        <v>552</v>
      </c>
      <c r="F29" s="10">
        <f t="shared" si="1"/>
        <v>634.8</v>
      </c>
      <c r="G29" s="5"/>
      <c r="H29" s="5"/>
      <c r="I29" s="22"/>
      <c r="J29" s="13"/>
    </row>
    <row r="30" spans="1:10" ht="15">
      <c r="A30" s="5" t="s">
        <v>28</v>
      </c>
      <c r="B30" s="6" t="s">
        <v>30</v>
      </c>
      <c r="C30" s="6">
        <v>8</v>
      </c>
      <c r="D30" s="6">
        <v>46</v>
      </c>
      <c r="E30" s="6">
        <f t="shared" si="0"/>
        <v>368</v>
      </c>
      <c r="F30" s="10">
        <f t="shared" si="1"/>
        <v>423.2</v>
      </c>
      <c r="G30" s="5"/>
      <c r="H30" s="5"/>
      <c r="I30" s="22"/>
      <c r="J30" s="13"/>
    </row>
    <row r="31" spans="1:10" ht="15">
      <c r="A31" s="5" t="s">
        <v>28</v>
      </c>
      <c r="B31" s="6" t="s">
        <v>122</v>
      </c>
      <c r="C31" s="6">
        <v>6</v>
      </c>
      <c r="D31" s="6">
        <v>16.15</v>
      </c>
      <c r="E31" s="6">
        <f t="shared" si="0"/>
        <v>96.89999999999999</v>
      </c>
      <c r="F31" s="10">
        <f t="shared" si="1"/>
        <v>111.43499999999999</v>
      </c>
      <c r="G31" s="13">
        <f>F29+F30+F31</f>
        <v>1169.435</v>
      </c>
      <c r="H31" s="5">
        <v>1230</v>
      </c>
      <c r="I31" s="22">
        <v>54</v>
      </c>
      <c r="J31" s="13">
        <f>H31-G31-I31</f>
        <v>6.565000000000055</v>
      </c>
    </row>
    <row r="32" spans="1:10" ht="15">
      <c r="A32" s="3" t="s">
        <v>85</v>
      </c>
      <c r="B32" s="4" t="s">
        <v>78</v>
      </c>
      <c r="C32" s="4">
        <v>5</v>
      </c>
      <c r="D32" s="4">
        <v>45</v>
      </c>
      <c r="E32" s="4">
        <f t="shared" si="0"/>
        <v>225</v>
      </c>
      <c r="F32" s="9">
        <f t="shared" si="1"/>
        <v>258.75</v>
      </c>
      <c r="G32" s="3"/>
      <c r="H32" s="3"/>
      <c r="I32" s="21"/>
      <c r="J32" s="12"/>
    </row>
    <row r="33" spans="1:10" ht="15">
      <c r="A33" s="3" t="s">
        <v>85</v>
      </c>
      <c r="B33" s="4" t="s">
        <v>86</v>
      </c>
      <c r="C33" s="4">
        <v>1</v>
      </c>
      <c r="D33" s="4">
        <v>45</v>
      </c>
      <c r="E33" s="4">
        <f t="shared" si="0"/>
        <v>45</v>
      </c>
      <c r="F33" s="9">
        <f t="shared" si="1"/>
        <v>51.74999999999999</v>
      </c>
      <c r="G33" s="12">
        <f>F32+F33</f>
        <v>310.5</v>
      </c>
      <c r="H33" s="3">
        <v>311</v>
      </c>
      <c r="I33" s="21">
        <v>15.3</v>
      </c>
      <c r="J33" s="12">
        <f>H33-G33-I33</f>
        <v>-14.8</v>
      </c>
    </row>
    <row r="34" spans="1:10" ht="15">
      <c r="A34" s="5" t="s">
        <v>74</v>
      </c>
      <c r="B34" s="6" t="s">
        <v>69</v>
      </c>
      <c r="C34" s="6">
        <v>2</v>
      </c>
      <c r="D34" s="6">
        <v>62.5</v>
      </c>
      <c r="E34" s="6">
        <f t="shared" si="0"/>
        <v>125</v>
      </c>
      <c r="F34" s="10">
        <f t="shared" si="1"/>
        <v>143.75</v>
      </c>
      <c r="G34" s="13">
        <f>F34</f>
        <v>143.75</v>
      </c>
      <c r="H34" s="5">
        <v>150</v>
      </c>
      <c r="I34" s="22">
        <v>5.1</v>
      </c>
      <c r="J34" s="13">
        <f>H34-G34-I34</f>
        <v>1.1500000000000004</v>
      </c>
    </row>
    <row r="35" spans="1:10" ht="15">
      <c r="A35" s="3" t="s">
        <v>18</v>
      </c>
      <c r="B35" s="4" t="s">
        <v>17</v>
      </c>
      <c r="C35" s="4">
        <v>8</v>
      </c>
      <c r="D35" s="4">
        <v>180</v>
      </c>
      <c r="E35" s="4">
        <f aca="true" t="shared" si="2" ref="E35:E66">D35*C35</f>
        <v>1440</v>
      </c>
      <c r="F35" s="9">
        <f aca="true" t="shared" si="3" ref="F35:F66">E35*1.15</f>
        <v>1655.9999999999998</v>
      </c>
      <c r="G35" s="12">
        <f>F35</f>
        <v>1655.9999999999998</v>
      </c>
      <c r="H35" s="3">
        <v>1750</v>
      </c>
      <c r="I35" s="21">
        <v>20.4</v>
      </c>
      <c r="J35" s="12">
        <f>H35-G35-I35</f>
        <v>73.60000000000022</v>
      </c>
    </row>
    <row r="36" spans="1:10" ht="15">
      <c r="A36" s="5" t="s">
        <v>116</v>
      </c>
      <c r="B36" s="6" t="s">
        <v>105</v>
      </c>
      <c r="C36" s="6">
        <v>4</v>
      </c>
      <c r="D36" s="6">
        <v>11.4</v>
      </c>
      <c r="E36" s="6">
        <f t="shared" si="2"/>
        <v>45.6</v>
      </c>
      <c r="F36" s="10">
        <f t="shared" si="3"/>
        <v>52.44</v>
      </c>
      <c r="G36" s="13">
        <f>F36</f>
        <v>52.44</v>
      </c>
      <c r="H36" s="5">
        <v>52</v>
      </c>
      <c r="I36" s="22">
        <v>2</v>
      </c>
      <c r="J36" s="13">
        <f>H36-G36-I36</f>
        <v>-2.4399999999999977</v>
      </c>
    </row>
    <row r="37" spans="1:10" ht="15">
      <c r="A37" s="3" t="s">
        <v>24</v>
      </c>
      <c r="B37" s="4" t="s">
        <v>20</v>
      </c>
      <c r="C37" s="4">
        <v>4</v>
      </c>
      <c r="D37" s="4">
        <v>180</v>
      </c>
      <c r="E37" s="4">
        <f t="shared" si="2"/>
        <v>720</v>
      </c>
      <c r="F37" s="9">
        <f t="shared" si="3"/>
        <v>827.9999999999999</v>
      </c>
      <c r="G37" s="3"/>
      <c r="H37" s="3"/>
      <c r="I37" s="21"/>
      <c r="J37" s="12"/>
    </row>
    <row r="38" spans="1:10" ht="15">
      <c r="A38" s="3" t="s">
        <v>24</v>
      </c>
      <c r="B38" s="4" t="s">
        <v>66</v>
      </c>
      <c r="C38" s="4">
        <v>3</v>
      </c>
      <c r="D38" s="4">
        <v>145</v>
      </c>
      <c r="E38" s="4">
        <f t="shared" si="2"/>
        <v>435</v>
      </c>
      <c r="F38" s="9">
        <f t="shared" si="3"/>
        <v>500.24999999999994</v>
      </c>
      <c r="G38" s="3"/>
      <c r="H38" s="3"/>
      <c r="I38" s="21"/>
      <c r="J38" s="12"/>
    </row>
    <row r="39" spans="1:10" ht="15">
      <c r="A39" s="3" t="s">
        <v>24</v>
      </c>
      <c r="B39" s="4" t="s">
        <v>105</v>
      </c>
      <c r="C39" s="4">
        <v>3</v>
      </c>
      <c r="D39" s="4">
        <v>11.4</v>
      </c>
      <c r="E39" s="4">
        <f t="shared" si="2"/>
        <v>34.2</v>
      </c>
      <c r="F39" s="9">
        <f t="shared" si="3"/>
        <v>39.33</v>
      </c>
      <c r="G39" s="3"/>
      <c r="H39" s="3"/>
      <c r="I39" s="21"/>
      <c r="J39" s="12"/>
    </row>
    <row r="40" spans="1:10" ht="15">
      <c r="A40" s="3" t="s">
        <v>24</v>
      </c>
      <c r="B40" s="4" t="s">
        <v>122</v>
      </c>
      <c r="C40" s="4">
        <v>4</v>
      </c>
      <c r="D40" s="4">
        <v>16.15</v>
      </c>
      <c r="E40" s="4">
        <f t="shared" si="2"/>
        <v>64.6</v>
      </c>
      <c r="F40" s="9">
        <f t="shared" si="3"/>
        <v>74.28999999999999</v>
      </c>
      <c r="G40" s="12">
        <f>F37+F38+F39+F40</f>
        <v>1441.8699999999997</v>
      </c>
      <c r="H40" s="3">
        <v>1450</v>
      </c>
      <c r="I40" s="21">
        <v>21.35</v>
      </c>
      <c r="J40" s="12">
        <f aca="true" t="shared" si="4" ref="J40:J47">H40-G40-I40</f>
        <v>-13.219999999999665</v>
      </c>
    </row>
    <row r="41" spans="1:10" ht="15">
      <c r="A41" s="7" t="s">
        <v>76</v>
      </c>
      <c r="B41" s="6" t="s">
        <v>69</v>
      </c>
      <c r="C41" s="6">
        <v>2</v>
      </c>
      <c r="D41" s="6">
        <v>62.5</v>
      </c>
      <c r="E41" s="6">
        <f t="shared" si="2"/>
        <v>125</v>
      </c>
      <c r="F41" s="10">
        <f t="shared" si="3"/>
        <v>143.75</v>
      </c>
      <c r="G41" s="13">
        <f aca="true" t="shared" si="5" ref="G41:G47">F41</f>
        <v>143.75</v>
      </c>
      <c r="H41" s="5">
        <v>150</v>
      </c>
      <c r="I41" s="22">
        <v>5.1</v>
      </c>
      <c r="J41" s="13">
        <f t="shared" si="4"/>
        <v>1.1500000000000004</v>
      </c>
    </row>
    <row r="42" spans="1:10" ht="15">
      <c r="A42" s="20" t="s">
        <v>62</v>
      </c>
      <c r="B42" s="4" t="s">
        <v>59</v>
      </c>
      <c r="C42" s="4">
        <v>5</v>
      </c>
      <c r="D42" s="4">
        <v>125</v>
      </c>
      <c r="E42" s="4">
        <f t="shared" si="2"/>
        <v>625</v>
      </c>
      <c r="F42" s="9">
        <f t="shared" si="3"/>
        <v>718.75</v>
      </c>
      <c r="G42" s="12">
        <f t="shared" si="5"/>
        <v>718.75</v>
      </c>
      <c r="H42" s="3">
        <v>719</v>
      </c>
      <c r="I42" s="21">
        <v>12.75</v>
      </c>
      <c r="J42" s="12">
        <f t="shared" si="4"/>
        <v>-12.5</v>
      </c>
    </row>
    <row r="43" spans="1:10" ht="15">
      <c r="A43" s="7" t="s">
        <v>89</v>
      </c>
      <c r="B43" s="6" t="s">
        <v>105</v>
      </c>
      <c r="C43" s="6">
        <v>10</v>
      </c>
      <c r="D43" s="6">
        <v>11.4</v>
      </c>
      <c r="E43" s="6">
        <f t="shared" si="2"/>
        <v>114</v>
      </c>
      <c r="F43" s="10">
        <f t="shared" si="3"/>
        <v>131.1</v>
      </c>
      <c r="G43" s="13">
        <f t="shared" si="5"/>
        <v>131.1</v>
      </c>
      <c r="H43" s="5">
        <v>235</v>
      </c>
      <c r="I43" s="22">
        <v>5</v>
      </c>
      <c r="J43" s="13">
        <f t="shared" si="4"/>
        <v>98.9</v>
      </c>
    </row>
    <row r="44" spans="1:10" ht="15">
      <c r="A44" s="3" t="s">
        <v>91</v>
      </c>
      <c r="B44" s="4" t="s">
        <v>86</v>
      </c>
      <c r="C44" s="4">
        <v>6</v>
      </c>
      <c r="D44" s="4">
        <v>45</v>
      </c>
      <c r="E44" s="4">
        <f t="shared" si="2"/>
        <v>270</v>
      </c>
      <c r="F44" s="9">
        <f t="shared" si="3"/>
        <v>310.5</v>
      </c>
      <c r="G44" s="12">
        <f t="shared" si="5"/>
        <v>310.5</v>
      </c>
      <c r="H44" s="3">
        <v>311</v>
      </c>
      <c r="I44" s="21">
        <v>15.3</v>
      </c>
      <c r="J44" s="12">
        <f t="shared" si="4"/>
        <v>-14.8</v>
      </c>
    </row>
    <row r="45" spans="1:10" ht="15">
      <c r="A45" s="5" t="s">
        <v>130</v>
      </c>
      <c r="B45" s="6" t="s">
        <v>126</v>
      </c>
      <c r="C45" s="6">
        <v>3</v>
      </c>
      <c r="D45" s="6">
        <v>26.6</v>
      </c>
      <c r="E45" s="6">
        <f t="shared" si="2"/>
        <v>79.80000000000001</v>
      </c>
      <c r="F45" s="10">
        <f t="shared" si="3"/>
        <v>91.77000000000001</v>
      </c>
      <c r="G45" s="13">
        <f t="shared" si="5"/>
        <v>91.77000000000001</v>
      </c>
      <c r="H45" s="5">
        <v>100</v>
      </c>
      <c r="I45" s="22">
        <v>1.5</v>
      </c>
      <c r="J45" s="13">
        <f t="shared" si="4"/>
        <v>6.72999999999999</v>
      </c>
    </row>
    <row r="46" spans="1:10" ht="15">
      <c r="A46" s="3" t="s">
        <v>120</v>
      </c>
      <c r="B46" s="4" t="s">
        <v>105</v>
      </c>
      <c r="C46" s="4">
        <v>8</v>
      </c>
      <c r="D46" s="4">
        <v>11.4</v>
      </c>
      <c r="E46" s="4">
        <f t="shared" si="2"/>
        <v>91.2</v>
      </c>
      <c r="F46" s="9">
        <f t="shared" si="3"/>
        <v>104.88</v>
      </c>
      <c r="G46" s="12">
        <f t="shared" si="5"/>
        <v>104.88</v>
      </c>
      <c r="H46" s="3">
        <v>105</v>
      </c>
      <c r="I46" s="21">
        <v>4</v>
      </c>
      <c r="J46" s="12">
        <f t="shared" si="4"/>
        <v>-3.8799999999999955</v>
      </c>
    </row>
    <row r="47" spans="1:10" ht="15">
      <c r="A47" s="5" t="s">
        <v>111</v>
      </c>
      <c r="B47" s="6" t="s">
        <v>105</v>
      </c>
      <c r="C47" s="6">
        <v>5</v>
      </c>
      <c r="D47" s="6">
        <v>11.4</v>
      </c>
      <c r="E47" s="6">
        <f t="shared" si="2"/>
        <v>57</v>
      </c>
      <c r="F47" s="10">
        <f t="shared" si="3"/>
        <v>65.55</v>
      </c>
      <c r="G47" s="13">
        <f t="shared" si="5"/>
        <v>65.55</v>
      </c>
      <c r="H47" s="5">
        <v>70</v>
      </c>
      <c r="I47" s="22">
        <v>2.5</v>
      </c>
      <c r="J47" s="13">
        <f t="shared" si="4"/>
        <v>1.9500000000000028</v>
      </c>
    </row>
    <row r="48" spans="1:10" ht="15">
      <c r="A48" s="3" t="s">
        <v>125</v>
      </c>
      <c r="B48" s="4" t="s">
        <v>122</v>
      </c>
      <c r="C48" s="4">
        <v>6</v>
      </c>
      <c r="D48" s="4">
        <v>16.15</v>
      </c>
      <c r="E48" s="4">
        <f t="shared" si="2"/>
        <v>96.89999999999999</v>
      </c>
      <c r="F48" s="9">
        <f t="shared" si="3"/>
        <v>111.43499999999999</v>
      </c>
      <c r="G48" s="3"/>
      <c r="H48" s="3"/>
      <c r="I48" s="21"/>
      <c r="J48" s="12"/>
    </row>
    <row r="49" spans="1:10" ht="15">
      <c r="A49" s="3" t="s">
        <v>125</v>
      </c>
      <c r="B49" s="4" t="s">
        <v>138</v>
      </c>
      <c r="C49" s="4">
        <v>1</v>
      </c>
      <c r="D49" s="4">
        <v>190</v>
      </c>
      <c r="E49" s="4">
        <f t="shared" si="2"/>
        <v>190</v>
      </c>
      <c r="F49" s="9">
        <f t="shared" si="3"/>
        <v>218.49999999999997</v>
      </c>
      <c r="G49" s="3"/>
      <c r="H49" s="3"/>
      <c r="I49" s="21"/>
      <c r="J49" s="12"/>
    </row>
    <row r="50" spans="1:10" ht="15">
      <c r="A50" s="3" t="s">
        <v>137</v>
      </c>
      <c r="B50" s="4" t="s">
        <v>136</v>
      </c>
      <c r="C50" s="4">
        <v>1</v>
      </c>
      <c r="D50" s="4">
        <v>200</v>
      </c>
      <c r="E50" s="4">
        <f t="shared" si="2"/>
        <v>200</v>
      </c>
      <c r="F50" s="9">
        <f t="shared" si="3"/>
        <v>229.99999999999997</v>
      </c>
      <c r="G50" s="12">
        <f>F48+F49+F50</f>
        <v>559.935</v>
      </c>
      <c r="H50" s="3">
        <v>560</v>
      </c>
      <c r="I50" s="21">
        <v>33</v>
      </c>
      <c r="J50" s="12">
        <f>H50-G50-I50</f>
        <v>-32.934999999999945</v>
      </c>
    </row>
    <row r="51" spans="1:10" ht="15">
      <c r="A51" s="7" t="s">
        <v>135</v>
      </c>
      <c r="B51" s="8" t="s">
        <v>134</v>
      </c>
      <c r="C51" s="8">
        <v>1</v>
      </c>
      <c r="D51" s="8">
        <v>600</v>
      </c>
      <c r="E51" s="8">
        <f t="shared" si="2"/>
        <v>600</v>
      </c>
      <c r="F51" s="11">
        <f t="shared" si="3"/>
        <v>690</v>
      </c>
      <c r="G51" s="14">
        <f>F51</f>
        <v>690</v>
      </c>
      <c r="H51" s="7">
        <v>700</v>
      </c>
      <c r="I51" s="23">
        <v>20</v>
      </c>
      <c r="J51" s="13">
        <f>H51-G51-I51</f>
        <v>-10</v>
      </c>
    </row>
    <row r="52" spans="1:11" ht="15">
      <c r="A52" s="20" t="s">
        <v>107</v>
      </c>
      <c r="B52" s="4" t="s">
        <v>105</v>
      </c>
      <c r="C52" s="4">
        <v>5</v>
      </c>
      <c r="D52" s="4">
        <v>11.4</v>
      </c>
      <c r="E52" s="4">
        <f t="shared" si="2"/>
        <v>57</v>
      </c>
      <c r="F52" s="9">
        <f t="shared" si="3"/>
        <v>65.55</v>
      </c>
      <c r="G52" s="12">
        <f>F52</f>
        <v>65.55</v>
      </c>
      <c r="H52" s="3">
        <v>70</v>
      </c>
      <c r="I52" s="21">
        <v>2.5</v>
      </c>
      <c r="J52" s="12">
        <f>H52-G52-I52</f>
        <v>1.9500000000000028</v>
      </c>
      <c r="K52" t="s">
        <v>144</v>
      </c>
    </row>
    <row r="53" spans="1:10" ht="15">
      <c r="A53" s="5" t="s">
        <v>80</v>
      </c>
      <c r="B53" s="6" t="s">
        <v>78</v>
      </c>
      <c r="C53" s="6">
        <v>11</v>
      </c>
      <c r="D53" s="6">
        <v>45</v>
      </c>
      <c r="E53" s="6">
        <f t="shared" si="2"/>
        <v>495</v>
      </c>
      <c r="F53" s="10">
        <f t="shared" si="3"/>
        <v>569.25</v>
      </c>
      <c r="G53" s="13">
        <f>F53</f>
        <v>569.25</v>
      </c>
      <c r="H53" s="5">
        <v>569</v>
      </c>
      <c r="I53" s="22">
        <v>28.05</v>
      </c>
      <c r="J53" s="13">
        <f>H53-G53-I53</f>
        <v>-28.3</v>
      </c>
    </row>
    <row r="54" spans="1:10" ht="15">
      <c r="A54" s="3" t="s">
        <v>95</v>
      </c>
      <c r="B54" s="4" t="s">
        <v>92</v>
      </c>
      <c r="C54" s="4">
        <v>4</v>
      </c>
      <c r="D54" s="4">
        <v>75</v>
      </c>
      <c r="E54" s="4">
        <f t="shared" si="2"/>
        <v>300</v>
      </c>
      <c r="F54" s="9">
        <f t="shared" si="3"/>
        <v>345</v>
      </c>
      <c r="G54" s="3"/>
      <c r="H54" s="3"/>
      <c r="I54" s="21"/>
      <c r="J54" s="12"/>
    </row>
    <row r="55" spans="1:10" ht="15">
      <c r="A55" s="3" t="s">
        <v>55</v>
      </c>
      <c r="B55" s="4" t="s">
        <v>48</v>
      </c>
      <c r="C55" s="4">
        <v>4.2</v>
      </c>
      <c r="D55" s="4">
        <v>125</v>
      </c>
      <c r="E55" s="4">
        <f t="shared" si="2"/>
        <v>525</v>
      </c>
      <c r="F55" s="9">
        <f t="shared" si="3"/>
        <v>603.75</v>
      </c>
      <c r="G55" s="12"/>
      <c r="H55" s="3"/>
      <c r="I55" s="21"/>
      <c r="J55" s="12"/>
    </row>
    <row r="56" spans="1:10" ht="15">
      <c r="A56" s="3" t="s">
        <v>55</v>
      </c>
      <c r="B56" s="4" t="s">
        <v>20</v>
      </c>
      <c r="C56" s="4">
        <v>4</v>
      </c>
      <c r="D56" s="4">
        <v>180</v>
      </c>
      <c r="E56" s="4">
        <f t="shared" si="2"/>
        <v>720</v>
      </c>
      <c r="F56" s="9">
        <f t="shared" si="3"/>
        <v>827.9999999999999</v>
      </c>
      <c r="G56" s="12">
        <f>F54+F55+F56</f>
        <v>1776.75</v>
      </c>
      <c r="H56" s="3">
        <v>1748</v>
      </c>
      <c r="I56" s="21">
        <v>31.1</v>
      </c>
      <c r="J56" s="12">
        <f aca="true" t="shared" si="6" ref="J56:J61">H56-G56-I56</f>
        <v>-59.85</v>
      </c>
    </row>
    <row r="57" spans="1:10" ht="15">
      <c r="A57" s="7" t="s">
        <v>23</v>
      </c>
      <c r="B57" s="8" t="s">
        <v>20</v>
      </c>
      <c r="C57" s="8">
        <v>5</v>
      </c>
      <c r="D57" s="8">
        <v>180</v>
      </c>
      <c r="E57" s="8">
        <f t="shared" si="2"/>
        <v>900</v>
      </c>
      <c r="F57" s="11">
        <f t="shared" si="3"/>
        <v>1035</v>
      </c>
      <c r="G57" s="14">
        <f>F57</f>
        <v>1035</v>
      </c>
      <c r="H57" s="7">
        <v>1035</v>
      </c>
      <c r="I57" s="23">
        <v>12.75</v>
      </c>
      <c r="J57" s="13">
        <f t="shared" si="6"/>
        <v>-12.75</v>
      </c>
    </row>
    <row r="58" spans="1:10" ht="15">
      <c r="A58" s="20" t="s">
        <v>31</v>
      </c>
      <c r="B58" s="4" t="s">
        <v>30</v>
      </c>
      <c r="C58" s="4">
        <v>5</v>
      </c>
      <c r="D58" s="4">
        <v>46</v>
      </c>
      <c r="E58" s="4">
        <f t="shared" si="2"/>
        <v>230</v>
      </c>
      <c r="F58" s="9">
        <f t="shared" si="3"/>
        <v>264.5</v>
      </c>
      <c r="G58" s="12">
        <f>F58</f>
        <v>264.5</v>
      </c>
      <c r="H58" s="3">
        <v>265</v>
      </c>
      <c r="I58" s="21">
        <v>12.75</v>
      </c>
      <c r="J58" s="12">
        <f t="shared" si="6"/>
        <v>-12.25</v>
      </c>
    </row>
    <row r="59" spans="1:10" ht="15">
      <c r="A59" s="25" t="s">
        <v>117</v>
      </c>
      <c r="B59" s="17" t="s">
        <v>105</v>
      </c>
      <c r="C59" s="17">
        <v>4</v>
      </c>
      <c r="D59" s="17">
        <v>11.4</v>
      </c>
      <c r="E59" s="17">
        <f t="shared" si="2"/>
        <v>45.6</v>
      </c>
      <c r="F59" s="18">
        <f t="shared" si="3"/>
        <v>52.44</v>
      </c>
      <c r="G59" s="19">
        <f>F59</f>
        <v>52.44</v>
      </c>
      <c r="H59" s="16">
        <v>60</v>
      </c>
      <c r="I59" s="24">
        <v>2</v>
      </c>
      <c r="J59" s="19">
        <f t="shared" si="6"/>
        <v>5.560000000000002</v>
      </c>
    </row>
    <row r="60" spans="1:10" ht="15">
      <c r="A60" s="5" t="s">
        <v>81</v>
      </c>
      <c r="B60" s="6" t="s">
        <v>78</v>
      </c>
      <c r="C60" s="6">
        <v>13</v>
      </c>
      <c r="D60" s="6">
        <v>45</v>
      </c>
      <c r="E60" s="6">
        <f t="shared" si="2"/>
        <v>585</v>
      </c>
      <c r="F60" s="10">
        <f t="shared" si="3"/>
        <v>672.75</v>
      </c>
      <c r="G60" s="13">
        <f>F60</f>
        <v>672.75</v>
      </c>
      <c r="H60" s="5">
        <v>673</v>
      </c>
      <c r="I60" s="22">
        <v>33.15</v>
      </c>
      <c r="J60" s="13">
        <f t="shared" si="6"/>
        <v>-32.9</v>
      </c>
    </row>
    <row r="61" spans="1:10" ht="15">
      <c r="A61" s="3" t="s">
        <v>54</v>
      </c>
      <c r="B61" s="4" t="s">
        <v>48</v>
      </c>
      <c r="C61" s="4">
        <v>4</v>
      </c>
      <c r="D61" s="4">
        <v>125</v>
      </c>
      <c r="E61" s="4">
        <f t="shared" si="2"/>
        <v>500</v>
      </c>
      <c r="F61" s="9">
        <f t="shared" si="3"/>
        <v>575</v>
      </c>
      <c r="G61" s="12">
        <f>F61</f>
        <v>575</v>
      </c>
      <c r="H61" s="3">
        <v>565</v>
      </c>
      <c r="I61" s="21">
        <v>10.2</v>
      </c>
      <c r="J61" s="12">
        <f t="shared" si="6"/>
        <v>-20.2</v>
      </c>
    </row>
    <row r="62" spans="1:10" ht="15">
      <c r="A62" s="5" t="s">
        <v>21</v>
      </c>
      <c r="B62" s="6" t="s">
        <v>20</v>
      </c>
      <c r="C62" s="6">
        <v>4</v>
      </c>
      <c r="D62" s="6">
        <v>180</v>
      </c>
      <c r="E62" s="6">
        <f t="shared" si="2"/>
        <v>720</v>
      </c>
      <c r="F62" s="10">
        <f t="shared" si="3"/>
        <v>827.9999999999999</v>
      </c>
      <c r="G62" s="13"/>
      <c r="H62" s="5"/>
      <c r="I62" s="22"/>
      <c r="J62" s="13"/>
    </row>
    <row r="63" spans="1:10" ht="15">
      <c r="A63" s="5" t="s">
        <v>21</v>
      </c>
      <c r="B63" s="6" t="s">
        <v>26</v>
      </c>
      <c r="C63" s="6">
        <v>2</v>
      </c>
      <c r="D63" s="6">
        <v>46</v>
      </c>
      <c r="E63" s="6">
        <f t="shared" si="2"/>
        <v>92</v>
      </c>
      <c r="F63" s="10">
        <f t="shared" si="3"/>
        <v>105.8</v>
      </c>
      <c r="G63" s="5"/>
      <c r="H63" s="5"/>
      <c r="I63" s="22"/>
      <c r="J63" s="13"/>
    </row>
    <row r="64" spans="1:10" ht="15">
      <c r="A64" s="5" t="s">
        <v>21</v>
      </c>
      <c r="B64" s="6" t="s">
        <v>30</v>
      </c>
      <c r="C64" s="6">
        <v>2</v>
      </c>
      <c r="D64" s="6">
        <v>46</v>
      </c>
      <c r="E64" s="6">
        <f t="shared" si="2"/>
        <v>92</v>
      </c>
      <c r="F64" s="10">
        <f t="shared" si="3"/>
        <v>105.8</v>
      </c>
      <c r="G64" s="13">
        <f>F62+F63+F64</f>
        <v>1039.6</v>
      </c>
      <c r="H64" s="5">
        <v>1040</v>
      </c>
      <c r="I64" s="22">
        <v>20.4</v>
      </c>
      <c r="J64" s="13">
        <f>H64-G64-I64</f>
        <v>-19.999999999999908</v>
      </c>
    </row>
    <row r="65" spans="1:10" ht="15">
      <c r="A65" s="3" t="s">
        <v>90</v>
      </c>
      <c r="B65" s="4" t="s">
        <v>86</v>
      </c>
      <c r="C65" s="4">
        <v>6</v>
      </c>
      <c r="D65" s="4">
        <v>45</v>
      </c>
      <c r="E65" s="4">
        <f t="shared" si="2"/>
        <v>270</v>
      </c>
      <c r="F65" s="9">
        <f t="shared" si="3"/>
        <v>310.5</v>
      </c>
      <c r="G65" s="3"/>
      <c r="H65" s="3"/>
      <c r="I65" s="21"/>
      <c r="J65" s="12"/>
    </row>
    <row r="66" spans="1:10" ht="15">
      <c r="A66" s="3" t="s">
        <v>90</v>
      </c>
      <c r="B66" s="4" t="s">
        <v>105</v>
      </c>
      <c r="C66" s="4">
        <v>6</v>
      </c>
      <c r="D66" s="4">
        <v>11.4</v>
      </c>
      <c r="E66" s="4">
        <f t="shared" si="2"/>
        <v>68.4</v>
      </c>
      <c r="F66" s="9">
        <f t="shared" si="3"/>
        <v>78.66</v>
      </c>
      <c r="G66" s="12">
        <f>F65+F66</f>
        <v>389.15999999999997</v>
      </c>
      <c r="H66" s="3">
        <v>389</v>
      </c>
      <c r="I66" s="21">
        <v>18.3</v>
      </c>
      <c r="J66" s="12">
        <f>H66-G66-I66</f>
        <v>-18.45999999999997</v>
      </c>
    </row>
    <row r="67" spans="1:10" ht="15">
      <c r="A67" s="5" t="s">
        <v>88</v>
      </c>
      <c r="B67" s="6" t="s">
        <v>86</v>
      </c>
      <c r="C67" s="6">
        <v>3</v>
      </c>
      <c r="D67" s="6">
        <v>45</v>
      </c>
      <c r="E67" s="6">
        <f aca="true" t="shared" si="7" ref="E67:E101">D67*C67</f>
        <v>135</v>
      </c>
      <c r="F67" s="10">
        <f aca="true" t="shared" si="8" ref="F67:F101">E67*1.15</f>
        <v>155.25</v>
      </c>
      <c r="G67" s="5"/>
      <c r="H67" s="5"/>
      <c r="I67" s="22"/>
      <c r="J67" s="13"/>
    </row>
    <row r="68" spans="1:10" ht="15">
      <c r="A68" s="5" t="s">
        <v>88</v>
      </c>
      <c r="B68" s="6" t="s">
        <v>122</v>
      </c>
      <c r="C68" s="6">
        <v>3</v>
      </c>
      <c r="D68" s="6">
        <v>16.15</v>
      </c>
      <c r="E68" s="6">
        <f t="shared" si="7"/>
        <v>48.449999999999996</v>
      </c>
      <c r="F68" s="10">
        <f t="shared" si="8"/>
        <v>55.717499999999994</v>
      </c>
      <c r="G68" s="13">
        <f>F67+F68</f>
        <v>210.9675</v>
      </c>
      <c r="H68" s="5">
        <v>220</v>
      </c>
      <c r="I68" s="22">
        <v>9.15</v>
      </c>
      <c r="J68" s="13">
        <f>H68-G68-I68</f>
        <v>-0.11750000000000149</v>
      </c>
    </row>
    <row r="69" spans="1:10" ht="15">
      <c r="A69" s="3" t="s">
        <v>32</v>
      </c>
      <c r="B69" s="4" t="s">
        <v>30</v>
      </c>
      <c r="C69" s="4">
        <v>6</v>
      </c>
      <c r="D69" s="4">
        <v>46</v>
      </c>
      <c r="E69" s="4">
        <f t="shared" si="7"/>
        <v>276</v>
      </c>
      <c r="F69" s="9">
        <f t="shared" si="8"/>
        <v>317.4</v>
      </c>
      <c r="G69" s="3"/>
      <c r="H69" s="3"/>
      <c r="I69" s="21"/>
      <c r="J69" s="12"/>
    </row>
    <row r="70" spans="1:10" ht="15">
      <c r="A70" s="3" t="s">
        <v>32</v>
      </c>
      <c r="B70" s="4" t="s">
        <v>59</v>
      </c>
      <c r="C70" s="4">
        <v>6</v>
      </c>
      <c r="D70" s="4">
        <v>125</v>
      </c>
      <c r="E70" s="4">
        <f t="shared" si="7"/>
        <v>750</v>
      </c>
      <c r="F70" s="9">
        <f t="shared" si="8"/>
        <v>862.4999999999999</v>
      </c>
      <c r="G70" s="12">
        <f>F69+F70</f>
        <v>1179.8999999999999</v>
      </c>
      <c r="H70" s="3">
        <v>1180</v>
      </c>
      <c r="I70" s="21">
        <v>30.6</v>
      </c>
      <c r="J70" s="12">
        <f>H70-G70-I70</f>
        <v>-30.499999999999865</v>
      </c>
    </row>
    <row r="71" spans="1:10" ht="15">
      <c r="A71" s="5" t="s">
        <v>72</v>
      </c>
      <c r="B71" s="6" t="s">
        <v>69</v>
      </c>
      <c r="C71" s="6">
        <v>2</v>
      </c>
      <c r="D71" s="6">
        <v>62.5</v>
      </c>
      <c r="E71" s="6">
        <f t="shared" si="7"/>
        <v>125</v>
      </c>
      <c r="F71" s="10">
        <f t="shared" si="8"/>
        <v>143.75</v>
      </c>
      <c r="G71" s="13"/>
      <c r="H71" s="5"/>
      <c r="I71" s="22"/>
      <c r="J71" s="13"/>
    </row>
    <row r="72" spans="1:10" ht="15">
      <c r="A72" s="5" t="s">
        <v>72</v>
      </c>
      <c r="B72" s="6" t="s">
        <v>38</v>
      </c>
      <c r="C72" s="6">
        <v>5</v>
      </c>
      <c r="D72" s="6">
        <v>100</v>
      </c>
      <c r="E72" s="6">
        <f>D72*C72</f>
        <v>500</v>
      </c>
      <c r="F72" s="10">
        <f>E72*1.15</f>
        <v>575</v>
      </c>
      <c r="G72" s="13">
        <f>F71+F72</f>
        <v>718.75</v>
      </c>
      <c r="H72" s="5">
        <v>744</v>
      </c>
      <c r="I72" s="22">
        <v>17.85</v>
      </c>
      <c r="J72" s="13">
        <f aca="true" t="shared" si="9" ref="J72:J78">H72-G72-I72</f>
        <v>7.399999999999999</v>
      </c>
    </row>
    <row r="73" spans="1:10" ht="15">
      <c r="A73" s="3" t="s">
        <v>94</v>
      </c>
      <c r="B73" s="4" t="s">
        <v>92</v>
      </c>
      <c r="C73" s="4">
        <v>5</v>
      </c>
      <c r="D73" s="4">
        <v>75</v>
      </c>
      <c r="E73" s="4">
        <f t="shared" si="7"/>
        <v>375</v>
      </c>
      <c r="F73" s="9">
        <f t="shared" si="8"/>
        <v>431.24999999999994</v>
      </c>
      <c r="G73" s="12">
        <f>F73</f>
        <v>431.24999999999994</v>
      </c>
      <c r="H73" s="3">
        <v>431</v>
      </c>
      <c r="I73" s="21">
        <v>12.75</v>
      </c>
      <c r="J73" s="12">
        <f t="shared" si="9"/>
        <v>-12.999999999999943</v>
      </c>
    </row>
    <row r="74" spans="1:10" ht="15">
      <c r="A74" s="5" t="s">
        <v>49</v>
      </c>
      <c r="B74" s="6" t="s">
        <v>48</v>
      </c>
      <c r="C74" s="6">
        <v>6</v>
      </c>
      <c r="D74" s="6">
        <v>125</v>
      </c>
      <c r="E74" s="6">
        <f t="shared" si="7"/>
        <v>750</v>
      </c>
      <c r="F74" s="10">
        <f t="shared" si="8"/>
        <v>862.4999999999999</v>
      </c>
      <c r="G74" s="13">
        <f>F74</f>
        <v>862.4999999999999</v>
      </c>
      <c r="H74" s="5">
        <v>900</v>
      </c>
      <c r="I74" s="22">
        <v>15.3</v>
      </c>
      <c r="J74" s="13">
        <f t="shared" si="9"/>
        <v>22.200000000000113</v>
      </c>
    </row>
    <row r="75" spans="1:10" ht="15">
      <c r="A75" s="3" t="s">
        <v>109</v>
      </c>
      <c r="B75" s="4" t="s">
        <v>105</v>
      </c>
      <c r="C75" s="4">
        <v>30</v>
      </c>
      <c r="D75" s="4">
        <v>11.4</v>
      </c>
      <c r="E75" s="4">
        <f t="shared" si="7"/>
        <v>342</v>
      </c>
      <c r="F75" s="9">
        <f t="shared" si="8"/>
        <v>393.29999999999995</v>
      </c>
      <c r="G75" s="12">
        <f>F75</f>
        <v>393.29999999999995</v>
      </c>
      <c r="H75" s="3">
        <v>393</v>
      </c>
      <c r="I75" s="21">
        <v>15</v>
      </c>
      <c r="J75" s="12">
        <f t="shared" si="9"/>
        <v>-15.299999999999955</v>
      </c>
    </row>
    <row r="76" spans="1:10" ht="15">
      <c r="A76" s="5" t="s">
        <v>113</v>
      </c>
      <c r="B76" s="6" t="s">
        <v>105</v>
      </c>
      <c r="C76" s="6">
        <v>5</v>
      </c>
      <c r="D76" s="6">
        <v>11.4</v>
      </c>
      <c r="E76" s="6">
        <f t="shared" si="7"/>
        <v>57</v>
      </c>
      <c r="F76" s="10">
        <f t="shared" si="8"/>
        <v>65.55</v>
      </c>
      <c r="G76" s="13">
        <f>F76</f>
        <v>65.55</v>
      </c>
      <c r="H76" s="5">
        <v>96</v>
      </c>
      <c r="I76" s="22">
        <v>2.5</v>
      </c>
      <c r="J76" s="13">
        <f t="shared" si="9"/>
        <v>27.950000000000003</v>
      </c>
    </row>
    <row r="77" spans="1:10" ht="15">
      <c r="A77" s="3" t="s">
        <v>11</v>
      </c>
      <c r="B77" s="4" t="s">
        <v>10</v>
      </c>
      <c r="C77" s="4">
        <v>3</v>
      </c>
      <c r="D77" s="4">
        <v>52.5</v>
      </c>
      <c r="E77" s="4">
        <f t="shared" si="7"/>
        <v>157.5</v>
      </c>
      <c r="F77" s="9">
        <f t="shared" si="8"/>
        <v>181.125</v>
      </c>
      <c r="G77" s="3"/>
      <c r="H77" s="3"/>
      <c r="I77" s="21"/>
      <c r="J77" s="12">
        <f t="shared" si="9"/>
        <v>0</v>
      </c>
    </row>
    <row r="78" spans="1:10" ht="15">
      <c r="A78" s="3" t="s">
        <v>11</v>
      </c>
      <c r="B78" s="4" t="s">
        <v>30</v>
      </c>
      <c r="C78" s="4">
        <v>3</v>
      </c>
      <c r="D78" s="4">
        <v>46</v>
      </c>
      <c r="E78" s="4">
        <f t="shared" si="7"/>
        <v>138</v>
      </c>
      <c r="F78" s="9">
        <f t="shared" si="8"/>
        <v>158.7</v>
      </c>
      <c r="G78" s="12">
        <f>F77+F78</f>
        <v>339.825</v>
      </c>
      <c r="H78" s="3">
        <v>340</v>
      </c>
      <c r="I78" s="21">
        <v>15.3</v>
      </c>
      <c r="J78" s="12">
        <f t="shared" si="9"/>
        <v>-15.12499999999999</v>
      </c>
    </row>
    <row r="79" spans="1:10" ht="15">
      <c r="A79" s="5" t="s">
        <v>56</v>
      </c>
      <c r="B79" s="6" t="s">
        <v>48</v>
      </c>
      <c r="C79" s="6">
        <v>6</v>
      </c>
      <c r="D79" s="6">
        <v>125</v>
      </c>
      <c r="E79" s="6">
        <f t="shared" si="7"/>
        <v>750</v>
      </c>
      <c r="F79" s="10">
        <f t="shared" si="8"/>
        <v>862.4999999999999</v>
      </c>
      <c r="G79" s="5"/>
      <c r="H79" s="5"/>
      <c r="I79" s="22"/>
      <c r="J79" s="13"/>
    </row>
    <row r="80" spans="1:10" ht="15">
      <c r="A80" s="5" t="s">
        <v>121</v>
      </c>
      <c r="B80" s="6" t="s">
        <v>105</v>
      </c>
      <c r="C80" s="6">
        <v>11</v>
      </c>
      <c r="D80" s="6">
        <v>11.4</v>
      </c>
      <c r="E80" s="6">
        <f t="shared" si="7"/>
        <v>125.4</v>
      </c>
      <c r="F80" s="10">
        <f t="shared" si="8"/>
        <v>144.21</v>
      </c>
      <c r="G80" s="13">
        <f>F79+F80</f>
        <v>1006.7099999999999</v>
      </c>
      <c r="H80" s="5">
        <v>1007</v>
      </c>
      <c r="I80" s="22">
        <v>20.8</v>
      </c>
      <c r="J80" s="13">
        <f>H80-G80-I80</f>
        <v>-20.509999999999923</v>
      </c>
    </row>
    <row r="81" spans="1:10" ht="15">
      <c r="A81" s="3" t="s">
        <v>43</v>
      </c>
      <c r="B81" s="4" t="s">
        <v>38</v>
      </c>
      <c r="C81" s="4">
        <v>3</v>
      </c>
      <c r="D81" s="4">
        <v>100</v>
      </c>
      <c r="E81" s="4">
        <f t="shared" si="7"/>
        <v>300</v>
      </c>
      <c r="F81" s="9">
        <f t="shared" si="8"/>
        <v>345</v>
      </c>
      <c r="G81" s="3"/>
      <c r="H81" s="3"/>
      <c r="I81" s="21"/>
      <c r="J81" s="12"/>
    </row>
    <row r="82" spans="1:10" ht="15">
      <c r="A82" s="3" t="s">
        <v>43</v>
      </c>
      <c r="B82" s="4" t="s">
        <v>78</v>
      </c>
      <c r="C82" s="4">
        <v>5</v>
      </c>
      <c r="D82" s="4">
        <v>45</v>
      </c>
      <c r="E82" s="4">
        <f t="shared" si="7"/>
        <v>225</v>
      </c>
      <c r="F82" s="9">
        <f t="shared" si="8"/>
        <v>258.75</v>
      </c>
      <c r="G82" s="12">
        <f>F81+F82</f>
        <v>603.75</v>
      </c>
      <c r="H82" s="3">
        <v>604</v>
      </c>
      <c r="I82" s="21">
        <v>20.4</v>
      </c>
      <c r="J82" s="12">
        <f>H82-G82-I82</f>
        <v>-20.15</v>
      </c>
    </row>
    <row r="83" spans="1:10" ht="15">
      <c r="A83" s="5" t="s">
        <v>115</v>
      </c>
      <c r="B83" s="6" t="s">
        <v>105</v>
      </c>
      <c r="C83" s="6">
        <v>5</v>
      </c>
      <c r="D83" s="6">
        <v>11.4</v>
      </c>
      <c r="E83" s="6">
        <f t="shared" si="7"/>
        <v>57</v>
      </c>
      <c r="F83" s="10">
        <f t="shared" si="8"/>
        <v>65.55</v>
      </c>
      <c r="G83" s="5"/>
      <c r="H83" s="5"/>
      <c r="I83" s="22"/>
      <c r="J83" s="13"/>
    </row>
    <row r="84" spans="1:10" ht="15">
      <c r="A84" s="5" t="s">
        <v>115</v>
      </c>
      <c r="B84" s="6" t="s">
        <v>122</v>
      </c>
      <c r="C84" s="6">
        <v>4</v>
      </c>
      <c r="D84" s="6">
        <v>16.15</v>
      </c>
      <c r="E84" s="6">
        <f t="shared" si="7"/>
        <v>64.6</v>
      </c>
      <c r="F84" s="10">
        <f t="shared" si="8"/>
        <v>74.28999999999999</v>
      </c>
      <c r="G84" s="13">
        <f>F83+F84</f>
        <v>139.83999999999997</v>
      </c>
      <c r="H84" s="5">
        <v>140</v>
      </c>
      <c r="I84" s="22">
        <v>4.5</v>
      </c>
      <c r="J84" s="13">
        <f>H84-G84-I84</f>
        <v>-4.339999999999975</v>
      </c>
    </row>
    <row r="85" spans="1:10" ht="15">
      <c r="A85" s="20" t="s">
        <v>106</v>
      </c>
      <c r="B85" s="4" t="s">
        <v>105</v>
      </c>
      <c r="C85" s="4">
        <v>5</v>
      </c>
      <c r="D85" s="4">
        <v>11.4</v>
      </c>
      <c r="E85" s="4">
        <f t="shared" si="7"/>
        <v>57</v>
      </c>
      <c r="F85" s="9">
        <f t="shared" si="8"/>
        <v>65.55</v>
      </c>
      <c r="G85" s="12">
        <f>F85</f>
        <v>65.55</v>
      </c>
      <c r="H85" s="3">
        <v>65</v>
      </c>
      <c r="I85" s="21">
        <v>2.5</v>
      </c>
      <c r="J85" s="12">
        <f>H85-G85-I85</f>
        <v>-3.049999999999997</v>
      </c>
    </row>
    <row r="86" spans="1:10" ht="15">
      <c r="A86" s="5" t="s">
        <v>79</v>
      </c>
      <c r="B86" s="6" t="s">
        <v>78</v>
      </c>
      <c r="C86" s="6">
        <v>5</v>
      </c>
      <c r="D86" s="6">
        <v>45</v>
      </c>
      <c r="E86" s="6">
        <f t="shared" si="7"/>
        <v>225</v>
      </c>
      <c r="F86" s="10">
        <f t="shared" si="8"/>
        <v>258.75</v>
      </c>
      <c r="G86" s="13">
        <f>F86</f>
        <v>258.75</v>
      </c>
      <c r="H86" s="5">
        <v>259</v>
      </c>
      <c r="I86" s="22">
        <v>12.8</v>
      </c>
      <c r="J86" s="13">
        <f>H86-G86-I86</f>
        <v>-12.55</v>
      </c>
    </row>
    <row r="87" spans="1:10" ht="15">
      <c r="A87" s="3" t="s">
        <v>61</v>
      </c>
      <c r="B87" s="4" t="s">
        <v>59</v>
      </c>
      <c r="C87" s="4">
        <v>7</v>
      </c>
      <c r="D87" s="4">
        <v>125</v>
      </c>
      <c r="E87" s="4">
        <f t="shared" si="7"/>
        <v>875</v>
      </c>
      <c r="F87" s="9">
        <f t="shared" si="8"/>
        <v>1006.2499999999999</v>
      </c>
      <c r="G87" s="3"/>
      <c r="H87" s="3"/>
      <c r="I87" s="21"/>
      <c r="J87" s="12"/>
    </row>
    <row r="88" spans="1:10" ht="15">
      <c r="A88" s="3" t="s">
        <v>61</v>
      </c>
      <c r="B88" s="4" t="s">
        <v>126</v>
      </c>
      <c r="C88" s="4">
        <v>7</v>
      </c>
      <c r="D88" s="4">
        <v>26.6</v>
      </c>
      <c r="E88" s="4">
        <f t="shared" si="7"/>
        <v>186.20000000000002</v>
      </c>
      <c r="F88" s="9">
        <f t="shared" si="8"/>
        <v>214.13</v>
      </c>
      <c r="G88" s="12"/>
      <c r="H88" s="3"/>
      <c r="I88" s="21"/>
      <c r="J88" s="12"/>
    </row>
    <row r="89" spans="1:10" ht="15">
      <c r="A89" s="3" t="s">
        <v>61</v>
      </c>
      <c r="B89" s="4" t="s">
        <v>140</v>
      </c>
      <c r="C89" s="4">
        <v>7</v>
      </c>
      <c r="D89" s="4">
        <v>19</v>
      </c>
      <c r="E89" s="4">
        <f>D89*C89</f>
        <v>133</v>
      </c>
      <c r="F89" s="9">
        <f>E89*1.15</f>
        <v>152.95</v>
      </c>
      <c r="G89" s="12">
        <f>F87+F88+F89</f>
        <v>1373.33</v>
      </c>
      <c r="H89" s="3">
        <v>1373</v>
      </c>
      <c r="I89" s="21">
        <v>24.9</v>
      </c>
      <c r="J89" s="12">
        <f>H89-G89-I89</f>
        <v>-25.229999999999926</v>
      </c>
    </row>
    <row r="90" spans="1:10" ht="15">
      <c r="A90" s="5" t="s">
        <v>64</v>
      </c>
      <c r="B90" s="6" t="s">
        <v>59</v>
      </c>
      <c r="C90" s="6">
        <v>6</v>
      </c>
      <c r="D90" s="6">
        <v>125</v>
      </c>
      <c r="E90" s="6">
        <f t="shared" si="7"/>
        <v>750</v>
      </c>
      <c r="F90" s="10">
        <f t="shared" si="8"/>
        <v>862.4999999999999</v>
      </c>
      <c r="G90" s="5"/>
      <c r="H90" s="5"/>
      <c r="I90" s="22"/>
      <c r="J90" s="13"/>
    </row>
    <row r="91" spans="1:10" ht="15">
      <c r="A91" s="5" t="s">
        <v>129</v>
      </c>
      <c r="B91" s="6" t="s">
        <v>126</v>
      </c>
      <c r="C91" s="6">
        <v>6</v>
      </c>
      <c r="D91" s="6">
        <v>26.6</v>
      </c>
      <c r="E91" s="6">
        <f t="shared" si="7"/>
        <v>159.60000000000002</v>
      </c>
      <c r="F91" s="10">
        <f t="shared" si="8"/>
        <v>183.54000000000002</v>
      </c>
      <c r="G91" s="13">
        <f>F90+F91</f>
        <v>1046.04</v>
      </c>
      <c r="H91" s="5">
        <v>1046</v>
      </c>
      <c r="I91" s="22">
        <v>18.3</v>
      </c>
      <c r="J91" s="13">
        <f>H91-G91-I91</f>
        <v>-18.339999999999964</v>
      </c>
    </row>
    <row r="92" spans="1:10" ht="15">
      <c r="A92" s="3" t="s">
        <v>84</v>
      </c>
      <c r="B92" s="4" t="s">
        <v>78</v>
      </c>
      <c r="C92" s="4">
        <v>6</v>
      </c>
      <c r="D92" s="4">
        <v>45</v>
      </c>
      <c r="E92" s="4">
        <f t="shared" si="7"/>
        <v>270</v>
      </c>
      <c r="F92" s="9">
        <f t="shared" si="8"/>
        <v>310.5</v>
      </c>
      <c r="G92" s="12">
        <f>F92</f>
        <v>310.5</v>
      </c>
      <c r="H92" s="3">
        <v>310</v>
      </c>
      <c r="I92" s="21">
        <v>15.3</v>
      </c>
      <c r="J92" s="12">
        <f>H92-G92-I92</f>
        <v>-15.8</v>
      </c>
    </row>
    <row r="93" spans="1:10" ht="15">
      <c r="A93" s="7" t="s">
        <v>128</v>
      </c>
      <c r="B93" s="6" t="s">
        <v>126</v>
      </c>
      <c r="C93" s="6">
        <v>5</v>
      </c>
      <c r="D93" s="6">
        <v>26.6</v>
      </c>
      <c r="E93" s="6">
        <f t="shared" si="7"/>
        <v>133</v>
      </c>
      <c r="F93" s="10">
        <f t="shared" si="8"/>
        <v>152.95</v>
      </c>
      <c r="G93" s="13">
        <f>F93</f>
        <v>152.95</v>
      </c>
      <c r="H93" s="5">
        <v>153</v>
      </c>
      <c r="I93" s="22">
        <v>2.5</v>
      </c>
      <c r="J93" s="13">
        <f>H93-G93-I93</f>
        <v>-2.4499999999999886</v>
      </c>
    </row>
    <row r="94" spans="1:10" ht="15">
      <c r="A94" s="3" t="s">
        <v>77</v>
      </c>
      <c r="B94" s="4" t="s">
        <v>69</v>
      </c>
      <c r="C94" s="4">
        <v>1</v>
      </c>
      <c r="D94" s="4">
        <v>62.5</v>
      </c>
      <c r="E94" s="4">
        <f t="shared" si="7"/>
        <v>62.5</v>
      </c>
      <c r="F94" s="9">
        <f t="shared" si="8"/>
        <v>71.875</v>
      </c>
      <c r="G94" s="12"/>
      <c r="H94" s="3"/>
      <c r="I94" s="21"/>
      <c r="J94" s="12"/>
    </row>
    <row r="95" spans="1:10" ht="15">
      <c r="A95" s="3" t="s">
        <v>77</v>
      </c>
      <c r="B95" s="4" t="s">
        <v>105</v>
      </c>
      <c r="C95" s="4">
        <v>2</v>
      </c>
      <c r="D95" s="4">
        <v>11.4</v>
      </c>
      <c r="E95" s="4">
        <f>D95*C95</f>
        <v>22.8</v>
      </c>
      <c r="F95" s="9">
        <f>E95*1.15</f>
        <v>26.22</v>
      </c>
      <c r="G95" s="12">
        <f>F94+F95</f>
        <v>98.095</v>
      </c>
      <c r="H95" s="3">
        <v>100</v>
      </c>
      <c r="I95" s="21">
        <v>3.55</v>
      </c>
      <c r="J95" s="12">
        <f>H95-G95-I95</f>
        <v>-1.6449999999999987</v>
      </c>
    </row>
    <row r="96" spans="1:10" ht="15">
      <c r="A96" s="5" t="s">
        <v>112</v>
      </c>
      <c r="B96" s="6" t="s">
        <v>105</v>
      </c>
      <c r="C96" s="6">
        <v>12</v>
      </c>
      <c r="D96" s="6">
        <v>11.4</v>
      </c>
      <c r="E96" s="6">
        <f t="shared" si="7"/>
        <v>136.8</v>
      </c>
      <c r="F96" s="10">
        <f t="shared" si="8"/>
        <v>157.32</v>
      </c>
      <c r="G96" s="5"/>
      <c r="H96" s="5"/>
      <c r="I96" s="22"/>
      <c r="J96" s="13"/>
    </row>
    <row r="97" spans="1:12" ht="15">
      <c r="A97" s="5" t="s">
        <v>112</v>
      </c>
      <c r="B97" s="6" t="s">
        <v>122</v>
      </c>
      <c r="C97" s="6">
        <v>8</v>
      </c>
      <c r="D97" s="6">
        <v>16.15</v>
      </c>
      <c r="E97" s="6">
        <f t="shared" si="7"/>
        <v>129.2</v>
      </c>
      <c r="F97" s="10">
        <f t="shared" si="8"/>
        <v>148.57999999999998</v>
      </c>
      <c r="G97" s="13">
        <f>F96+F97</f>
        <v>305.9</v>
      </c>
      <c r="H97" s="5">
        <v>310</v>
      </c>
      <c r="I97" s="22">
        <v>10</v>
      </c>
      <c r="J97" s="13">
        <f>H97-G97-I97</f>
        <v>-5.899999999999977</v>
      </c>
      <c r="L97" t="s">
        <v>144</v>
      </c>
    </row>
    <row r="98" spans="1:10" ht="15">
      <c r="A98" s="3" t="s">
        <v>108</v>
      </c>
      <c r="B98" s="4" t="s">
        <v>105</v>
      </c>
      <c r="C98" s="4">
        <v>10</v>
      </c>
      <c r="D98" s="4">
        <v>11.4</v>
      </c>
      <c r="E98" s="4">
        <f t="shared" si="7"/>
        <v>114</v>
      </c>
      <c r="F98" s="9">
        <f t="shared" si="8"/>
        <v>131.1</v>
      </c>
      <c r="G98" s="12">
        <f>F98</f>
        <v>131.1</v>
      </c>
      <c r="H98" s="3">
        <v>155</v>
      </c>
      <c r="I98" s="21">
        <v>5</v>
      </c>
      <c r="J98" s="12">
        <f>H98-G98-I98</f>
        <v>18.900000000000006</v>
      </c>
    </row>
    <row r="99" spans="1:10" ht="15">
      <c r="A99" s="7" t="s">
        <v>68</v>
      </c>
      <c r="B99" s="6" t="s">
        <v>66</v>
      </c>
      <c r="C99" s="6">
        <v>7</v>
      </c>
      <c r="D99" s="6">
        <v>145</v>
      </c>
      <c r="E99" s="6">
        <f t="shared" si="7"/>
        <v>1015</v>
      </c>
      <c r="F99" s="10">
        <f t="shared" si="8"/>
        <v>1167.25</v>
      </c>
      <c r="G99" s="13">
        <f>F99</f>
        <v>1167.25</v>
      </c>
      <c r="H99" s="5">
        <v>1167</v>
      </c>
      <c r="I99" s="22">
        <v>17.85</v>
      </c>
      <c r="J99" s="13">
        <f>H99-G99-I99</f>
        <v>-18.1</v>
      </c>
    </row>
    <row r="100" spans="1:10" ht="15">
      <c r="A100" s="3" t="s">
        <v>101</v>
      </c>
      <c r="B100" s="4" t="s">
        <v>96</v>
      </c>
      <c r="C100" s="4">
        <v>5</v>
      </c>
      <c r="D100" s="4">
        <v>75</v>
      </c>
      <c r="E100" s="4">
        <f t="shared" si="7"/>
        <v>375</v>
      </c>
      <c r="F100" s="9">
        <f t="shared" si="8"/>
        <v>431.24999999999994</v>
      </c>
      <c r="G100" s="12">
        <f>F100</f>
        <v>431.24999999999994</v>
      </c>
      <c r="H100" s="3">
        <v>431</v>
      </c>
      <c r="I100" s="21">
        <v>12.8</v>
      </c>
      <c r="J100" s="12">
        <f>H100-G100-I100</f>
        <v>-13.049999999999944</v>
      </c>
    </row>
    <row r="101" spans="1:10" ht="15">
      <c r="A101" s="5" t="s">
        <v>19</v>
      </c>
      <c r="B101" s="6" t="s">
        <v>17</v>
      </c>
      <c r="C101" s="6">
        <v>17</v>
      </c>
      <c r="D101" s="6">
        <v>180</v>
      </c>
      <c r="E101" s="6">
        <f t="shared" si="7"/>
        <v>3060</v>
      </c>
      <c r="F101" s="10">
        <f t="shared" si="8"/>
        <v>3518.9999999999995</v>
      </c>
      <c r="G101" s="5"/>
      <c r="H101" s="5"/>
      <c r="I101" s="22"/>
      <c r="J101" s="13"/>
    </row>
    <row r="102" spans="1:10" ht="15">
      <c r="A102" s="5" t="s">
        <v>19</v>
      </c>
      <c r="B102" s="6" t="s">
        <v>78</v>
      </c>
      <c r="C102" s="6">
        <v>4</v>
      </c>
      <c r="D102" s="6">
        <v>45</v>
      </c>
      <c r="E102" s="6">
        <f aca="true" t="shared" si="10" ref="E102:E132">D102*C102</f>
        <v>180</v>
      </c>
      <c r="F102" s="10">
        <f aca="true" t="shared" si="11" ref="F102:F132">E102*1.15</f>
        <v>206.99999999999997</v>
      </c>
      <c r="G102" s="5"/>
      <c r="H102" s="5"/>
      <c r="I102" s="22"/>
      <c r="J102" s="13"/>
    </row>
    <row r="103" spans="1:10" ht="15">
      <c r="A103" s="5" t="s">
        <v>19</v>
      </c>
      <c r="B103" s="6" t="s">
        <v>105</v>
      </c>
      <c r="C103" s="6">
        <v>5</v>
      </c>
      <c r="D103" s="6">
        <v>11.4</v>
      </c>
      <c r="E103" s="6">
        <f t="shared" si="10"/>
        <v>57</v>
      </c>
      <c r="F103" s="10">
        <f t="shared" si="11"/>
        <v>65.55</v>
      </c>
      <c r="G103" s="5"/>
      <c r="H103" s="5"/>
      <c r="I103" s="22"/>
      <c r="J103" s="13"/>
    </row>
    <row r="104" spans="1:10" ht="15">
      <c r="A104" s="5" t="s">
        <v>124</v>
      </c>
      <c r="B104" s="6" t="s">
        <v>122</v>
      </c>
      <c r="C104" s="6">
        <v>4</v>
      </c>
      <c r="D104" s="6">
        <v>16.15</v>
      </c>
      <c r="E104" s="6">
        <f t="shared" si="10"/>
        <v>64.6</v>
      </c>
      <c r="F104" s="10">
        <f t="shared" si="11"/>
        <v>74.28999999999999</v>
      </c>
      <c r="G104" s="13">
        <f>F101+F102+F103+F104</f>
        <v>3865.8399999999997</v>
      </c>
      <c r="H104" s="5">
        <v>3866</v>
      </c>
      <c r="I104" s="22">
        <v>58</v>
      </c>
      <c r="J104" s="13">
        <f>H104-G104-I104</f>
        <v>-57.83999999999969</v>
      </c>
    </row>
    <row r="105" spans="1:10" ht="15">
      <c r="A105" s="3" t="s">
        <v>13</v>
      </c>
      <c r="B105" s="4" t="s">
        <v>10</v>
      </c>
      <c r="C105" s="4">
        <v>1</v>
      </c>
      <c r="D105" s="4">
        <v>52.5</v>
      </c>
      <c r="E105" s="4">
        <f t="shared" si="10"/>
        <v>52.5</v>
      </c>
      <c r="F105" s="9">
        <f t="shared" si="11"/>
        <v>60.37499999999999</v>
      </c>
      <c r="G105" s="3"/>
      <c r="H105" s="3"/>
      <c r="I105" s="21"/>
      <c r="J105" s="12"/>
    </row>
    <row r="106" spans="1:10" ht="15">
      <c r="A106" s="3" t="s">
        <v>13</v>
      </c>
      <c r="B106" s="4" t="s">
        <v>26</v>
      </c>
      <c r="C106" s="4">
        <v>1</v>
      </c>
      <c r="D106" s="4">
        <v>46</v>
      </c>
      <c r="E106" s="4">
        <f t="shared" si="10"/>
        <v>46</v>
      </c>
      <c r="F106" s="9">
        <f t="shared" si="11"/>
        <v>52.9</v>
      </c>
      <c r="G106" s="3"/>
      <c r="H106" s="3"/>
      <c r="I106" s="21"/>
      <c r="J106" s="12"/>
    </row>
    <row r="107" spans="1:10" ht="15">
      <c r="A107" s="3" t="s">
        <v>13</v>
      </c>
      <c r="B107" s="4" t="s">
        <v>78</v>
      </c>
      <c r="C107" s="4">
        <v>1</v>
      </c>
      <c r="D107" s="4">
        <v>45</v>
      </c>
      <c r="E107" s="4">
        <f t="shared" si="10"/>
        <v>45</v>
      </c>
      <c r="F107" s="9">
        <f t="shared" si="11"/>
        <v>51.74999999999999</v>
      </c>
      <c r="G107" s="3"/>
      <c r="H107" s="3"/>
      <c r="I107" s="21"/>
      <c r="J107" s="12"/>
    </row>
    <row r="108" spans="1:10" ht="15">
      <c r="A108" s="3" t="s">
        <v>13</v>
      </c>
      <c r="B108" s="4" t="s">
        <v>86</v>
      </c>
      <c r="C108" s="4">
        <v>1</v>
      </c>
      <c r="D108" s="4">
        <v>45</v>
      </c>
      <c r="E108" s="4">
        <f t="shared" si="10"/>
        <v>45</v>
      </c>
      <c r="F108" s="9">
        <f t="shared" si="11"/>
        <v>51.74999999999999</v>
      </c>
      <c r="G108" s="12">
        <f>F105+F106+F107+F108</f>
        <v>216.77499999999998</v>
      </c>
      <c r="H108" s="3">
        <v>220</v>
      </c>
      <c r="I108" s="21">
        <v>10.2</v>
      </c>
      <c r="J108" s="12">
        <f>H108-G108-I108</f>
        <v>-6.9749999999999766</v>
      </c>
    </row>
    <row r="109" spans="1:10" ht="15">
      <c r="A109" s="5" t="s">
        <v>40</v>
      </c>
      <c r="B109" s="6" t="s">
        <v>38</v>
      </c>
      <c r="C109" s="6">
        <v>5</v>
      </c>
      <c r="D109" s="6">
        <v>100</v>
      </c>
      <c r="E109" s="6">
        <f t="shared" si="10"/>
        <v>500</v>
      </c>
      <c r="F109" s="10">
        <f t="shared" si="11"/>
        <v>575</v>
      </c>
      <c r="G109" s="5"/>
      <c r="H109" s="5"/>
      <c r="I109" s="22"/>
      <c r="J109" s="13"/>
    </row>
    <row r="110" spans="1:10" ht="15">
      <c r="A110" s="5" t="s">
        <v>40</v>
      </c>
      <c r="B110" s="6" t="s">
        <v>92</v>
      </c>
      <c r="C110" s="6">
        <v>5</v>
      </c>
      <c r="D110" s="6">
        <v>75</v>
      </c>
      <c r="E110" s="6">
        <f t="shared" si="10"/>
        <v>375</v>
      </c>
      <c r="F110" s="10">
        <f t="shared" si="11"/>
        <v>431.24999999999994</v>
      </c>
      <c r="G110" s="13">
        <f>F109+F110</f>
        <v>1006.25</v>
      </c>
      <c r="H110" s="5">
        <v>1050</v>
      </c>
      <c r="I110" s="22">
        <v>25.5</v>
      </c>
      <c r="J110" s="13">
        <f>H110-G110-I110</f>
        <v>18.25</v>
      </c>
    </row>
    <row r="111" spans="1:10" ht="15">
      <c r="A111" s="3" t="s">
        <v>82</v>
      </c>
      <c r="B111" s="4" t="s">
        <v>78</v>
      </c>
      <c r="C111" s="4">
        <v>7</v>
      </c>
      <c r="D111" s="4">
        <v>45</v>
      </c>
      <c r="E111" s="4">
        <f t="shared" si="10"/>
        <v>315</v>
      </c>
      <c r="F111" s="9">
        <f t="shared" si="11"/>
        <v>362.25</v>
      </c>
      <c r="G111" s="3"/>
      <c r="H111" s="3"/>
      <c r="I111" s="21"/>
      <c r="J111" s="12"/>
    </row>
    <row r="112" spans="1:10" ht="15">
      <c r="A112" s="3" t="s">
        <v>82</v>
      </c>
      <c r="B112" s="4" t="s">
        <v>86</v>
      </c>
      <c r="C112" s="4">
        <v>1</v>
      </c>
      <c r="D112" s="4">
        <v>45</v>
      </c>
      <c r="E112" s="4">
        <f t="shared" si="10"/>
        <v>45</v>
      </c>
      <c r="F112" s="9">
        <f t="shared" si="11"/>
        <v>51.74999999999999</v>
      </c>
      <c r="G112" s="3"/>
      <c r="H112" s="3"/>
      <c r="I112" s="21"/>
      <c r="J112" s="12"/>
    </row>
    <row r="113" spans="1:10" ht="15">
      <c r="A113" s="3" t="s">
        <v>41</v>
      </c>
      <c r="B113" s="4" t="s">
        <v>38</v>
      </c>
      <c r="C113" s="4">
        <v>3</v>
      </c>
      <c r="D113" s="4">
        <v>100</v>
      </c>
      <c r="E113" s="4">
        <f t="shared" si="10"/>
        <v>300</v>
      </c>
      <c r="F113" s="9">
        <f t="shared" si="11"/>
        <v>345</v>
      </c>
      <c r="G113" s="12">
        <f>F111+F112+F113</f>
        <v>759</v>
      </c>
      <c r="H113" s="3">
        <v>759</v>
      </c>
      <c r="I113" s="21">
        <v>28.05</v>
      </c>
      <c r="J113" s="12">
        <f>H113-G113-I113</f>
        <v>-28.05</v>
      </c>
    </row>
    <row r="114" spans="1:10" ht="15">
      <c r="A114" s="25" t="s">
        <v>127</v>
      </c>
      <c r="B114" s="17" t="s">
        <v>126</v>
      </c>
      <c r="C114" s="17">
        <v>10</v>
      </c>
      <c r="D114" s="17">
        <v>26.6</v>
      </c>
      <c r="E114" s="17">
        <f t="shared" si="10"/>
        <v>266</v>
      </c>
      <c r="F114" s="18">
        <f t="shared" si="11"/>
        <v>305.9</v>
      </c>
      <c r="G114" s="19">
        <f>F114</f>
        <v>305.9</v>
      </c>
      <c r="H114" s="16">
        <v>306</v>
      </c>
      <c r="I114" s="24">
        <v>5</v>
      </c>
      <c r="J114" s="19">
        <f>H114-G114-I114</f>
        <v>-4.899999999999977</v>
      </c>
    </row>
    <row r="115" spans="1:10" ht="15">
      <c r="A115" s="5" t="s">
        <v>83</v>
      </c>
      <c r="B115" s="6" t="s">
        <v>78</v>
      </c>
      <c r="C115" s="6">
        <v>5</v>
      </c>
      <c r="D115" s="6">
        <v>45</v>
      </c>
      <c r="E115" s="6">
        <f t="shared" si="10"/>
        <v>225</v>
      </c>
      <c r="F115" s="10">
        <f t="shared" si="11"/>
        <v>258.75</v>
      </c>
      <c r="G115" s="5"/>
      <c r="H115" s="5"/>
      <c r="I115" s="22"/>
      <c r="J115" s="13"/>
    </row>
    <row r="116" spans="1:10" ht="15">
      <c r="A116" s="5" t="s">
        <v>83</v>
      </c>
      <c r="B116" s="6" t="s">
        <v>86</v>
      </c>
      <c r="C116" s="6">
        <v>5</v>
      </c>
      <c r="D116" s="6">
        <v>45</v>
      </c>
      <c r="E116" s="6">
        <f t="shared" si="10"/>
        <v>225</v>
      </c>
      <c r="F116" s="10">
        <f t="shared" si="11"/>
        <v>258.75</v>
      </c>
      <c r="G116" s="13">
        <f>F115+F116</f>
        <v>517.5</v>
      </c>
      <c r="H116" s="5">
        <v>700</v>
      </c>
      <c r="I116" s="22">
        <v>25.5</v>
      </c>
      <c r="J116" s="13">
        <f>H116-G116-I116</f>
        <v>157</v>
      </c>
    </row>
    <row r="117" spans="1:10" ht="15">
      <c r="A117" s="3" t="s">
        <v>36</v>
      </c>
      <c r="B117" s="4" t="s">
        <v>33</v>
      </c>
      <c r="C117" s="4">
        <v>3</v>
      </c>
      <c r="D117" s="4">
        <v>75</v>
      </c>
      <c r="E117" s="4">
        <f t="shared" si="10"/>
        <v>225</v>
      </c>
      <c r="F117" s="9">
        <f t="shared" si="11"/>
        <v>258.75</v>
      </c>
      <c r="G117" s="3"/>
      <c r="H117" s="3"/>
      <c r="I117" s="21"/>
      <c r="J117" s="12"/>
    </row>
    <row r="118" spans="1:10" ht="15">
      <c r="A118" s="3" t="s">
        <v>36</v>
      </c>
      <c r="B118" s="4" t="s">
        <v>59</v>
      </c>
      <c r="C118" s="4">
        <v>5</v>
      </c>
      <c r="D118" s="4">
        <v>125</v>
      </c>
      <c r="E118" s="4">
        <f t="shared" si="10"/>
        <v>625</v>
      </c>
      <c r="F118" s="9">
        <f t="shared" si="11"/>
        <v>718.75</v>
      </c>
      <c r="G118" s="3"/>
      <c r="H118" s="3"/>
      <c r="I118" s="21"/>
      <c r="J118" s="12"/>
    </row>
    <row r="119" spans="1:10" ht="15">
      <c r="A119" s="3" t="s">
        <v>36</v>
      </c>
      <c r="B119" s="4" t="s">
        <v>69</v>
      </c>
      <c r="C119" s="4">
        <v>6</v>
      </c>
      <c r="D119" s="4">
        <v>62.5</v>
      </c>
      <c r="E119" s="4">
        <f t="shared" si="10"/>
        <v>375</v>
      </c>
      <c r="F119" s="9">
        <f t="shared" si="11"/>
        <v>431.24999999999994</v>
      </c>
      <c r="G119" s="3"/>
      <c r="H119" s="3"/>
      <c r="I119" s="21"/>
      <c r="J119" s="12"/>
    </row>
    <row r="120" spans="1:10" ht="15">
      <c r="A120" s="3" t="s">
        <v>36</v>
      </c>
      <c r="B120" s="4" t="s">
        <v>105</v>
      </c>
      <c r="C120" s="4">
        <v>41</v>
      </c>
      <c r="D120" s="4">
        <v>11.4</v>
      </c>
      <c r="E120" s="4">
        <f t="shared" si="10"/>
        <v>467.40000000000003</v>
      </c>
      <c r="F120" s="9">
        <f t="shared" si="11"/>
        <v>537.51</v>
      </c>
      <c r="G120" s="3"/>
      <c r="H120" s="3"/>
      <c r="I120" s="21"/>
      <c r="J120" s="12"/>
    </row>
    <row r="121" spans="1:10" ht="15">
      <c r="A121" s="3" t="s">
        <v>36</v>
      </c>
      <c r="B121" s="4" t="s">
        <v>122</v>
      </c>
      <c r="C121" s="4">
        <v>23</v>
      </c>
      <c r="D121" s="4">
        <v>16.15</v>
      </c>
      <c r="E121" s="4">
        <f t="shared" si="10"/>
        <v>371.45</v>
      </c>
      <c r="F121" s="9">
        <f t="shared" si="11"/>
        <v>427.16749999999996</v>
      </c>
      <c r="G121" s="3"/>
      <c r="H121" s="3"/>
      <c r="I121" s="21"/>
      <c r="J121" s="12"/>
    </row>
    <row r="122" spans="1:10" ht="15">
      <c r="A122" s="3" t="s">
        <v>36</v>
      </c>
      <c r="B122" s="4" t="s">
        <v>126</v>
      </c>
      <c r="C122" s="4">
        <v>10</v>
      </c>
      <c r="D122" s="4">
        <v>26.6</v>
      </c>
      <c r="E122" s="4">
        <f t="shared" si="10"/>
        <v>266</v>
      </c>
      <c r="F122" s="9">
        <f t="shared" si="11"/>
        <v>305.9</v>
      </c>
      <c r="G122" s="12">
        <f>F117+F118+F119+F120+F121+F122</f>
        <v>2679.3275</v>
      </c>
      <c r="H122" s="3">
        <v>2679</v>
      </c>
      <c r="I122" s="21">
        <v>72.7</v>
      </c>
      <c r="J122" s="12">
        <f>H122-G122-I122</f>
        <v>-73.02749999999988</v>
      </c>
    </row>
    <row r="123" spans="1:10" ht="15">
      <c r="A123" s="7" t="s">
        <v>118</v>
      </c>
      <c r="B123" s="6" t="s">
        <v>105</v>
      </c>
      <c r="C123" s="6">
        <v>7</v>
      </c>
      <c r="D123" s="6">
        <v>11.4</v>
      </c>
      <c r="E123" s="6">
        <f t="shared" si="10"/>
        <v>79.8</v>
      </c>
      <c r="F123" s="10">
        <f t="shared" si="11"/>
        <v>91.77</v>
      </c>
      <c r="G123" s="13">
        <f>F123</f>
        <v>91.77</v>
      </c>
      <c r="H123" s="5">
        <v>92</v>
      </c>
      <c r="I123" s="22">
        <v>3.5</v>
      </c>
      <c r="J123" s="13">
        <f>H123-G123-I123</f>
        <v>-3.269999999999996</v>
      </c>
    </row>
    <row r="124" spans="1:10" ht="15">
      <c r="A124" s="20" t="s">
        <v>97</v>
      </c>
      <c r="B124" s="4" t="s">
        <v>96</v>
      </c>
      <c r="C124" s="4">
        <v>4</v>
      </c>
      <c r="D124" s="4">
        <v>75</v>
      </c>
      <c r="E124" s="4">
        <f t="shared" si="10"/>
        <v>300</v>
      </c>
      <c r="F124" s="9">
        <f t="shared" si="11"/>
        <v>345</v>
      </c>
      <c r="G124" s="12">
        <f>F124</f>
        <v>345</v>
      </c>
      <c r="H124" s="3">
        <v>345</v>
      </c>
      <c r="I124" s="21">
        <v>10.2</v>
      </c>
      <c r="J124" s="12">
        <f>H124-G124-I124</f>
        <v>-10.2</v>
      </c>
    </row>
    <row r="125" spans="1:10" ht="15">
      <c r="A125" s="5" t="s">
        <v>104</v>
      </c>
      <c r="B125" s="6" t="s">
        <v>102</v>
      </c>
      <c r="C125" s="6">
        <v>4</v>
      </c>
      <c r="D125" s="6">
        <v>145</v>
      </c>
      <c r="E125" s="6">
        <f t="shared" si="10"/>
        <v>580</v>
      </c>
      <c r="F125" s="10">
        <f t="shared" si="11"/>
        <v>667</v>
      </c>
      <c r="G125" s="13">
        <f>F125</f>
        <v>667</v>
      </c>
      <c r="H125" s="5">
        <v>680</v>
      </c>
      <c r="I125" s="22">
        <v>10.2</v>
      </c>
      <c r="J125" s="13">
        <f>H125-G125-I125</f>
        <v>2.8000000000000007</v>
      </c>
    </row>
    <row r="126" spans="1:10" ht="15">
      <c r="A126" s="20" t="s">
        <v>103</v>
      </c>
      <c r="B126" s="4" t="s">
        <v>102</v>
      </c>
      <c r="C126" s="4">
        <v>5</v>
      </c>
      <c r="D126" s="4">
        <v>145</v>
      </c>
      <c r="E126" s="4">
        <f t="shared" si="10"/>
        <v>725</v>
      </c>
      <c r="F126" s="9">
        <f t="shared" si="11"/>
        <v>833.7499999999999</v>
      </c>
      <c r="G126" s="12">
        <f>F126</f>
        <v>833.7499999999999</v>
      </c>
      <c r="H126" s="3">
        <v>850</v>
      </c>
      <c r="I126" s="21">
        <v>12.8</v>
      </c>
      <c r="J126" s="12">
        <f>H126-G126-I126</f>
        <v>3.450000000000113</v>
      </c>
    </row>
    <row r="127" spans="1:10" ht="15">
      <c r="A127" s="5" t="s">
        <v>37</v>
      </c>
      <c r="B127" s="6" t="s">
        <v>33</v>
      </c>
      <c r="C127" s="6">
        <v>12</v>
      </c>
      <c r="D127" s="6">
        <v>75</v>
      </c>
      <c r="E127" s="6">
        <f t="shared" si="10"/>
        <v>900</v>
      </c>
      <c r="F127" s="10">
        <f t="shared" si="11"/>
        <v>1035</v>
      </c>
      <c r="G127" s="5"/>
      <c r="H127" s="5"/>
      <c r="I127" s="22"/>
      <c r="J127" s="13"/>
    </row>
    <row r="128" spans="1:10" ht="15">
      <c r="A128" s="5" t="s">
        <v>37</v>
      </c>
      <c r="B128" s="6" t="s">
        <v>86</v>
      </c>
      <c r="C128" s="6">
        <v>16</v>
      </c>
      <c r="D128" s="6">
        <v>45</v>
      </c>
      <c r="E128" s="6">
        <f t="shared" si="10"/>
        <v>720</v>
      </c>
      <c r="F128" s="10">
        <f t="shared" si="11"/>
        <v>827.9999999999999</v>
      </c>
      <c r="G128" s="13">
        <f>F127+F128</f>
        <v>1863</v>
      </c>
      <c r="H128" s="5">
        <v>1863</v>
      </c>
      <c r="I128" s="22">
        <v>71.4</v>
      </c>
      <c r="J128" s="13">
        <f>H128-G128-I128</f>
        <v>-71.4</v>
      </c>
    </row>
    <row r="129" spans="1:10" ht="15">
      <c r="A129" s="3" t="s">
        <v>39</v>
      </c>
      <c r="B129" s="4" t="s">
        <v>38</v>
      </c>
      <c r="C129" s="4">
        <v>5</v>
      </c>
      <c r="D129" s="4">
        <v>100</v>
      </c>
      <c r="E129" s="4">
        <f t="shared" si="10"/>
        <v>500</v>
      </c>
      <c r="F129" s="9">
        <f t="shared" si="11"/>
        <v>575</v>
      </c>
      <c r="G129" s="3"/>
      <c r="H129" s="3"/>
      <c r="I129" s="21"/>
      <c r="J129" s="12"/>
    </row>
    <row r="130" spans="1:10" ht="15">
      <c r="A130" s="3" t="s">
        <v>39</v>
      </c>
      <c r="B130" s="4" t="s">
        <v>48</v>
      </c>
      <c r="C130" s="4">
        <v>6</v>
      </c>
      <c r="D130" s="4">
        <v>125</v>
      </c>
      <c r="E130" s="4">
        <f t="shared" si="10"/>
        <v>750</v>
      </c>
      <c r="F130" s="9">
        <f t="shared" si="11"/>
        <v>862.4999999999999</v>
      </c>
      <c r="G130" s="3"/>
      <c r="H130" s="3"/>
      <c r="I130" s="21"/>
      <c r="J130" s="12"/>
    </row>
    <row r="131" spans="1:10" ht="15">
      <c r="A131" s="3" t="s">
        <v>39</v>
      </c>
      <c r="B131" s="4" t="s">
        <v>69</v>
      </c>
      <c r="C131" s="4">
        <v>8</v>
      </c>
      <c r="D131" s="4">
        <v>62.5</v>
      </c>
      <c r="E131" s="4">
        <f t="shared" si="10"/>
        <v>500</v>
      </c>
      <c r="F131" s="9">
        <f t="shared" si="11"/>
        <v>575</v>
      </c>
      <c r="G131" s="12">
        <f>F129+F130+F131</f>
        <v>2012.5</v>
      </c>
      <c r="H131" s="3">
        <v>2050</v>
      </c>
      <c r="I131" s="21">
        <v>48.5</v>
      </c>
      <c r="J131" s="12">
        <f>H131-G131-I131</f>
        <v>-11</v>
      </c>
    </row>
    <row r="132" spans="1:10" ht="15">
      <c r="A132" s="5" t="s">
        <v>131</v>
      </c>
      <c r="B132" s="6" t="s">
        <v>126</v>
      </c>
      <c r="C132" s="6">
        <v>4</v>
      </c>
      <c r="D132" s="6">
        <v>26.6</v>
      </c>
      <c r="E132" s="6">
        <f t="shared" si="10"/>
        <v>106.4</v>
      </c>
      <c r="F132" s="10">
        <f t="shared" si="11"/>
        <v>122.36</v>
      </c>
      <c r="G132" s="13">
        <f>F132</f>
        <v>122.36</v>
      </c>
      <c r="H132" s="5">
        <v>130</v>
      </c>
      <c r="I132" s="22">
        <v>2</v>
      </c>
      <c r="J132" s="13">
        <f>H132-G132-I132</f>
        <v>5.640000000000001</v>
      </c>
    </row>
    <row r="133" spans="1:10" ht="15">
      <c r="A133" s="3" t="s">
        <v>15</v>
      </c>
      <c r="B133" s="4" t="s">
        <v>10</v>
      </c>
      <c r="C133" s="4">
        <v>6</v>
      </c>
      <c r="D133" s="4">
        <v>52.5</v>
      </c>
      <c r="E133" s="4">
        <f aca="true" t="shared" si="12" ref="E133:E184">D133*C133</f>
        <v>315</v>
      </c>
      <c r="F133" s="9">
        <f aca="true" t="shared" si="13" ref="F133:F184">E133*1.15</f>
        <v>362.25</v>
      </c>
      <c r="G133" s="3"/>
      <c r="H133" s="3"/>
      <c r="I133" s="21"/>
      <c r="J133" s="12"/>
    </row>
    <row r="134" spans="1:10" ht="15">
      <c r="A134" s="3" t="s">
        <v>15</v>
      </c>
      <c r="B134" s="4" t="s">
        <v>102</v>
      </c>
      <c r="C134" s="4">
        <v>6</v>
      </c>
      <c r="D134" s="4">
        <v>145</v>
      </c>
      <c r="E134" s="4">
        <f t="shared" si="12"/>
        <v>870</v>
      </c>
      <c r="F134" s="9">
        <f t="shared" si="13"/>
        <v>1000.4999999999999</v>
      </c>
      <c r="G134" s="3"/>
      <c r="H134" s="3"/>
      <c r="I134" s="21"/>
      <c r="J134" s="12"/>
    </row>
    <row r="135" spans="1:10" ht="15">
      <c r="A135" s="3" t="s">
        <v>15</v>
      </c>
      <c r="B135" s="4" t="s">
        <v>105</v>
      </c>
      <c r="C135" s="4">
        <v>11</v>
      </c>
      <c r="D135" s="4">
        <v>11.4</v>
      </c>
      <c r="E135" s="4">
        <f t="shared" si="12"/>
        <v>125.4</v>
      </c>
      <c r="F135" s="9">
        <f t="shared" si="13"/>
        <v>144.21</v>
      </c>
      <c r="G135" s="12">
        <f>F133+F134+F135</f>
        <v>1506.96</v>
      </c>
      <c r="H135" s="3">
        <v>1507</v>
      </c>
      <c r="I135" s="21">
        <v>36.1</v>
      </c>
      <c r="J135" s="12">
        <f>H135-G135-I135</f>
        <v>-36.06000000000004</v>
      </c>
    </row>
    <row r="136" spans="1:10" ht="15">
      <c r="A136" s="7" t="s">
        <v>73</v>
      </c>
      <c r="B136" s="6" t="s">
        <v>69</v>
      </c>
      <c r="C136" s="6">
        <v>3</v>
      </c>
      <c r="D136" s="6">
        <v>62.5</v>
      </c>
      <c r="E136" s="6">
        <f t="shared" si="12"/>
        <v>187.5</v>
      </c>
      <c r="F136" s="10">
        <f t="shared" si="13"/>
        <v>215.62499999999997</v>
      </c>
      <c r="G136" s="13"/>
      <c r="H136" s="5"/>
      <c r="I136" s="22"/>
      <c r="J136" s="13"/>
    </row>
    <row r="137" spans="1:10" ht="15">
      <c r="A137" s="7" t="s">
        <v>73</v>
      </c>
      <c r="B137" s="6" t="s">
        <v>66</v>
      </c>
      <c r="C137" s="6">
        <v>7</v>
      </c>
      <c r="D137" s="6">
        <v>145</v>
      </c>
      <c r="E137" s="6">
        <f t="shared" si="12"/>
        <v>1015</v>
      </c>
      <c r="F137" s="10">
        <f t="shared" si="13"/>
        <v>1167.25</v>
      </c>
      <c r="G137" s="13">
        <f>F136+F137</f>
        <v>1382.875</v>
      </c>
      <c r="H137" s="5">
        <v>1383</v>
      </c>
      <c r="I137" s="22">
        <v>25.5</v>
      </c>
      <c r="J137" s="13">
        <f>H137-G137-I137</f>
        <v>-25.375</v>
      </c>
    </row>
    <row r="138" spans="1:10" ht="15">
      <c r="A138" s="20" t="s">
        <v>93</v>
      </c>
      <c r="B138" s="4" t="s">
        <v>92</v>
      </c>
      <c r="C138" s="4">
        <v>4</v>
      </c>
      <c r="D138" s="4">
        <v>75</v>
      </c>
      <c r="E138" s="4">
        <f t="shared" si="12"/>
        <v>300</v>
      </c>
      <c r="F138" s="9">
        <f t="shared" si="13"/>
        <v>345</v>
      </c>
      <c r="G138" s="12">
        <f>F138</f>
        <v>345</v>
      </c>
      <c r="H138" s="3">
        <v>420</v>
      </c>
      <c r="I138" s="21">
        <v>10.2</v>
      </c>
      <c r="J138" s="12">
        <f>H138-G138-I138</f>
        <v>64.8</v>
      </c>
    </row>
    <row r="139" spans="1:10" ht="15">
      <c r="A139" s="5" t="s">
        <v>35</v>
      </c>
      <c r="B139" s="6" t="s">
        <v>33</v>
      </c>
      <c r="C139" s="6">
        <v>5</v>
      </c>
      <c r="D139" s="6">
        <v>75</v>
      </c>
      <c r="E139" s="6">
        <f t="shared" si="12"/>
        <v>375</v>
      </c>
      <c r="F139" s="10">
        <f t="shared" si="13"/>
        <v>431.24999999999994</v>
      </c>
      <c r="G139" s="13">
        <f>F139</f>
        <v>431.24999999999994</v>
      </c>
      <c r="H139" s="5">
        <v>431</v>
      </c>
      <c r="I139" s="22">
        <v>12.8</v>
      </c>
      <c r="J139" s="13">
        <f>H139-G139-I139</f>
        <v>-13.049999999999944</v>
      </c>
    </row>
    <row r="140" spans="1:10" ht="15">
      <c r="A140" s="3" t="s">
        <v>87</v>
      </c>
      <c r="B140" s="4" t="s">
        <v>86</v>
      </c>
      <c r="C140" s="4">
        <v>4</v>
      </c>
      <c r="D140" s="4">
        <v>45</v>
      </c>
      <c r="E140" s="4">
        <f t="shared" si="12"/>
        <v>180</v>
      </c>
      <c r="F140" s="9">
        <f t="shared" si="13"/>
        <v>206.99999999999997</v>
      </c>
      <c r="G140" s="12">
        <f>F140</f>
        <v>206.99999999999997</v>
      </c>
      <c r="H140" s="3">
        <v>220</v>
      </c>
      <c r="I140" s="21">
        <v>10.2</v>
      </c>
      <c r="J140" s="12">
        <f>H140-G140-I140</f>
        <v>2.800000000000029</v>
      </c>
    </row>
    <row r="141" spans="1:10" ht="15">
      <c r="A141" s="5" t="s">
        <v>29</v>
      </c>
      <c r="B141" s="6" t="s">
        <v>26</v>
      </c>
      <c r="C141" s="6">
        <v>5</v>
      </c>
      <c r="D141" s="6">
        <v>46</v>
      </c>
      <c r="E141" s="6">
        <f t="shared" si="12"/>
        <v>230</v>
      </c>
      <c r="F141" s="10">
        <f t="shared" si="13"/>
        <v>264.5</v>
      </c>
      <c r="G141" s="5"/>
      <c r="H141" s="5"/>
      <c r="I141" s="22"/>
      <c r="J141" s="13"/>
    </row>
    <row r="142" spans="1:10" ht="15">
      <c r="A142" s="5" t="s">
        <v>29</v>
      </c>
      <c r="B142" s="6" t="s">
        <v>78</v>
      </c>
      <c r="C142" s="6">
        <v>6</v>
      </c>
      <c r="D142" s="6">
        <v>45</v>
      </c>
      <c r="E142" s="6">
        <f t="shared" si="12"/>
        <v>270</v>
      </c>
      <c r="F142" s="10">
        <f t="shared" si="13"/>
        <v>310.5</v>
      </c>
      <c r="G142" s="5"/>
      <c r="H142" s="5"/>
      <c r="I142" s="22"/>
      <c r="J142" s="13"/>
    </row>
    <row r="143" spans="1:10" ht="15">
      <c r="A143" s="5" t="s">
        <v>100</v>
      </c>
      <c r="B143" s="6" t="s">
        <v>96</v>
      </c>
      <c r="C143" s="6">
        <v>4</v>
      </c>
      <c r="D143" s="6">
        <v>75</v>
      </c>
      <c r="E143" s="6">
        <f t="shared" si="12"/>
        <v>300</v>
      </c>
      <c r="F143" s="10">
        <f t="shared" si="13"/>
        <v>345</v>
      </c>
      <c r="G143" s="13"/>
      <c r="H143" s="5"/>
      <c r="I143" s="22"/>
      <c r="J143" s="13"/>
    </row>
    <row r="144" spans="1:10" ht="15">
      <c r="A144" s="5" t="s">
        <v>100</v>
      </c>
      <c r="B144" s="6" t="s">
        <v>86</v>
      </c>
      <c r="C144" s="6">
        <v>2</v>
      </c>
      <c r="D144" s="6">
        <v>45</v>
      </c>
      <c r="E144" s="6">
        <f t="shared" si="12"/>
        <v>90</v>
      </c>
      <c r="F144" s="10">
        <f t="shared" si="13"/>
        <v>103.49999999999999</v>
      </c>
      <c r="G144" s="13">
        <f>F141+F142+F143+F144</f>
        <v>1023.5</v>
      </c>
      <c r="H144" s="5">
        <v>1030</v>
      </c>
      <c r="I144" s="22">
        <v>43.35</v>
      </c>
      <c r="J144" s="13">
        <f>H144-G144-I144</f>
        <v>-36.85</v>
      </c>
    </row>
    <row r="145" spans="1:10" ht="15">
      <c r="A145" s="3" t="s">
        <v>119</v>
      </c>
      <c r="B145" s="4" t="s">
        <v>105</v>
      </c>
      <c r="C145" s="4">
        <v>8</v>
      </c>
      <c r="D145" s="4">
        <v>11.4</v>
      </c>
      <c r="E145" s="4">
        <f t="shared" si="12"/>
        <v>91.2</v>
      </c>
      <c r="F145" s="9">
        <f t="shared" si="13"/>
        <v>104.88</v>
      </c>
      <c r="G145" s="12">
        <f>F145</f>
        <v>104.88</v>
      </c>
      <c r="H145" s="3">
        <v>105</v>
      </c>
      <c r="I145" s="21">
        <v>4</v>
      </c>
      <c r="J145" s="12">
        <f>H145-G145-I145</f>
        <v>-3.8799999999999955</v>
      </c>
    </row>
    <row r="146" spans="1:10" ht="15">
      <c r="A146" s="5" t="s">
        <v>65</v>
      </c>
      <c r="B146" s="6" t="s">
        <v>59</v>
      </c>
      <c r="C146" s="6">
        <v>5.2</v>
      </c>
      <c r="D146" s="6">
        <v>125</v>
      </c>
      <c r="E146" s="6">
        <f t="shared" si="12"/>
        <v>650</v>
      </c>
      <c r="F146" s="10">
        <f t="shared" si="13"/>
        <v>747.4999999999999</v>
      </c>
      <c r="G146" s="5"/>
      <c r="H146" s="5"/>
      <c r="I146" s="22"/>
      <c r="J146" s="13"/>
    </row>
    <row r="147" spans="1:10" ht="15">
      <c r="A147" s="5" t="s">
        <v>65</v>
      </c>
      <c r="B147" s="6" t="s">
        <v>122</v>
      </c>
      <c r="C147" s="6">
        <v>3</v>
      </c>
      <c r="D147" s="6">
        <v>16.15</v>
      </c>
      <c r="E147" s="6">
        <f t="shared" si="12"/>
        <v>48.449999999999996</v>
      </c>
      <c r="F147" s="10">
        <f t="shared" si="13"/>
        <v>55.717499999999994</v>
      </c>
      <c r="G147" s="5"/>
      <c r="H147" s="5"/>
      <c r="I147" s="22"/>
      <c r="J147" s="13"/>
    </row>
    <row r="148" spans="1:10" ht="15">
      <c r="A148" s="5" t="s">
        <v>65</v>
      </c>
      <c r="B148" s="6" t="s">
        <v>139</v>
      </c>
      <c r="C148" s="6">
        <v>4</v>
      </c>
      <c r="D148" s="6">
        <v>52.5</v>
      </c>
      <c r="E148" s="6">
        <f t="shared" si="12"/>
        <v>210</v>
      </c>
      <c r="F148" s="10">
        <f t="shared" si="13"/>
        <v>241.49999999999997</v>
      </c>
      <c r="G148" s="13"/>
      <c r="H148" s="5"/>
      <c r="I148" s="22"/>
      <c r="J148" s="13"/>
    </row>
    <row r="149" spans="1:10" ht="15">
      <c r="A149" s="5" t="s">
        <v>65</v>
      </c>
      <c r="B149" s="6" t="s">
        <v>140</v>
      </c>
      <c r="C149" s="6">
        <v>6</v>
      </c>
      <c r="D149" s="6">
        <v>19</v>
      </c>
      <c r="E149" s="6">
        <f t="shared" si="12"/>
        <v>114</v>
      </c>
      <c r="F149" s="10">
        <f t="shared" si="13"/>
        <v>131.1</v>
      </c>
      <c r="G149" s="13">
        <f>F146+F147+F148+F149</f>
        <v>1175.8174999999997</v>
      </c>
      <c r="H149" s="5">
        <v>1176</v>
      </c>
      <c r="I149" s="22">
        <v>27.96</v>
      </c>
      <c r="J149" s="13">
        <f>H149-G149-I149</f>
        <v>-27.777499999999655</v>
      </c>
    </row>
    <row r="150" spans="1:10" ht="15">
      <c r="A150" s="3" t="s">
        <v>50</v>
      </c>
      <c r="B150" s="4" t="s">
        <v>48</v>
      </c>
      <c r="C150" s="4">
        <v>16</v>
      </c>
      <c r="D150" s="4">
        <v>125</v>
      </c>
      <c r="E150" s="4">
        <f t="shared" si="12"/>
        <v>2000</v>
      </c>
      <c r="F150" s="9">
        <f t="shared" si="13"/>
        <v>2300</v>
      </c>
      <c r="G150" s="12">
        <f>F150</f>
        <v>2300</v>
      </c>
      <c r="H150" s="3">
        <v>2350</v>
      </c>
      <c r="I150" s="21">
        <v>40.8</v>
      </c>
      <c r="J150" s="12">
        <f>H150-G150-I150</f>
        <v>9.200000000000003</v>
      </c>
    </row>
    <row r="151" spans="1:10" ht="15">
      <c r="A151" s="5" t="s">
        <v>22</v>
      </c>
      <c r="B151" s="6" t="s">
        <v>20</v>
      </c>
      <c r="C151" s="6">
        <v>3</v>
      </c>
      <c r="D151" s="6">
        <v>180</v>
      </c>
      <c r="E151" s="6">
        <f t="shared" si="12"/>
        <v>540</v>
      </c>
      <c r="F151" s="10">
        <f t="shared" si="13"/>
        <v>621</v>
      </c>
      <c r="G151" s="5"/>
      <c r="H151" s="5"/>
      <c r="I151" s="22"/>
      <c r="J151" s="13"/>
    </row>
    <row r="152" spans="1:10" ht="15">
      <c r="A152" s="5" t="s">
        <v>22</v>
      </c>
      <c r="B152" s="6" t="s">
        <v>45</v>
      </c>
      <c r="C152" s="6">
        <v>5.45</v>
      </c>
      <c r="D152" s="6">
        <v>130</v>
      </c>
      <c r="E152" s="6">
        <f t="shared" si="12"/>
        <v>708.5</v>
      </c>
      <c r="F152" s="10">
        <f t="shared" si="13"/>
        <v>814.775</v>
      </c>
      <c r="G152" s="13">
        <f>F151+F152</f>
        <v>1435.775</v>
      </c>
      <c r="H152" s="5">
        <v>1369</v>
      </c>
      <c r="I152" s="22">
        <v>21.55</v>
      </c>
      <c r="J152" s="13">
        <f>H152-G152-I152</f>
        <v>-88.32500000000009</v>
      </c>
    </row>
    <row r="153" spans="1:10" ht="15">
      <c r="A153" s="3" t="s">
        <v>34</v>
      </c>
      <c r="B153" s="4" t="s">
        <v>33</v>
      </c>
      <c r="C153" s="4">
        <v>10</v>
      </c>
      <c r="D153" s="4">
        <v>75</v>
      </c>
      <c r="E153" s="4">
        <f t="shared" si="12"/>
        <v>750</v>
      </c>
      <c r="F153" s="9">
        <f t="shared" si="13"/>
        <v>862.4999999999999</v>
      </c>
      <c r="G153" s="12">
        <f>F153</f>
        <v>862.4999999999999</v>
      </c>
      <c r="H153" s="3">
        <v>863</v>
      </c>
      <c r="I153" s="21">
        <v>25.5</v>
      </c>
      <c r="J153" s="12">
        <f>H153-G153-I153</f>
        <v>-24.999999999999886</v>
      </c>
    </row>
    <row r="154" spans="1:10" ht="15">
      <c r="A154" s="5" t="s">
        <v>12</v>
      </c>
      <c r="B154" s="6" t="s">
        <v>10</v>
      </c>
      <c r="C154" s="6">
        <v>3</v>
      </c>
      <c r="D154" s="6">
        <v>52.5</v>
      </c>
      <c r="E154" s="6">
        <f t="shared" si="12"/>
        <v>157.5</v>
      </c>
      <c r="F154" s="10">
        <f t="shared" si="13"/>
        <v>181.125</v>
      </c>
      <c r="G154" s="5"/>
      <c r="H154" s="5"/>
      <c r="I154" s="22"/>
      <c r="J154" s="13"/>
    </row>
    <row r="155" spans="1:10" ht="15">
      <c r="A155" s="5" t="s">
        <v>12</v>
      </c>
      <c r="B155" s="6" t="s">
        <v>86</v>
      </c>
      <c r="C155" s="6">
        <v>3</v>
      </c>
      <c r="D155" s="6">
        <v>45</v>
      </c>
      <c r="E155" s="6">
        <f t="shared" si="12"/>
        <v>135</v>
      </c>
      <c r="F155" s="10">
        <f t="shared" si="13"/>
        <v>155.25</v>
      </c>
      <c r="G155" s="5"/>
      <c r="H155" s="5"/>
      <c r="I155" s="22"/>
      <c r="J155" s="13"/>
    </row>
    <row r="156" spans="1:10" ht="15">
      <c r="A156" s="5" t="s">
        <v>12</v>
      </c>
      <c r="B156" s="6" t="s">
        <v>105</v>
      </c>
      <c r="C156" s="6">
        <v>10</v>
      </c>
      <c r="D156" s="6">
        <v>11.4</v>
      </c>
      <c r="E156" s="6">
        <f t="shared" si="12"/>
        <v>114</v>
      </c>
      <c r="F156" s="10">
        <f t="shared" si="13"/>
        <v>131.1</v>
      </c>
      <c r="G156" s="13">
        <f>F154+F155+F156</f>
        <v>467.475</v>
      </c>
      <c r="H156" s="5">
        <v>475</v>
      </c>
      <c r="I156" s="22">
        <v>20.3</v>
      </c>
      <c r="J156" s="13">
        <f>H156-G156-I156</f>
        <v>-12.775000000000023</v>
      </c>
    </row>
    <row r="157" spans="1:10" ht="15">
      <c r="A157" s="3" t="s">
        <v>14</v>
      </c>
      <c r="B157" s="4" t="s">
        <v>10</v>
      </c>
      <c r="C157" s="4">
        <v>6</v>
      </c>
      <c r="D157" s="4">
        <v>52.5</v>
      </c>
      <c r="E157" s="4">
        <f t="shared" si="12"/>
        <v>315</v>
      </c>
      <c r="F157" s="9">
        <f t="shared" si="13"/>
        <v>362.25</v>
      </c>
      <c r="G157" s="3"/>
      <c r="H157" s="3"/>
      <c r="I157" s="21"/>
      <c r="J157" s="12"/>
    </row>
    <row r="158" spans="1:10" ht="15">
      <c r="A158" s="3" t="s">
        <v>14</v>
      </c>
      <c r="B158" s="4" t="s">
        <v>122</v>
      </c>
      <c r="C158" s="4">
        <v>3</v>
      </c>
      <c r="D158" s="4">
        <v>16.15</v>
      </c>
      <c r="E158" s="4">
        <f t="shared" si="12"/>
        <v>48.449999999999996</v>
      </c>
      <c r="F158" s="9">
        <f t="shared" si="13"/>
        <v>55.717499999999994</v>
      </c>
      <c r="G158" s="3"/>
      <c r="H158" s="3"/>
      <c r="I158" s="21"/>
      <c r="J158" s="12"/>
    </row>
    <row r="159" spans="1:10" ht="15">
      <c r="A159" s="3" t="s">
        <v>75</v>
      </c>
      <c r="B159" s="4" t="s">
        <v>69</v>
      </c>
      <c r="C159" s="4">
        <v>2</v>
      </c>
      <c r="D159" s="4">
        <v>62.5</v>
      </c>
      <c r="E159" s="4">
        <f t="shared" si="12"/>
        <v>125</v>
      </c>
      <c r="F159" s="9">
        <f t="shared" si="13"/>
        <v>143.75</v>
      </c>
      <c r="G159" s="12">
        <f>F157+F158+F159</f>
        <v>561.7175</v>
      </c>
      <c r="H159" s="3">
        <v>580</v>
      </c>
      <c r="I159" s="21">
        <v>21.9</v>
      </c>
      <c r="J159" s="12">
        <f>H159-G159-I159</f>
        <v>-3.6174999999999713</v>
      </c>
    </row>
    <row r="160" spans="1:10" ht="15">
      <c r="A160" s="5" t="s">
        <v>141</v>
      </c>
      <c r="B160" s="6" t="s">
        <v>10</v>
      </c>
      <c r="C160" s="6">
        <v>11</v>
      </c>
      <c r="D160" s="6">
        <v>52.5</v>
      </c>
      <c r="E160" s="6">
        <f t="shared" si="12"/>
        <v>577.5</v>
      </c>
      <c r="F160" s="10">
        <f t="shared" si="13"/>
        <v>664.125</v>
      </c>
      <c r="G160" s="13"/>
      <c r="H160" s="5"/>
      <c r="I160" s="22"/>
      <c r="J160" s="13"/>
    </row>
    <row r="161" spans="1:10" ht="15">
      <c r="A161" s="5" t="s">
        <v>141</v>
      </c>
      <c r="B161" s="6" t="s">
        <v>140</v>
      </c>
      <c r="C161" s="6">
        <v>10</v>
      </c>
      <c r="D161" s="6">
        <v>19</v>
      </c>
      <c r="E161" s="6">
        <f t="shared" si="12"/>
        <v>190</v>
      </c>
      <c r="F161" s="10">
        <f t="shared" si="13"/>
        <v>218.49999999999997</v>
      </c>
      <c r="G161" s="13">
        <f>F160+F161</f>
        <v>882.625</v>
      </c>
      <c r="H161" s="5">
        <v>850</v>
      </c>
      <c r="I161" s="22">
        <v>33.05</v>
      </c>
      <c r="J161" s="13">
        <f>H161-G161-I161</f>
        <v>-65.675</v>
      </c>
    </row>
    <row r="162" spans="1:10" ht="15">
      <c r="A162" s="16" t="s">
        <v>142</v>
      </c>
      <c r="B162" s="17" t="s">
        <v>86</v>
      </c>
      <c r="C162" s="17">
        <v>10</v>
      </c>
      <c r="D162" s="17">
        <v>45</v>
      </c>
      <c r="E162" s="17">
        <f t="shared" si="12"/>
        <v>450</v>
      </c>
      <c r="F162" s="18">
        <f t="shared" si="13"/>
        <v>517.5</v>
      </c>
      <c r="G162" s="19"/>
      <c r="H162" s="16"/>
      <c r="I162" s="24"/>
      <c r="J162" s="19"/>
    </row>
    <row r="163" spans="1:10" ht="15">
      <c r="A163" s="16" t="s">
        <v>142</v>
      </c>
      <c r="B163" s="17" t="s">
        <v>140</v>
      </c>
      <c r="C163" s="17">
        <v>10</v>
      </c>
      <c r="D163" s="17">
        <v>19</v>
      </c>
      <c r="E163" s="17">
        <f aca="true" t="shared" si="14" ref="E163:E177">D163*C163</f>
        <v>190</v>
      </c>
      <c r="F163" s="18">
        <f aca="true" t="shared" si="15" ref="F163:F177">E163*1.15</f>
        <v>218.49999999999997</v>
      </c>
      <c r="G163" s="19">
        <f>F162+F163</f>
        <v>736</v>
      </c>
      <c r="H163" s="16">
        <v>736</v>
      </c>
      <c r="I163" s="24">
        <v>30.5</v>
      </c>
      <c r="J163" s="19">
        <f>H163-G163-I163</f>
        <v>-30.5</v>
      </c>
    </row>
    <row r="164" spans="1:10" ht="15">
      <c r="A164" s="3" t="s">
        <v>143</v>
      </c>
      <c r="B164" s="4" t="s">
        <v>102</v>
      </c>
      <c r="C164" s="4">
        <v>7</v>
      </c>
      <c r="D164" s="4">
        <v>145</v>
      </c>
      <c r="E164" s="4">
        <f t="shared" si="14"/>
        <v>1015</v>
      </c>
      <c r="F164" s="9">
        <f t="shared" si="15"/>
        <v>1167.25</v>
      </c>
      <c r="G164" s="12">
        <f>F164</f>
        <v>1167.25</v>
      </c>
      <c r="H164" s="3">
        <v>1167</v>
      </c>
      <c r="I164" s="21">
        <v>17.85</v>
      </c>
      <c r="J164" s="12">
        <f>H164-G164-I164</f>
        <v>-18.1</v>
      </c>
    </row>
    <row r="165" spans="1:10" ht="15">
      <c r="A165" s="16" t="s">
        <v>145</v>
      </c>
      <c r="B165" s="17" t="s">
        <v>48</v>
      </c>
      <c r="C165" s="17">
        <v>4</v>
      </c>
      <c r="D165" s="17">
        <v>125</v>
      </c>
      <c r="E165" s="17">
        <f t="shared" si="14"/>
        <v>500</v>
      </c>
      <c r="F165" s="18">
        <f t="shared" si="15"/>
        <v>575</v>
      </c>
      <c r="G165" s="19">
        <f>F165</f>
        <v>575</v>
      </c>
      <c r="H165" s="16">
        <v>575</v>
      </c>
      <c r="I165" s="24">
        <v>10.2</v>
      </c>
      <c r="J165" s="19">
        <f>H165-G165-I165</f>
        <v>-10.2</v>
      </c>
    </row>
    <row r="166" spans="1:10" ht="15">
      <c r="A166" s="3" t="s">
        <v>146</v>
      </c>
      <c r="B166" s="4" t="s">
        <v>26</v>
      </c>
      <c r="C166" s="4">
        <v>2</v>
      </c>
      <c r="D166" s="4">
        <v>46</v>
      </c>
      <c r="E166" s="4">
        <f t="shared" si="14"/>
        <v>92</v>
      </c>
      <c r="F166" s="9">
        <f t="shared" si="15"/>
        <v>105.8</v>
      </c>
      <c r="G166" s="12"/>
      <c r="H166" s="3"/>
      <c r="I166" s="21"/>
      <c r="J166" s="12"/>
    </row>
    <row r="167" spans="1:10" ht="15">
      <c r="A167" s="3" t="s">
        <v>146</v>
      </c>
      <c r="B167" s="4" t="s">
        <v>140</v>
      </c>
      <c r="C167" s="4">
        <v>9</v>
      </c>
      <c r="D167" s="4">
        <v>19</v>
      </c>
      <c r="E167" s="4">
        <f t="shared" si="14"/>
        <v>171</v>
      </c>
      <c r="F167" s="9">
        <f t="shared" si="15"/>
        <v>196.64999999999998</v>
      </c>
      <c r="G167" s="12"/>
      <c r="H167" s="3"/>
      <c r="I167" s="21"/>
      <c r="J167" s="12"/>
    </row>
    <row r="168" spans="1:10" ht="15">
      <c r="A168" s="3" t="s">
        <v>146</v>
      </c>
      <c r="B168" s="4" t="s">
        <v>48</v>
      </c>
      <c r="C168" s="4">
        <v>4.5</v>
      </c>
      <c r="D168" s="4">
        <v>125</v>
      </c>
      <c r="E168" s="4">
        <f t="shared" si="14"/>
        <v>562.5</v>
      </c>
      <c r="F168" s="9">
        <f t="shared" si="15"/>
        <v>646.875</v>
      </c>
      <c r="G168" s="12">
        <f>F166+F167+F168</f>
        <v>949.325</v>
      </c>
      <c r="H168" s="3">
        <v>949</v>
      </c>
      <c r="I168" s="21">
        <v>39.52</v>
      </c>
      <c r="J168" s="12">
        <f>H168-G168-I168</f>
        <v>-39.84500000000005</v>
      </c>
    </row>
    <row r="169" spans="1:10" ht="15">
      <c r="A169" s="16" t="s">
        <v>147</v>
      </c>
      <c r="B169" s="17" t="s">
        <v>86</v>
      </c>
      <c r="C169" s="17">
        <v>11.1</v>
      </c>
      <c r="D169" s="17">
        <v>45</v>
      </c>
      <c r="E169" s="17">
        <f t="shared" si="14"/>
        <v>499.5</v>
      </c>
      <c r="F169" s="18">
        <f t="shared" si="15"/>
        <v>574.425</v>
      </c>
      <c r="G169" s="19">
        <f>F169</f>
        <v>574.425</v>
      </c>
      <c r="H169" s="16">
        <v>574</v>
      </c>
      <c r="I169" s="24">
        <v>28.3</v>
      </c>
      <c r="J169" s="19">
        <f>H169-G169-I169</f>
        <v>-28.724999999999955</v>
      </c>
    </row>
    <row r="170" spans="1:10" ht="15">
      <c r="A170" s="3" t="s">
        <v>148</v>
      </c>
      <c r="B170" s="4" t="s">
        <v>139</v>
      </c>
      <c r="C170" s="4">
        <v>3</v>
      </c>
      <c r="D170" s="4">
        <v>52.5</v>
      </c>
      <c r="E170" s="4">
        <f t="shared" si="14"/>
        <v>157.5</v>
      </c>
      <c r="F170" s="9">
        <f t="shared" si="15"/>
        <v>181.125</v>
      </c>
      <c r="G170" s="12">
        <f>F170</f>
        <v>181.125</v>
      </c>
      <c r="H170" s="3">
        <v>181</v>
      </c>
      <c r="I170" s="21">
        <v>7.65</v>
      </c>
      <c r="J170" s="12">
        <f>H170-G170-I170</f>
        <v>-7.775</v>
      </c>
    </row>
    <row r="171" spans="1:10" ht="15">
      <c r="A171" s="16" t="s">
        <v>149</v>
      </c>
      <c r="B171" s="17" t="s">
        <v>139</v>
      </c>
      <c r="C171" s="17">
        <v>5</v>
      </c>
      <c r="D171" s="17">
        <v>52.5</v>
      </c>
      <c r="E171" s="17">
        <f t="shared" si="14"/>
        <v>262.5</v>
      </c>
      <c r="F171" s="18">
        <f t="shared" si="15"/>
        <v>301.875</v>
      </c>
      <c r="G171" s="19">
        <f>F171</f>
        <v>301.875</v>
      </c>
      <c r="H171" s="16">
        <v>302</v>
      </c>
      <c r="I171" s="24">
        <v>12.8</v>
      </c>
      <c r="J171" s="19">
        <f>H171-G171-I171</f>
        <v>-12.675</v>
      </c>
    </row>
    <row r="172" spans="1:10" ht="15">
      <c r="A172" s="3" t="s">
        <v>150</v>
      </c>
      <c r="B172" s="4" t="s">
        <v>45</v>
      </c>
      <c r="C172" s="4">
        <v>5.45</v>
      </c>
      <c r="D172" s="4">
        <v>130</v>
      </c>
      <c r="E172" s="4">
        <f t="shared" si="14"/>
        <v>708.5</v>
      </c>
      <c r="F172" s="9">
        <f t="shared" si="15"/>
        <v>814.775</v>
      </c>
      <c r="G172" s="12">
        <f>F172</f>
        <v>814.775</v>
      </c>
      <c r="H172" s="3">
        <v>748</v>
      </c>
      <c r="I172" s="21">
        <v>13.9</v>
      </c>
      <c r="J172" s="12">
        <f>H172-G172-I172</f>
        <v>-80.67499999999998</v>
      </c>
    </row>
    <row r="173" spans="1:10" ht="15">
      <c r="A173" s="16" t="s">
        <v>151</v>
      </c>
      <c r="B173" s="17" t="s">
        <v>48</v>
      </c>
      <c r="C173" s="17">
        <v>4.5</v>
      </c>
      <c r="D173" s="17">
        <v>125</v>
      </c>
      <c r="E173" s="17">
        <f t="shared" si="14"/>
        <v>562.5</v>
      </c>
      <c r="F173" s="18">
        <f t="shared" si="15"/>
        <v>646.875</v>
      </c>
      <c r="G173" s="19"/>
      <c r="H173" s="16"/>
      <c r="I173" s="24"/>
      <c r="J173" s="19"/>
    </row>
    <row r="174" spans="1:10" ht="15">
      <c r="A174" s="16" t="s">
        <v>151</v>
      </c>
      <c r="B174" s="17" t="s">
        <v>105</v>
      </c>
      <c r="C174" s="17">
        <v>5</v>
      </c>
      <c r="D174" s="17">
        <v>11.4</v>
      </c>
      <c r="E174" s="17">
        <f t="shared" si="14"/>
        <v>57</v>
      </c>
      <c r="F174" s="18">
        <f t="shared" si="15"/>
        <v>65.55</v>
      </c>
      <c r="G174" s="19">
        <f>F173+F174</f>
        <v>712.425</v>
      </c>
      <c r="H174" s="16">
        <v>712</v>
      </c>
      <c r="I174" s="24">
        <v>13.98</v>
      </c>
      <c r="J174" s="19">
        <f>H174-G174-I174</f>
        <v>-14.404999999999955</v>
      </c>
    </row>
    <row r="175" spans="1:10" ht="15">
      <c r="A175" s="3" t="s">
        <v>152</v>
      </c>
      <c r="B175" s="4" t="s">
        <v>92</v>
      </c>
      <c r="C175" s="4">
        <v>9</v>
      </c>
      <c r="D175" s="4">
        <v>75</v>
      </c>
      <c r="E175" s="4">
        <f t="shared" si="14"/>
        <v>675</v>
      </c>
      <c r="F175" s="9">
        <f t="shared" si="15"/>
        <v>776.2499999999999</v>
      </c>
      <c r="G175" s="12">
        <f>F175</f>
        <v>776.2499999999999</v>
      </c>
      <c r="H175" s="3"/>
      <c r="I175" s="21">
        <v>22.95</v>
      </c>
      <c r="J175" s="12">
        <f>H175-G175-I175</f>
        <v>-799.1999999999999</v>
      </c>
    </row>
    <row r="176" spans="1:10" ht="15">
      <c r="A176" s="16" t="s">
        <v>153</v>
      </c>
      <c r="B176" s="17" t="s">
        <v>17</v>
      </c>
      <c r="C176" s="17">
        <v>3.6</v>
      </c>
      <c r="D176" s="17">
        <v>180</v>
      </c>
      <c r="E176" s="17">
        <f t="shared" si="14"/>
        <v>648</v>
      </c>
      <c r="F176" s="18">
        <f t="shared" si="15"/>
        <v>745.1999999999999</v>
      </c>
      <c r="G176" s="19">
        <f>F176</f>
        <v>745.1999999999999</v>
      </c>
      <c r="H176" s="16">
        <v>745</v>
      </c>
      <c r="I176" s="24">
        <v>9.18</v>
      </c>
      <c r="J176" s="19">
        <f>H176-G176-I176</f>
        <v>-9.379999999999932</v>
      </c>
    </row>
    <row r="177" spans="1:11" ht="15">
      <c r="A177" s="3" t="s">
        <v>154</v>
      </c>
      <c r="B177" s="4" t="s">
        <v>139</v>
      </c>
      <c r="C177" s="4">
        <v>6</v>
      </c>
      <c r="D177" s="4">
        <v>52.5</v>
      </c>
      <c r="E177" s="4">
        <f t="shared" si="14"/>
        <v>315</v>
      </c>
      <c r="F177" s="9">
        <f t="shared" si="15"/>
        <v>362.25</v>
      </c>
      <c r="G177" s="12">
        <f>F177</f>
        <v>362.25</v>
      </c>
      <c r="H177" s="3">
        <v>400</v>
      </c>
      <c r="I177" s="21">
        <v>15.3</v>
      </c>
      <c r="J177" s="12">
        <f>H177-G177-I177</f>
        <v>22.45</v>
      </c>
      <c r="K177" t="s">
        <v>155</v>
      </c>
    </row>
    <row r="178" spans="1:10" ht="15">
      <c r="A178" s="16" t="s">
        <v>156</v>
      </c>
      <c r="B178" s="17" t="s">
        <v>92</v>
      </c>
      <c r="C178" s="17">
        <v>3.15</v>
      </c>
      <c r="D178" s="17">
        <v>75</v>
      </c>
      <c r="E178" s="17">
        <f>D178*C178</f>
        <v>236.25</v>
      </c>
      <c r="F178" s="18">
        <f>E178*1.15</f>
        <v>271.6875</v>
      </c>
      <c r="G178" s="19"/>
      <c r="H178" s="16"/>
      <c r="I178" s="24"/>
      <c r="J178" s="19"/>
    </row>
    <row r="179" spans="1:10" ht="15">
      <c r="A179" s="16" t="s">
        <v>156</v>
      </c>
      <c r="B179" s="17" t="s">
        <v>102</v>
      </c>
      <c r="C179" s="17">
        <v>2.4</v>
      </c>
      <c r="D179" s="17">
        <v>145</v>
      </c>
      <c r="E179" s="17">
        <f>D179*C179</f>
        <v>348</v>
      </c>
      <c r="F179" s="18">
        <f>E179*1.15</f>
        <v>400.2</v>
      </c>
      <c r="G179" s="19"/>
      <c r="H179" s="16"/>
      <c r="I179" s="24"/>
      <c r="J179" s="19"/>
    </row>
    <row r="180" spans="1:10" ht="15">
      <c r="A180" s="16" t="s">
        <v>156</v>
      </c>
      <c r="B180" s="17" t="s">
        <v>105</v>
      </c>
      <c r="C180" s="17">
        <v>4</v>
      </c>
      <c r="D180" s="17">
        <v>11.4</v>
      </c>
      <c r="E180" s="17">
        <f>D180*C180</f>
        <v>45.6</v>
      </c>
      <c r="F180" s="18">
        <f>E180*1.15</f>
        <v>52.44</v>
      </c>
      <c r="G180" s="19">
        <f>F178+F179+F180</f>
        <v>724.3275000000001</v>
      </c>
      <c r="H180" s="16">
        <v>746</v>
      </c>
      <c r="I180" s="24">
        <v>16.15</v>
      </c>
      <c r="J180" s="19">
        <f>H180-G180-I180</f>
        <v>5.522499999999901</v>
      </c>
    </row>
    <row r="181" spans="1:10" ht="15">
      <c r="A181" s="20" t="s">
        <v>157</v>
      </c>
      <c r="B181" s="4" t="s">
        <v>96</v>
      </c>
      <c r="C181" s="4">
        <v>7</v>
      </c>
      <c r="D181" s="4">
        <v>75</v>
      </c>
      <c r="E181" s="4">
        <f>D181*C181</f>
        <v>525</v>
      </c>
      <c r="F181" s="9">
        <f>E181*1.15</f>
        <v>603.75</v>
      </c>
      <c r="G181" s="12">
        <f>F181</f>
        <v>603.75</v>
      </c>
      <c r="H181" s="3">
        <v>500</v>
      </c>
      <c r="I181" s="21">
        <v>17.85</v>
      </c>
      <c r="J181" s="12">
        <f>H181-G181-I181</f>
        <v>-121.6</v>
      </c>
    </row>
    <row r="182" spans="1:10" ht="15">
      <c r="A182" s="15" t="s">
        <v>16</v>
      </c>
      <c r="B182" s="6" t="s">
        <v>17</v>
      </c>
      <c r="C182" s="6">
        <v>2.5</v>
      </c>
      <c r="D182" s="6">
        <v>180</v>
      </c>
      <c r="E182" s="6">
        <f t="shared" si="12"/>
        <v>450</v>
      </c>
      <c r="F182" s="10">
        <f t="shared" si="13"/>
        <v>517.5</v>
      </c>
      <c r="G182" s="13">
        <f aca="true" t="shared" si="16" ref="G182:G191">F182</f>
        <v>517.5</v>
      </c>
      <c r="H182" s="5"/>
      <c r="I182" s="22">
        <f>C182*2.55</f>
        <v>6.375</v>
      </c>
      <c r="J182" s="13"/>
    </row>
    <row r="183" spans="1:10" ht="15">
      <c r="A183" s="15" t="s">
        <v>16</v>
      </c>
      <c r="B183" s="6" t="s">
        <v>20</v>
      </c>
      <c r="C183" s="6">
        <v>7.9</v>
      </c>
      <c r="D183" s="6">
        <v>180</v>
      </c>
      <c r="E183" s="6">
        <f t="shared" si="12"/>
        <v>1422</v>
      </c>
      <c r="F183" s="10">
        <f t="shared" si="13"/>
        <v>1635.3</v>
      </c>
      <c r="G183" s="13">
        <f t="shared" si="16"/>
        <v>1635.3</v>
      </c>
      <c r="H183" s="5"/>
      <c r="I183" s="22">
        <f aca="true" t="shared" si="17" ref="I183:I188">C183*2.55</f>
        <v>20.145</v>
      </c>
      <c r="J183" s="13"/>
    </row>
    <row r="184" spans="1:10" ht="15">
      <c r="A184" s="15" t="s">
        <v>16</v>
      </c>
      <c r="B184" s="6" t="s">
        <v>33</v>
      </c>
      <c r="C184" s="6">
        <v>0.3</v>
      </c>
      <c r="D184" s="6">
        <v>75</v>
      </c>
      <c r="E184" s="6">
        <f t="shared" si="12"/>
        <v>22.5</v>
      </c>
      <c r="F184" s="10">
        <f t="shared" si="13"/>
        <v>25.874999999999996</v>
      </c>
      <c r="G184" s="13">
        <f t="shared" si="16"/>
        <v>25.874999999999996</v>
      </c>
      <c r="H184" s="5"/>
      <c r="I184" s="22">
        <f t="shared" si="17"/>
        <v>0.7649999999999999</v>
      </c>
      <c r="J184" s="13"/>
    </row>
    <row r="185" spans="1:10" ht="15">
      <c r="A185" s="15" t="s">
        <v>16</v>
      </c>
      <c r="B185" s="6" t="s">
        <v>48</v>
      </c>
      <c r="C185" s="6">
        <v>0.2</v>
      </c>
      <c r="D185" s="6">
        <v>125</v>
      </c>
      <c r="E185" s="6">
        <f aca="true" t="shared" si="18" ref="E185:E191">D185*C185</f>
        <v>25</v>
      </c>
      <c r="F185" s="10">
        <f aca="true" t="shared" si="19" ref="F185:F191">E185*1.15</f>
        <v>28.749999999999996</v>
      </c>
      <c r="G185" s="13">
        <f t="shared" si="16"/>
        <v>28.749999999999996</v>
      </c>
      <c r="H185" s="5"/>
      <c r="I185" s="22">
        <f t="shared" si="17"/>
        <v>0.51</v>
      </c>
      <c r="J185" s="13"/>
    </row>
    <row r="186" spans="1:10" ht="15">
      <c r="A186" s="15" t="s">
        <v>16</v>
      </c>
      <c r="B186" s="6" t="s">
        <v>66</v>
      </c>
      <c r="C186" s="6">
        <v>6.9</v>
      </c>
      <c r="D186" s="6">
        <v>145</v>
      </c>
      <c r="E186" s="6">
        <f t="shared" si="18"/>
        <v>1000.5</v>
      </c>
      <c r="F186" s="10">
        <f t="shared" si="19"/>
        <v>1150.5749999999998</v>
      </c>
      <c r="G186" s="13">
        <f t="shared" si="16"/>
        <v>1150.5749999999998</v>
      </c>
      <c r="H186" s="5"/>
      <c r="I186" s="22">
        <f t="shared" si="17"/>
        <v>17.595</v>
      </c>
      <c r="J186" s="13"/>
    </row>
    <row r="187" spans="1:10" ht="15">
      <c r="A187" s="15" t="s">
        <v>16</v>
      </c>
      <c r="B187" s="6" t="s">
        <v>78</v>
      </c>
      <c r="C187" s="6">
        <v>2.6</v>
      </c>
      <c r="D187" s="6">
        <v>45</v>
      </c>
      <c r="E187" s="6">
        <f t="shared" si="18"/>
        <v>117</v>
      </c>
      <c r="F187" s="10">
        <f t="shared" si="19"/>
        <v>134.54999999999998</v>
      </c>
      <c r="G187" s="13">
        <f t="shared" si="16"/>
        <v>134.54999999999998</v>
      </c>
      <c r="H187" s="5"/>
      <c r="I187" s="22">
        <f t="shared" si="17"/>
        <v>6.63</v>
      </c>
      <c r="J187" s="13"/>
    </row>
    <row r="188" spans="1:10" ht="15">
      <c r="A188" s="15" t="s">
        <v>16</v>
      </c>
      <c r="B188" s="6" t="s">
        <v>102</v>
      </c>
      <c r="C188" s="6">
        <v>4.4</v>
      </c>
      <c r="D188" s="6">
        <v>145</v>
      </c>
      <c r="E188" s="6">
        <f t="shared" si="18"/>
        <v>638</v>
      </c>
      <c r="F188" s="10">
        <f t="shared" si="19"/>
        <v>733.6999999999999</v>
      </c>
      <c r="G188" s="13">
        <f t="shared" si="16"/>
        <v>733.6999999999999</v>
      </c>
      <c r="H188" s="5"/>
      <c r="I188" s="22">
        <f t="shared" si="17"/>
        <v>11.22</v>
      </c>
      <c r="J188" s="13"/>
    </row>
    <row r="189" spans="1:10" ht="15">
      <c r="A189" s="15" t="s">
        <v>16</v>
      </c>
      <c r="B189" s="6" t="s">
        <v>122</v>
      </c>
      <c r="C189" s="6">
        <v>1</v>
      </c>
      <c r="D189" s="6">
        <v>16.15</v>
      </c>
      <c r="E189" s="6">
        <f t="shared" si="18"/>
        <v>16.15</v>
      </c>
      <c r="F189" s="10">
        <f t="shared" si="19"/>
        <v>18.572499999999998</v>
      </c>
      <c r="G189" s="13">
        <f t="shared" si="16"/>
        <v>18.572499999999998</v>
      </c>
      <c r="H189" s="5"/>
      <c r="I189" s="22">
        <f>C189*0.5</f>
        <v>0.5</v>
      </c>
      <c r="J189" s="13"/>
    </row>
    <row r="190" spans="1:10" ht="15">
      <c r="A190" s="15" t="s">
        <v>16</v>
      </c>
      <c r="B190" s="6" t="s">
        <v>126</v>
      </c>
      <c r="C190" s="6">
        <v>6</v>
      </c>
      <c r="D190" s="6">
        <v>26.6</v>
      </c>
      <c r="E190" s="6">
        <f t="shared" si="18"/>
        <v>159.60000000000002</v>
      </c>
      <c r="F190" s="10">
        <f t="shared" si="19"/>
        <v>183.54000000000002</v>
      </c>
      <c r="G190" s="13">
        <f t="shared" si="16"/>
        <v>183.54000000000002</v>
      </c>
      <c r="H190" s="5"/>
      <c r="I190" s="22">
        <f>C190*0.5</f>
        <v>3</v>
      </c>
      <c r="J190" s="13"/>
    </row>
    <row r="191" spans="1:10" ht="15">
      <c r="A191" s="15" t="s">
        <v>16</v>
      </c>
      <c r="B191" s="6" t="s">
        <v>139</v>
      </c>
      <c r="C191" s="6">
        <v>57.8</v>
      </c>
      <c r="D191" s="6">
        <v>52.5</v>
      </c>
      <c r="E191" s="6">
        <f t="shared" si="18"/>
        <v>3034.5</v>
      </c>
      <c r="F191" s="10">
        <f t="shared" si="19"/>
        <v>3489.6749999999997</v>
      </c>
      <c r="G191" s="13">
        <f t="shared" si="16"/>
        <v>3489.6749999999997</v>
      </c>
      <c r="H191" s="5"/>
      <c r="I191" s="22">
        <f>C191*2.55</f>
        <v>147.39</v>
      </c>
      <c r="J191" s="13"/>
    </row>
    <row r="192" spans="1:10" ht="15">
      <c r="A192" s="34"/>
      <c r="B192" s="35" t="s">
        <v>165</v>
      </c>
      <c r="C192" s="35">
        <v>5</v>
      </c>
      <c r="D192" s="35"/>
      <c r="E192" s="35"/>
      <c r="F192" s="35"/>
      <c r="G192" s="35"/>
      <c r="H192" s="35"/>
      <c r="I192" s="35">
        <v>75</v>
      </c>
      <c r="J192" s="35"/>
    </row>
    <row r="193" spans="1:10" ht="15">
      <c r="A193" s="35"/>
      <c r="B193" s="35" t="s">
        <v>166</v>
      </c>
      <c r="C193" s="35">
        <v>4</v>
      </c>
      <c r="D193" s="35"/>
      <c r="E193" s="35"/>
      <c r="F193" s="35"/>
      <c r="G193" s="35"/>
      <c r="H193" s="35"/>
      <c r="I193" s="35">
        <v>10</v>
      </c>
      <c r="J193" s="35"/>
    </row>
    <row r="194" ht="15">
      <c r="I194" s="26">
        <f>SUM(I2:I193)</f>
        <v>2288.9199999999996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10" sqref="A2:A110"/>
    </sheetView>
  </sheetViews>
  <sheetFormatPr defaultColWidth="9.140625" defaultRowHeight="15"/>
  <cols>
    <col min="1" max="1" width="45.140625" style="0" customWidth="1"/>
    <col min="2" max="9" width="0" style="0" hidden="1" customWidth="1"/>
    <col min="10" max="10" width="19.7109375" style="0" customWidth="1"/>
  </cols>
  <sheetData>
    <row r="1" spans="1:10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3.75">
      <c r="A2" s="27" t="s">
        <v>27</v>
      </c>
      <c r="B2" s="4" t="s">
        <v>26</v>
      </c>
      <c r="C2" s="4">
        <v>3</v>
      </c>
      <c r="D2" s="4">
        <v>46</v>
      </c>
      <c r="E2" s="4">
        <f aca="true" t="shared" si="0" ref="E2:E45">D2*C2</f>
        <v>138</v>
      </c>
      <c r="F2" s="9">
        <f aca="true" t="shared" si="1" ref="F2:F45">E2*1.15</f>
        <v>158.7</v>
      </c>
      <c r="G2" s="3"/>
      <c r="H2" s="3"/>
      <c r="I2" s="21"/>
      <c r="J2" s="12">
        <v>-20</v>
      </c>
    </row>
    <row r="3" spans="1:10" ht="33.75">
      <c r="A3" s="28" t="s">
        <v>53</v>
      </c>
      <c r="B3" s="6" t="s">
        <v>48</v>
      </c>
      <c r="C3" s="6">
        <v>5</v>
      </c>
      <c r="D3" s="6">
        <v>125</v>
      </c>
      <c r="E3" s="6">
        <f t="shared" si="0"/>
        <v>625</v>
      </c>
      <c r="F3" s="10">
        <f t="shared" si="1"/>
        <v>718.75</v>
      </c>
      <c r="G3" s="5"/>
      <c r="H3" s="5"/>
      <c r="I3" s="22"/>
      <c r="J3" s="13">
        <v>-10</v>
      </c>
    </row>
    <row r="4" spans="1:10" ht="33.75">
      <c r="A4" s="27" t="s">
        <v>123</v>
      </c>
      <c r="B4" s="4" t="s">
        <v>122</v>
      </c>
      <c r="C4" s="4">
        <v>22</v>
      </c>
      <c r="D4" s="4">
        <v>16.15</v>
      </c>
      <c r="E4" s="4">
        <f t="shared" si="0"/>
        <v>355.29999999999995</v>
      </c>
      <c r="F4" s="9">
        <f t="shared" si="1"/>
        <v>408.5949999999999</v>
      </c>
      <c r="G4" s="12">
        <f>F4</f>
        <v>408.5949999999999</v>
      </c>
      <c r="H4" s="3">
        <v>409</v>
      </c>
      <c r="I4" s="21">
        <v>11</v>
      </c>
      <c r="J4" s="12">
        <f>H4-G4-I4</f>
        <v>-10.594999999999914</v>
      </c>
    </row>
    <row r="5" spans="1:10" ht="33.75">
      <c r="A5" s="28" t="s">
        <v>46</v>
      </c>
      <c r="B5" s="6" t="s">
        <v>45</v>
      </c>
      <c r="C5" s="6">
        <v>6.45</v>
      </c>
      <c r="D5" s="6">
        <v>130</v>
      </c>
      <c r="E5" s="6">
        <f t="shared" si="0"/>
        <v>838.5</v>
      </c>
      <c r="F5" s="10">
        <f t="shared" si="1"/>
        <v>964.275</v>
      </c>
      <c r="G5" s="13">
        <f>F5</f>
        <v>964.275</v>
      </c>
      <c r="H5" s="5">
        <v>897</v>
      </c>
      <c r="I5" s="22">
        <v>16.45</v>
      </c>
      <c r="J5" s="13">
        <f>H5-G5-I5</f>
        <v>-83.72499999999998</v>
      </c>
    </row>
    <row r="6" spans="1:10" ht="33.75">
      <c r="A6" s="29" t="s">
        <v>67</v>
      </c>
      <c r="B6" s="4" t="s">
        <v>66</v>
      </c>
      <c r="C6" s="4">
        <v>8</v>
      </c>
      <c r="D6" s="4">
        <v>145</v>
      </c>
      <c r="E6" s="4">
        <f t="shared" si="0"/>
        <v>1160</v>
      </c>
      <c r="F6" s="9">
        <f t="shared" si="1"/>
        <v>1334</v>
      </c>
      <c r="G6" s="12"/>
      <c r="H6" s="3"/>
      <c r="I6" s="21"/>
      <c r="J6" s="12">
        <v>4</v>
      </c>
    </row>
    <row r="7" spans="1:10" ht="33.75">
      <c r="A7" s="28" t="s">
        <v>44</v>
      </c>
      <c r="B7" s="6" t="s">
        <v>38</v>
      </c>
      <c r="C7" s="6">
        <v>7</v>
      </c>
      <c r="D7" s="6">
        <v>100</v>
      </c>
      <c r="E7" s="6">
        <f t="shared" si="0"/>
        <v>700</v>
      </c>
      <c r="F7" s="10">
        <f t="shared" si="1"/>
        <v>804.9999999999999</v>
      </c>
      <c r="G7" s="13">
        <f>F7</f>
        <v>804.9999999999999</v>
      </c>
      <c r="H7" s="5">
        <v>805</v>
      </c>
      <c r="I7" s="22">
        <v>17.85</v>
      </c>
      <c r="J7" s="13">
        <f>H7-G7-I7</f>
        <v>-17.849999999999888</v>
      </c>
    </row>
    <row r="8" spans="1:10" ht="33.75">
      <c r="A8" s="29" t="s">
        <v>25</v>
      </c>
      <c r="B8" s="4" t="s">
        <v>20</v>
      </c>
      <c r="C8" s="4">
        <v>3</v>
      </c>
      <c r="D8" s="4">
        <v>180</v>
      </c>
      <c r="E8" s="4">
        <f t="shared" si="0"/>
        <v>540</v>
      </c>
      <c r="F8" s="9">
        <f t="shared" si="1"/>
        <v>621</v>
      </c>
      <c r="G8" s="12">
        <f>F8</f>
        <v>621</v>
      </c>
      <c r="H8" s="3">
        <v>621</v>
      </c>
      <c r="I8" s="21">
        <v>7.65</v>
      </c>
      <c r="J8" s="12">
        <f>H8-G8-I8</f>
        <v>-7.65</v>
      </c>
    </row>
    <row r="9" spans="1:10" ht="33.75">
      <c r="A9" s="28" t="s">
        <v>58</v>
      </c>
      <c r="B9" s="6" t="s">
        <v>48</v>
      </c>
      <c r="C9" s="6">
        <v>5</v>
      </c>
      <c r="D9" s="6">
        <v>125</v>
      </c>
      <c r="E9" s="6">
        <f t="shared" si="0"/>
        <v>625</v>
      </c>
      <c r="F9" s="10">
        <f t="shared" si="1"/>
        <v>718.75</v>
      </c>
      <c r="G9" s="5"/>
      <c r="H9" s="5"/>
      <c r="I9" s="22"/>
      <c r="J9" s="13">
        <v>10</v>
      </c>
    </row>
    <row r="10" spans="1:10" ht="33.75">
      <c r="A10" s="29" t="s">
        <v>51</v>
      </c>
      <c r="B10" s="4" t="s">
        <v>48</v>
      </c>
      <c r="C10" s="4">
        <v>5</v>
      </c>
      <c r="D10" s="4">
        <v>125</v>
      </c>
      <c r="E10" s="4">
        <f t="shared" si="0"/>
        <v>625</v>
      </c>
      <c r="F10" s="9">
        <f t="shared" si="1"/>
        <v>718.75</v>
      </c>
      <c r="G10" s="12">
        <f>F10</f>
        <v>718.75</v>
      </c>
      <c r="H10" s="3">
        <v>719</v>
      </c>
      <c r="I10" s="21">
        <v>12.75</v>
      </c>
      <c r="J10" s="12">
        <f>H10-G10-I10</f>
        <v>-12.5</v>
      </c>
    </row>
    <row r="11" spans="1:10" ht="33.75">
      <c r="A11" s="30" t="s">
        <v>52</v>
      </c>
      <c r="B11" s="6" t="s">
        <v>48</v>
      </c>
      <c r="C11" s="6">
        <v>5</v>
      </c>
      <c r="D11" s="6">
        <v>125</v>
      </c>
      <c r="E11" s="6">
        <f t="shared" si="0"/>
        <v>625</v>
      </c>
      <c r="F11" s="10">
        <f t="shared" si="1"/>
        <v>718.75</v>
      </c>
      <c r="G11" s="5"/>
      <c r="H11" s="5"/>
      <c r="I11" s="22"/>
      <c r="J11" s="13">
        <v>-2</v>
      </c>
    </row>
    <row r="12" spans="1:10" ht="33.75">
      <c r="A12" s="29" t="s">
        <v>60</v>
      </c>
      <c r="B12" s="4" t="s">
        <v>59</v>
      </c>
      <c r="C12" s="4">
        <v>10</v>
      </c>
      <c r="D12" s="4">
        <v>125</v>
      </c>
      <c r="E12" s="4">
        <f t="shared" si="0"/>
        <v>1250</v>
      </c>
      <c r="F12" s="9">
        <f t="shared" si="1"/>
        <v>1437.5</v>
      </c>
      <c r="G12" s="12">
        <f>F12</f>
        <v>1437.5</v>
      </c>
      <c r="H12" s="3">
        <v>1500</v>
      </c>
      <c r="I12" s="21">
        <v>25.5</v>
      </c>
      <c r="J12" s="12">
        <f>H12-G12-I12</f>
        <v>37</v>
      </c>
    </row>
    <row r="13" spans="1:10" ht="33.75">
      <c r="A13" s="30" t="s">
        <v>71</v>
      </c>
      <c r="B13" s="6" t="s">
        <v>69</v>
      </c>
      <c r="C13" s="6">
        <v>2</v>
      </c>
      <c r="D13" s="6">
        <v>62.5</v>
      </c>
      <c r="E13" s="6">
        <f t="shared" si="0"/>
        <v>125</v>
      </c>
      <c r="F13" s="10">
        <f t="shared" si="1"/>
        <v>143.75</v>
      </c>
      <c r="G13" s="13">
        <f>F13</f>
        <v>143.75</v>
      </c>
      <c r="H13" s="5">
        <v>144</v>
      </c>
      <c r="I13" s="22">
        <v>5.1</v>
      </c>
      <c r="J13" s="13">
        <f>H13-G13-I13</f>
        <v>-4.85</v>
      </c>
    </row>
    <row r="14" spans="1:10" ht="33.75">
      <c r="A14" s="29" t="s">
        <v>57</v>
      </c>
      <c r="B14" s="4" t="s">
        <v>48</v>
      </c>
      <c r="C14" s="4">
        <v>12</v>
      </c>
      <c r="D14" s="4">
        <v>125</v>
      </c>
      <c r="E14" s="4">
        <f t="shared" si="0"/>
        <v>1500</v>
      </c>
      <c r="F14" s="9">
        <f t="shared" si="1"/>
        <v>1724.9999999999998</v>
      </c>
      <c r="G14" s="12">
        <f>F14</f>
        <v>1724.9999999999998</v>
      </c>
      <c r="H14" s="3">
        <v>1750</v>
      </c>
      <c r="I14" s="21">
        <v>30.6</v>
      </c>
      <c r="J14" s="12">
        <f>H14-G14-I14</f>
        <v>-5.599999999999774</v>
      </c>
    </row>
    <row r="15" spans="1:10" ht="33.75">
      <c r="A15" s="28" t="s">
        <v>42</v>
      </c>
      <c r="B15" s="6" t="s">
        <v>38</v>
      </c>
      <c r="C15" s="6">
        <v>5</v>
      </c>
      <c r="D15" s="6">
        <v>100</v>
      </c>
      <c r="E15" s="6">
        <f t="shared" si="0"/>
        <v>500</v>
      </c>
      <c r="F15" s="10">
        <f t="shared" si="1"/>
        <v>575</v>
      </c>
      <c r="G15" s="5"/>
      <c r="H15" s="5"/>
      <c r="I15" s="22"/>
      <c r="J15" s="13">
        <v>-14</v>
      </c>
    </row>
    <row r="16" spans="1:10" ht="33.75">
      <c r="A16" s="29" t="s">
        <v>70</v>
      </c>
      <c r="B16" s="4" t="s">
        <v>69</v>
      </c>
      <c r="C16" s="4">
        <v>4</v>
      </c>
      <c r="D16" s="4">
        <v>62.5</v>
      </c>
      <c r="E16" s="4">
        <f t="shared" si="0"/>
        <v>250</v>
      </c>
      <c r="F16" s="9">
        <f t="shared" si="1"/>
        <v>287.5</v>
      </c>
      <c r="G16" s="12">
        <f>F16</f>
        <v>287.5</v>
      </c>
      <c r="H16" s="3">
        <v>300</v>
      </c>
      <c r="I16" s="21">
        <v>10.2</v>
      </c>
      <c r="J16" s="12">
        <f>H16-G16-I16</f>
        <v>2.3000000000000007</v>
      </c>
    </row>
    <row r="17" spans="1:10" ht="33.75">
      <c r="A17" s="28" t="s">
        <v>47</v>
      </c>
      <c r="B17" s="6" t="s">
        <v>45</v>
      </c>
      <c r="C17" s="6">
        <v>10.45</v>
      </c>
      <c r="D17" s="6">
        <v>130</v>
      </c>
      <c r="E17" s="6">
        <f t="shared" si="0"/>
        <v>1358.5</v>
      </c>
      <c r="F17" s="10">
        <f t="shared" si="1"/>
        <v>1562.2749999999999</v>
      </c>
      <c r="G17" s="13">
        <f>F17</f>
        <v>1562.2749999999999</v>
      </c>
      <c r="H17" s="5">
        <v>1500</v>
      </c>
      <c r="I17" s="22">
        <v>26.65</v>
      </c>
      <c r="J17" s="13">
        <f>H17-G17-I17</f>
        <v>-88.92499999999987</v>
      </c>
    </row>
    <row r="18" spans="1:10" ht="33.75">
      <c r="A18" s="29" t="s">
        <v>63</v>
      </c>
      <c r="B18" s="4" t="s">
        <v>59</v>
      </c>
      <c r="C18" s="4">
        <v>9</v>
      </c>
      <c r="D18" s="4">
        <v>125</v>
      </c>
      <c r="E18" s="4">
        <f t="shared" si="0"/>
        <v>1125</v>
      </c>
      <c r="F18" s="9">
        <f t="shared" si="1"/>
        <v>1293.75</v>
      </c>
      <c r="G18" s="12">
        <f>F18</f>
        <v>1293.75</v>
      </c>
      <c r="H18" s="3">
        <v>1500</v>
      </c>
      <c r="I18" s="21">
        <v>22.95</v>
      </c>
      <c r="J18" s="12">
        <f>H18-G18-I18</f>
        <v>183.3</v>
      </c>
    </row>
    <row r="19" spans="1:10" ht="33.75">
      <c r="A19" s="28" t="s">
        <v>99</v>
      </c>
      <c r="B19" s="6" t="s">
        <v>96</v>
      </c>
      <c r="C19" s="6">
        <v>5</v>
      </c>
      <c r="D19" s="6">
        <v>75</v>
      </c>
      <c r="E19" s="6">
        <f t="shared" si="0"/>
        <v>375</v>
      </c>
      <c r="F19" s="10">
        <f t="shared" si="1"/>
        <v>431.24999999999994</v>
      </c>
      <c r="G19" s="5"/>
      <c r="H19" s="5"/>
      <c r="I19" s="22"/>
      <c r="J19" s="13">
        <v>-23</v>
      </c>
    </row>
    <row r="20" spans="1:10" ht="33.75">
      <c r="A20" s="29" t="s">
        <v>110</v>
      </c>
      <c r="B20" s="4" t="s">
        <v>105</v>
      </c>
      <c r="C20" s="4">
        <v>4</v>
      </c>
      <c r="D20" s="4">
        <v>11.4</v>
      </c>
      <c r="E20" s="4">
        <f t="shared" si="0"/>
        <v>45.6</v>
      </c>
      <c r="F20" s="9">
        <f t="shared" si="1"/>
        <v>52.44</v>
      </c>
      <c r="G20" s="12">
        <f>F20</f>
        <v>52.44</v>
      </c>
      <c r="H20" s="3">
        <v>60</v>
      </c>
      <c r="I20" s="21">
        <v>2</v>
      </c>
      <c r="J20" s="12">
        <f>H20-G20-I20</f>
        <v>5.560000000000002</v>
      </c>
    </row>
    <row r="21" spans="1:10" ht="33.75">
      <c r="A21" s="28" t="s">
        <v>28</v>
      </c>
      <c r="B21" s="6" t="s">
        <v>26</v>
      </c>
      <c r="C21" s="6">
        <v>12</v>
      </c>
      <c r="D21" s="6">
        <v>46</v>
      </c>
      <c r="E21" s="6">
        <f t="shared" si="0"/>
        <v>552</v>
      </c>
      <c r="F21" s="10">
        <f t="shared" si="1"/>
        <v>634.8</v>
      </c>
      <c r="G21" s="5"/>
      <c r="H21" s="5"/>
      <c r="I21" s="22"/>
      <c r="J21" s="13">
        <v>7</v>
      </c>
    </row>
    <row r="22" spans="1:10" ht="33.75">
      <c r="A22" s="29" t="s">
        <v>85</v>
      </c>
      <c r="B22" s="4" t="s">
        <v>78</v>
      </c>
      <c r="C22" s="4">
        <v>5</v>
      </c>
      <c r="D22" s="4">
        <v>45</v>
      </c>
      <c r="E22" s="4">
        <f t="shared" si="0"/>
        <v>225</v>
      </c>
      <c r="F22" s="9">
        <f t="shared" si="1"/>
        <v>258.75</v>
      </c>
      <c r="G22" s="3"/>
      <c r="H22" s="3"/>
      <c r="I22" s="21"/>
      <c r="J22" s="12">
        <v>-15</v>
      </c>
    </row>
    <row r="23" spans="1:10" ht="33.75">
      <c r="A23" s="28" t="s">
        <v>74</v>
      </c>
      <c r="B23" s="6" t="s">
        <v>69</v>
      </c>
      <c r="C23" s="6">
        <v>2</v>
      </c>
      <c r="D23" s="6">
        <v>62.5</v>
      </c>
      <c r="E23" s="6">
        <f t="shared" si="0"/>
        <v>125</v>
      </c>
      <c r="F23" s="10">
        <f t="shared" si="1"/>
        <v>143.75</v>
      </c>
      <c r="G23" s="13">
        <f>F23</f>
        <v>143.75</v>
      </c>
      <c r="H23" s="5">
        <v>150</v>
      </c>
      <c r="I23" s="22">
        <v>5.1</v>
      </c>
      <c r="J23" s="13">
        <f>H23-G23-I23</f>
        <v>1.1500000000000004</v>
      </c>
    </row>
    <row r="24" spans="1:10" ht="33.75">
      <c r="A24" s="29" t="s">
        <v>18</v>
      </c>
      <c r="B24" s="4" t="s">
        <v>17</v>
      </c>
      <c r="C24" s="4">
        <v>8</v>
      </c>
      <c r="D24" s="4">
        <v>180</v>
      </c>
      <c r="E24" s="4">
        <f t="shared" si="0"/>
        <v>1440</v>
      </c>
      <c r="F24" s="9">
        <f t="shared" si="1"/>
        <v>1655.9999999999998</v>
      </c>
      <c r="G24" s="12">
        <f>F24</f>
        <v>1655.9999999999998</v>
      </c>
      <c r="H24" s="3">
        <v>1750</v>
      </c>
      <c r="I24" s="21">
        <v>20.4</v>
      </c>
      <c r="J24" s="12">
        <f>H24-G24-I24</f>
        <v>73.60000000000022</v>
      </c>
    </row>
    <row r="25" spans="1:10" ht="33.75">
      <c r="A25" s="28" t="s">
        <v>116</v>
      </c>
      <c r="B25" s="6" t="s">
        <v>105</v>
      </c>
      <c r="C25" s="6">
        <v>4</v>
      </c>
      <c r="D25" s="6">
        <v>11.4</v>
      </c>
      <c r="E25" s="6">
        <f t="shared" si="0"/>
        <v>45.6</v>
      </c>
      <c r="F25" s="10">
        <f t="shared" si="1"/>
        <v>52.44</v>
      </c>
      <c r="G25" s="13">
        <f>F25</f>
        <v>52.44</v>
      </c>
      <c r="H25" s="5">
        <v>52</v>
      </c>
      <c r="I25" s="22">
        <v>2</v>
      </c>
      <c r="J25" s="13">
        <f>H25-G25-I25</f>
        <v>-2.4399999999999977</v>
      </c>
    </row>
    <row r="26" spans="1:10" ht="33.75">
      <c r="A26" s="29" t="s">
        <v>24</v>
      </c>
      <c r="B26" s="4" t="s">
        <v>20</v>
      </c>
      <c r="C26" s="4">
        <v>4</v>
      </c>
      <c r="D26" s="4">
        <v>180</v>
      </c>
      <c r="E26" s="4">
        <f t="shared" si="0"/>
        <v>720</v>
      </c>
      <c r="F26" s="9">
        <f t="shared" si="1"/>
        <v>827.9999999999999</v>
      </c>
      <c r="G26" s="3"/>
      <c r="H26" s="3"/>
      <c r="I26" s="21"/>
      <c r="J26" s="12">
        <v>-13</v>
      </c>
    </row>
    <row r="27" spans="1:10" ht="33.75">
      <c r="A27" s="30" t="s">
        <v>76</v>
      </c>
      <c r="B27" s="6" t="s">
        <v>69</v>
      </c>
      <c r="C27" s="6">
        <v>2</v>
      </c>
      <c r="D27" s="6">
        <v>62.5</v>
      </c>
      <c r="E27" s="6">
        <f t="shared" si="0"/>
        <v>125</v>
      </c>
      <c r="F27" s="10">
        <f t="shared" si="1"/>
        <v>143.75</v>
      </c>
      <c r="G27" s="13">
        <f aca="true" t="shared" si="2" ref="G27:G33">F27</f>
        <v>143.75</v>
      </c>
      <c r="H27" s="5">
        <v>150</v>
      </c>
      <c r="I27" s="22">
        <v>5.1</v>
      </c>
      <c r="J27" s="13">
        <f aca="true" t="shared" si="3" ref="J27:J33">H27-G27-I27</f>
        <v>1.1500000000000004</v>
      </c>
    </row>
    <row r="28" spans="1:10" ht="33.75">
      <c r="A28" s="27" t="s">
        <v>62</v>
      </c>
      <c r="B28" s="4" t="s">
        <v>59</v>
      </c>
      <c r="C28" s="4">
        <v>5</v>
      </c>
      <c r="D28" s="4">
        <v>125</v>
      </c>
      <c r="E28" s="4">
        <f t="shared" si="0"/>
        <v>625</v>
      </c>
      <c r="F28" s="9">
        <f t="shared" si="1"/>
        <v>718.75</v>
      </c>
      <c r="G28" s="12">
        <f t="shared" si="2"/>
        <v>718.75</v>
      </c>
      <c r="H28" s="3">
        <v>719</v>
      </c>
      <c r="I28" s="21">
        <v>12.75</v>
      </c>
      <c r="J28" s="12">
        <f t="shared" si="3"/>
        <v>-12.5</v>
      </c>
    </row>
    <row r="29" spans="1:10" ht="33.75">
      <c r="A29" s="30" t="s">
        <v>89</v>
      </c>
      <c r="B29" s="6" t="s">
        <v>105</v>
      </c>
      <c r="C29" s="6">
        <v>10</v>
      </c>
      <c r="D29" s="6">
        <v>11.4</v>
      </c>
      <c r="E29" s="6">
        <f t="shared" si="0"/>
        <v>114</v>
      </c>
      <c r="F29" s="10">
        <f t="shared" si="1"/>
        <v>131.1</v>
      </c>
      <c r="G29" s="13">
        <f t="shared" si="2"/>
        <v>131.1</v>
      </c>
      <c r="H29" s="5">
        <v>235</v>
      </c>
      <c r="I29" s="22">
        <v>5</v>
      </c>
      <c r="J29" s="13">
        <f t="shared" si="3"/>
        <v>98.9</v>
      </c>
    </row>
    <row r="30" spans="1:10" ht="33.75">
      <c r="A30" s="29" t="s">
        <v>91</v>
      </c>
      <c r="B30" s="4" t="s">
        <v>86</v>
      </c>
      <c r="C30" s="4">
        <v>6</v>
      </c>
      <c r="D30" s="4">
        <v>45</v>
      </c>
      <c r="E30" s="4">
        <f t="shared" si="0"/>
        <v>270</v>
      </c>
      <c r="F30" s="9">
        <f t="shared" si="1"/>
        <v>310.5</v>
      </c>
      <c r="G30" s="12">
        <f t="shared" si="2"/>
        <v>310.5</v>
      </c>
      <c r="H30" s="3">
        <v>311</v>
      </c>
      <c r="I30" s="21">
        <v>15.3</v>
      </c>
      <c r="J30" s="12">
        <f t="shared" si="3"/>
        <v>-14.8</v>
      </c>
    </row>
    <row r="31" spans="1:10" ht="33.75">
      <c r="A31" s="28" t="s">
        <v>130</v>
      </c>
      <c r="B31" s="6" t="s">
        <v>126</v>
      </c>
      <c r="C31" s="6">
        <v>3</v>
      </c>
      <c r="D31" s="6">
        <v>26.6</v>
      </c>
      <c r="E31" s="6">
        <f t="shared" si="0"/>
        <v>79.80000000000001</v>
      </c>
      <c r="F31" s="10">
        <f t="shared" si="1"/>
        <v>91.77000000000001</v>
      </c>
      <c r="G31" s="13">
        <f t="shared" si="2"/>
        <v>91.77000000000001</v>
      </c>
      <c r="H31" s="5">
        <v>100</v>
      </c>
      <c r="I31" s="22">
        <v>1.5</v>
      </c>
      <c r="J31" s="13">
        <f t="shared" si="3"/>
        <v>6.72999999999999</v>
      </c>
    </row>
    <row r="32" spans="1:10" ht="33.75">
      <c r="A32" s="29" t="s">
        <v>120</v>
      </c>
      <c r="B32" s="4" t="s">
        <v>105</v>
      </c>
      <c r="C32" s="4">
        <v>8</v>
      </c>
      <c r="D32" s="4">
        <v>11.4</v>
      </c>
      <c r="E32" s="4">
        <f t="shared" si="0"/>
        <v>91.2</v>
      </c>
      <c r="F32" s="9">
        <f t="shared" si="1"/>
        <v>104.88</v>
      </c>
      <c r="G32" s="12">
        <f t="shared" si="2"/>
        <v>104.88</v>
      </c>
      <c r="H32" s="3">
        <v>105</v>
      </c>
      <c r="I32" s="21">
        <v>4</v>
      </c>
      <c r="J32" s="12">
        <f t="shared" si="3"/>
        <v>-3.8799999999999955</v>
      </c>
    </row>
    <row r="33" spans="1:10" ht="33.75">
      <c r="A33" s="28" t="s">
        <v>111</v>
      </c>
      <c r="B33" s="6" t="s">
        <v>105</v>
      </c>
      <c r="C33" s="6">
        <v>5</v>
      </c>
      <c r="D33" s="6">
        <v>11.4</v>
      </c>
      <c r="E33" s="6">
        <f t="shared" si="0"/>
        <v>57</v>
      </c>
      <c r="F33" s="10">
        <f t="shared" si="1"/>
        <v>65.55</v>
      </c>
      <c r="G33" s="13">
        <f t="shared" si="2"/>
        <v>65.55</v>
      </c>
      <c r="H33" s="5">
        <v>70</v>
      </c>
      <c r="I33" s="22">
        <v>2.5</v>
      </c>
      <c r="J33" s="13">
        <f t="shared" si="3"/>
        <v>1.9500000000000028</v>
      </c>
    </row>
    <row r="34" spans="1:10" ht="33.75">
      <c r="A34" s="29" t="s">
        <v>125</v>
      </c>
      <c r="B34" s="4" t="s">
        <v>122</v>
      </c>
      <c r="C34" s="4">
        <v>6</v>
      </c>
      <c r="D34" s="4">
        <v>16.15</v>
      </c>
      <c r="E34" s="4">
        <f t="shared" si="0"/>
        <v>96.89999999999999</v>
      </c>
      <c r="F34" s="9">
        <f t="shared" si="1"/>
        <v>111.43499999999999</v>
      </c>
      <c r="G34" s="3"/>
      <c r="H34" s="3"/>
      <c r="I34" s="21"/>
      <c r="J34" s="12">
        <v>-33</v>
      </c>
    </row>
    <row r="35" spans="1:10" ht="33.75">
      <c r="A35" s="30" t="s">
        <v>135</v>
      </c>
      <c r="B35" s="8" t="s">
        <v>134</v>
      </c>
      <c r="C35" s="8">
        <v>1</v>
      </c>
      <c r="D35" s="8">
        <v>600</v>
      </c>
      <c r="E35" s="8">
        <f t="shared" si="0"/>
        <v>600</v>
      </c>
      <c r="F35" s="11">
        <f t="shared" si="1"/>
        <v>690</v>
      </c>
      <c r="G35" s="14">
        <f>F35</f>
        <v>690</v>
      </c>
      <c r="H35" s="7">
        <v>700</v>
      </c>
      <c r="I35" s="23">
        <v>20</v>
      </c>
      <c r="J35" s="13">
        <f>H35-G35-I35</f>
        <v>-10</v>
      </c>
    </row>
    <row r="36" spans="1:10" ht="33.75">
      <c r="A36" s="27" t="s">
        <v>107</v>
      </c>
      <c r="B36" s="4" t="s">
        <v>105</v>
      </c>
      <c r="C36" s="4">
        <v>5</v>
      </c>
      <c r="D36" s="4">
        <v>11.4</v>
      </c>
      <c r="E36" s="4">
        <f t="shared" si="0"/>
        <v>57</v>
      </c>
      <c r="F36" s="9">
        <f t="shared" si="1"/>
        <v>65.55</v>
      </c>
      <c r="G36" s="12">
        <f>F36</f>
        <v>65.55</v>
      </c>
      <c r="H36" s="3">
        <v>70</v>
      </c>
      <c r="I36" s="21">
        <v>2.5</v>
      </c>
      <c r="J36" s="12">
        <f>H36-G36-I36</f>
        <v>1.9500000000000028</v>
      </c>
    </row>
    <row r="37" spans="1:10" ht="33.75">
      <c r="A37" s="28" t="s">
        <v>80</v>
      </c>
      <c r="B37" s="6" t="s">
        <v>78</v>
      </c>
      <c r="C37" s="6">
        <v>11</v>
      </c>
      <c r="D37" s="6">
        <v>45</v>
      </c>
      <c r="E37" s="6">
        <f t="shared" si="0"/>
        <v>495</v>
      </c>
      <c r="F37" s="10">
        <f t="shared" si="1"/>
        <v>569.25</v>
      </c>
      <c r="G37" s="13">
        <f>F37</f>
        <v>569.25</v>
      </c>
      <c r="H37" s="5">
        <v>569</v>
      </c>
      <c r="I37" s="22">
        <v>28.05</v>
      </c>
      <c r="J37" s="13">
        <f>H37-G37-I37</f>
        <v>-28.3</v>
      </c>
    </row>
    <row r="38" spans="1:10" ht="33.75">
      <c r="A38" s="29" t="s">
        <v>95</v>
      </c>
      <c r="B38" s="4" t="s">
        <v>92</v>
      </c>
      <c r="C38" s="4">
        <v>4</v>
      </c>
      <c r="D38" s="4">
        <v>75</v>
      </c>
      <c r="E38" s="4">
        <f t="shared" si="0"/>
        <v>300</v>
      </c>
      <c r="F38" s="9">
        <f t="shared" si="1"/>
        <v>345</v>
      </c>
      <c r="G38" s="3"/>
      <c r="H38" s="3"/>
      <c r="I38" s="21"/>
      <c r="J38" s="12">
        <v>-60</v>
      </c>
    </row>
    <row r="39" spans="1:10" ht="33.75">
      <c r="A39" s="30" t="s">
        <v>23</v>
      </c>
      <c r="B39" s="8" t="s">
        <v>20</v>
      </c>
      <c r="C39" s="8">
        <v>5</v>
      </c>
      <c r="D39" s="8">
        <v>180</v>
      </c>
      <c r="E39" s="8">
        <f t="shared" si="0"/>
        <v>900</v>
      </c>
      <c r="F39" s="11">
        <f t="shared" si="1"/>
        <v>1035</v>
      </c>
      <c r="G39" s="14">
        <f>F39</f>
        <v>1035</v>
      </c>
      <c r="H39" s="7">
        <v>1035</v>
      </c>
      <c r="I39" s="23">
        <v>12.75</v>
      </c>
      <c r="J39" s="13">
        <f>H39-G39-I39</f>
        <v>-12.75</v>
      </c>
    </row>
    <row r="40" spans="1:10" ht="33.75">
      <c r="A40" s="27" t="s">
        <v>31</v>
      </c>
      <c r="B40" s="4" t="s">
        <v>30</v>
      </c>
      <c r="C40" s="4">
        <v>5</v>
      </c>
      <c r="D40" s="4">
        <v>46</v>
      </c>
      <c r="E40" s="4">
        <f t="shared" si="0"/>
        <v>230</v>
      </c>
      <c r="F40" s="9">
        <f t="shared" si="1"/>
        <v>264.5</v>
      </c>
      <c r="G40" s="12">
        <f>F40</f>
        <v>264.5</v>
      </c>
      <c r="H40" s="3">
        <v>265</v>
      </c>
      <c r="I40" s="21">
        <v>12.75</v>
      </c>
      <c r="J40" s="12">
        <f>H40-G40-I40</f>
        <v>-12.25</v>
      </c>
    </row>
    <row r="41" spans="1:10" ht="33.75">
      <c r="A41" s="31" t="s">
        <v>117</v>
      </c>
      <c r="B41" s="17" t="s">
        <v>105</v>
      </c>
      <c r="C41" s="17">
        <v>4</v>
      </c>
      <c r="D41" s="17">
        <v>11.4</v>
      </c>
      <c r="E41" s="17">
        <f t="shared" si="0"/>
        <v>45.6</v>
      </c>
      <c r="F41" s="18">
        <f t="shared" si="1"/>
        <v>52.44</v>
      </c>
      <c r="G41" s="19">
        <f>F41</f>
        <v>52.44</v>
      </c>
      <c r="H41" s="16">
        <v>60</v>
      </c>
      <c r="I41" s="24">
        <v>2</v>
      </c>
      <c r="J41" s="19">
        <f>H41-G41-I41</f>
        <v>5.560000000000002</v>
      </c>
    </row>
    <row r="42" spans="1:10" ht="33.75">
      <c r="A42" s="28" t="s">
        <v>81</v>
      </c>
      <c r="B42" s="6" t="s">
        <v>78</v>
      </c>
      <c r="C42" s="6">
        <v>13</v>
      </c>
      <c r="D42" s="6">
        <v>45</v>
      </c>
      <c r="E42" s="6">
        <f t="shared" si="0"/>
        <v>585</v>
      </c>
      <c r="F42" s="10">
        <f t="shared" si="1"/>
        <v>672.75</v>
      </c>
      <c r="G42" s="13">
        <f>F42</f>
        <v>672.75</v>
      </c>
      <c r="H42" s="5">
        <v>673</v>
      </c>
      <c r="I42" s="22">
        <v>33.15</v>
      </c>
      <c r="J42" s="13">
        <f>H42-G42-I42</f>
        <v>-32.9</v>
      </c>
    </row>
    <row r="43" spans="1:10" ht="33.75">
      <c r="A43" s="29" t="s">
        <v>54</v>
      </c>
      <c r="B43" s="4" t="s">
        <v>48</v>
      </c>
      <c r="C43" s="4">
        <v>4</v>
      </c>
      <c r="D43" s="4">
        <v>125</v>
      </c>
      <c r="E43" s="4">
        <f t="shared" si="0"/>
        <v>500</v>
      </c>
      <c r="F43" s="9">
        <f t="shared" si="1"/>
        <v>575</v>
      </c>
      <c r="G43" s="12">
        <f>F43</f>
        <v>575</v>
      </c>
      <c r="H43" s="3">
        <v>565</v>
      </c>
      <c r="I43" s="21">
        <v>10.2</v>
      </c>
      <c r="J43" s="12">
        <f>H43-G43-I43</f>
        <v>-20.2</v>
      </c>
    </row>
    <row r="44" spans="1:10" ht="33.75">
      <c r="A44" s="28" t="s">
        <v>21</v>
      </c>
      <c r="B44" s="6" t="s">
        <v>20</v>
      </c>
      <c r="C44" s="6">
        <v>4</v>
      </c>
      <c r="D44" s="6">
        <v>180</v>
      </c>
      <c r="E44" s="6">
        <f t="shared" si="0"/>
        <v>720</v>
      </c>
      <c r="F44" s="10">
        <f t="shared" si="1"/>
        <v>827.9999999999999</v>
      </c>
      <c r="G44" s="13"/>
      <c r="H44" s="5"/>
      <c r="I44" s="22"/>
      <c r="J44" s="13">
        <v>-20</v>
      </c>
    </row>
    <row r="45" spans="1:10" ht="33.75">
      <c r="A45" s="29" t="s">
        <v>90</v>
      </c>
      <c r="B45" s="4" t="s">
        <v>86</v>
      </c>
      <c r="C45" s="4">
        <v>6</v>
      </c>
      <c r="D45" s="4">
        <v>45</v>
      </c>
      <c r="E45" s="4">
        <f t="shared" si="0"/>
        <v>270</v>
      </c>
      <c r="F45" s="9">
        <f t="shared" si="1"/>
        <v>310.5</v>
      </c>
      <c r="G45" s="3"/>
      <c r="H45" s="3"/>
      <c r="I45" s="21"/>
      <c r="J45" s="12">
        <v>-18</v>
      </c>
    </row>
    <row r="46" spans="1:10" ht="33.75">
      <c r="A46" s="28" t="s">
        <v>88</v>
      </c>
      <c r="B46" s="6" t="s">
        <v>122</v>
      </c>
      <c r="C46" s="6">
        <v>3</v>
      </c>
      <c r="D46" s="6">
        <v>16.15</v>
      </c>
      <c r="E46" s="6">
        <f aca="true" t="shared" si="4" ref="E46:E81">D46*C46</f>
        <v>48.449999999999996</v>
      </c>
      <c r="F46" s="10">
        <f aca="true" t="shared" si="5" ref="F46:F81">E46*1.15</f>
        <v>55.717499999999994</v>
      </c>
      <c r="G46" s="13" t="e">
        <f>#REF!+F46</f>
        <v>#REF!</v>
      </c>
      <c r="H46" s="5">
        <v>220</v>
      </c>
      <c r="I46" s="22">
        <v>9.15</v>
      </c>
      <c r="J46" s="13">
        <v>0</v>
      </c>
    </row>
    <row r="47" spans="1:10" ht="33.75">
      <c r="A47" s="29" t="s">
        <v>32</v>
      </c>
      <c r="B47" s="4" t="s">
        <v>30</v>
      </c>
      <c r="C47" s="4">
        <v>6</v>
      </c>
      <c r="D47" s="4">
        <v>46</v>
      </c>
      <c r="E47" s="4">
        <f t="shared" si="4"/>
        <v>276</v>
      </c>
      <c r="F47" s="9">
        <f t="shared" si="5"/>
        <v>317.4</v>
      </c>
      <c r="G47" s="3"/>
      <c r="H47" s="3"/>
      <c r="I47" s="21"/>
      <c r="J47" s="12">
        <v>-30</v>
      </c>
    </row>
    <row r="48" spans="1:10" ht="33.75">
      <c r="A48" s="28" t="s">
        <v>72</v>
      </c>
      <c r="B48" s="6" t="s">
        <v>69</v>
      </c>
      <c r="C48" s="6">
        <v>2</v>
      </c>
      <c r="D48" s="6">
        <v>62.5</v>
      </c>
      <c r="E48" s="6">
        <f t="shared" si="4"/>
        <v>125</v>
      </c>
      <c r="F48" s="10">
        <f t="shared" si="5"/>
        <v>143.75</v>
      </c>
      <c r="G48" s="13"/>
      <c r="H48" s="5"/>
      <c r="I48" s="22"/>
      <c r="J48" s="13" t="s">
        <v>164</v>
      </c>
    </row>
    <row r="49" spans="1:10" ht="33.75">
      <c r="A49" s="29" t="s">
        <v>94</v>
      </c>
      <c r="B49" s="4" t="s">
        <v>92</v>
      </c>
      <c r="C49" s="4">
        <v>5</v>
      </c>
      <c r="D49" s="4">
        <v>75</v>
      </c>
      <c r="E49" s="4">
        <f t="shared" si="4"/>
        <v>375</v>
      </c>
      <c r="F49" s="9">
        <f t="shared" si="5"/>
        <v>431.24999999999994</v>
      </c>
      <c r="G49" s="12">
        <f>F49</f>
        <v>431.24999999999994</v>
      </c>
      <c r="H49" s="3">
        <v>431</v>
      </c>
      <c r="I49" s="21">
        <v>12.75</v>
      </c>
      <c r="J49" s="12">
        <f>H49-G49-I49</f>
        <v>-12.999999999999943</v>
      </c>
    </row>
    <row r="50" spans="1:10" ht="33.75">
      <c r="A50" s="28" t="s">
        <v>49</v>
      </c>
      <c r="B50" s="6" t="s">
        <v>48</v>
      </c>
      <c r="C50" s="6">
        <v>6</v>
      </c>
      <c r="D50" s="6">
        <v>125</v>
      </c>
      <c r="E50" s="6">
        <f t="shared" si="4"/>
        <v>750</v>
      </c>
      <c r="F50" s="10">
        <f t="shared" si="5"/>
        <v>862.4999999999999</v>
      </c>
      <c r="G50" s="13">
        <f>F50</f>
        <v>862.4999999999999</v>
      </c>
      <c r="H50" s="5">
        <v>900</v>
      </c>
      <c r="I50" s="22">
        <v>15.3</v>
      </c>
      <c r="J50" s="13">
        <f>H50-G50-I50</f>
        <v>22.200000000000113</v>
      </c>
    </row>
    <row r="51" spans="1:10" ht="33.75">
      <c r="A51" s="29" t="s">
        <v>109</v>
      </c>
      <c r="B51" s="4" t="s">
        <v>105</v>
      </c>
      <c r="C51" s="4">
        <v>30</v>
      </c>
      <c r="D51" s="4">
        <v>11.4</v>
      </c>
      <c r="E51" s="4">
        <f t="shared" si="4"/>
        <v>342</v>
      </c>
      <c r="F51" s="9">
        <f t="shared" si="5"/>
        <v>393.29999999999995</v>
      </c>
      <c r="G51" s="12">
        <f>F51</f>
        <v>393.29999999999995</v>
      </c>
      <c r="H51" s="3">
        <v>393</v>
      </c>
      <c r="I51" s="21">
        <v>15</v>
      </c>
      <c r="J51" s="12">
        <f>H51-G51-I51</f>
        <v>-15.299999999999955</v>
      </c>
    </row>
    <row r="52" spans="1:10" ht="33.75">
      <c r="A52" s="28" t="s">
        <v>113</v>
      </c>
      <c r="B52" s="6" t="s">
        <v>105</v>
      </c>
      <c r="C52" s="6">
        <v>5</v>
      </c>
      <c r="D52" s="6">
        <v>11.4</v>
      </c>
      <c r="E52" s="6">
        <f t="shared" si="4"/>
        <v>57</v>
      </c>
      <c r="F52" s="10">
        <f t="shared" si="5"/>
        <v>65.55</v>
      </c>
      <c r="G52" s="13">
        <f>F52</f>
        <v>65.55</v>
      </c>
      <c r="H52" s="5">
        <v>96</v>
      </c>
      <c r="I52" s="22">
        <v>2.5</v>
      </c>
      <c r="J52" s="13">
        <f>H52-G52-I52</f>
        <v>27.950000000000003</v>
      </c>
    </row>
    <row r="53" spans="1:10" ht="33.75">
      <c r="A53" s="29" t="s">
        <v>11</v>
      </c>
      <c r="B53" s="4" t="s">
        <v>10</v>
      </c>
      <c r="C53" s="4">
        <v>3</v>
      </c>
      <c r="D53" s="4">
        <v>52.5</v>
      </c>
      <c r="E53" s="4">
        <f t="shared" si="4"/>
        <v>157.5</v>
      </c>
      <c r="F53" s="9">
        <f t="shared" si="5"/>
        <v>181.125</v>
      </c>
      <c r="G53" s="3"/>
      <c r="H53" s="3"/>
      <c r="I53" s="21"/>
      <c r="J53" s="12">
        <v>-15</v>
      </c>
    </row>
    <row r="54" spans="1:10" ht="33.75">
      <c r="A54" s="28" t="s">
        <v>56</v>
      </c>
      <c r="B54" s="6" t="s">
        <v>48</v>
      </c>
      <c r="C54" s="6">
        <v>6</v>
      </c>
      <c r="D54" s="6">
        <v>125</v>
      </c>
      <c r="E54" s="6">
        <f t="shared" si="4"/>
        <v>750</v>
      </c>
      <c r="F54" s="10">
        <f t="shared" si="5"/>
        <v>862.4999999999999</v>
      </c>
      <c r="G54" s="5"/>
      <c r="H54" s="5"/>
      <c r="I54" s="22"/>
      <c r="J54" s="13">
        <v>-21</v>
      </c>
    </row>
    <row r="55" spans="1:10" ht="33.75">
      <c r="A55" s="29" t="s">
        <v>43</v>
      </c>
      <c r="B55" s="4" t="s">
        <v>38</v>
      </c>
      <c r="C55" s="4">
        <v>3</v>
      </c>
      <c r="D55" s="4">
        <v>100</v>
      </c>
      <c r="E55" s="4">
        <f t="shared" si="4"/>
        <v>300</v>
      </c>
      <c r="F55" s="9">
        <f t="shared" si="5"/>
        <v>345</v>
      </c>
      <c r="G55" s="3"/>
      <c r="H55" s="3"/>
      <c r="I55" s="21"/>
      <c r="J55" s="12">
        <v>-20</v>
      </c>
    </row>
    <row r="56" spans="1:10" ht="33.75">
      <c r="A56" s="28" t="s">
        <v>115</v>
      </c>
      <c r="B56" s="6" t="s">
        <v>105</v>
      </c>
      <c r="C56" s="6">
        <v>5</v>
      </c>
      <c r="D56" s="6">
        <v>11.4</v>
      </c>
      <c r="E56" s="6">
        <f t="shared" si="4"/>
        <v>57</v>
      </c>
      <c r="F56" s="10">
        <f t="shared" si="5"/>
        <v>65.55</v>
      </c>
      <c r="G56" s="5"/>
      <c r="H56" s="5"/>
      <c r="I56" s="22"/>
      <c r="J56" s="13">
        <v>-4</v>
      </c>
    </row>
    <row r="57" spans="1:10" ht="33.75">
      <c r="A57" s="27" t="s">
        <v>106</v>
      </c>
      <c r="B57" s="4" t="s">
        <v>105</v>
      </c>
      <c r="C57" s="4">
        <v>5</v>
      </c>
      <c r="D57" s="4">
        <v>11.4</v>
      </c>
      <c r="E57" s="4">
        <f t="shared" si="4"/>
        <v>57</v>
      </c>
      <c r="F57" s="9">
        <f t="shared" si="5"/>
        <v>65.55</v>
      </c>
      <c r="G57" s="12">
        <f>F57</f>
        <v>65.55</v>
      </c>
      <c r="H57" s="3">
        <v>65</v>
      </c>
      <c r="I57" s="21">
        <v>2.5</v>
      </c>
      <c r="J57" s="12">
        <f>H57-G57-I57</f>
        <v>-3.049999999999997</v>
      </c>
    </row>
    <row r="58" spans="1:10" ht="33.75">
      <c r="A58" s="28" t="s">
        <v>79</v>
      </c>
      <c r="B58" s="6" t="s">
        <v>78</v>
      </c>
      <c r="C58" s="6">
        <v>5</v>
      </c>
      <c r="D58" s="6">
        <v>45</v>
      </c>
      <c r="E58" s="6">
        <f t="shared" si="4"/>
        <v>225</v>
      </c>
      <c r="F58" s="10">
        <f t="shared" si="5"/>
        <v>258.75</v>
      </c>
      <c r="G58" s="13">
        <f>F58</f>
        <v>258.75</v>
      </c>
      <c r="H58" s="5">
        <v>259</v>
      </c>
      <c r="I58" s="22">
        <v>12.8</v>
      </c>
      <c r="J58" s="13">
        <f>H58-G58-I58</f>
        <v>-12.55</v>
      </c>
    </row>
    <row r="59" spans="1:10" ht="33.75">
      <c r="A59" s="29" t="s">
        <v>61</v>
      </c>
      <c r="B59" s="4" t="s">
        <v>59</v>
      </c>
      <c r="C59" s="4">
        <v>7</v>
      </c>
      <c r="D59" s="4">
        <v>125</v>
      </c>
      <c r="E59" s="4">
        <f t="shared" si="4"/>
        <v>875</v>
      </c>
      <c r="F59" s="9">
        <f t="shared" si="5"/>
        <v>1006.2499999999999</v>
      </c>
      <c r="G59" s="3"/>
      <c r="H59" s="3"/>
      <c r="I59" s="21"/>
      <c r="J59" s="12">
        <v>-25</v>
      </c>
    </row>
    <row r="60" spans="1:10" ht="33.75">
      <c r="A60" s="28" t="s">
        <v>64</v>
      </c>
      <c r="B60" s="6" t="s">
        <v>59</v>
      </c>
      <c r="C60" s="6">
        <v>6</v>
      </c>
      <c r="D60" s="6">
        <v>125</v>
      </c>
      <c r="E60" s="6">
        <f t="shared" si="4"/>
        <v>750</v>
      </c>
      <c r="F60" s="10">
        <f t="shared" si="5"/>
        <v>862.4999999999999</v>
      </c>
      <c r="G60" s="5"/>
      <c r="H60" s="5"/>
      <c r="I60" s="22"/>
      <c r="J60" s="13">
        <v>-18</v>
      </c>
    </row>
    <row r="61" spans="1:10" ht="33.75">
      <c r="A61" s="29" t="s">
        <v>84</v>
      </c>
      <c r="B61" s="4" t="s">
        <v>78</v>
      </c>
      <c r="C61" s="4">
        <v>6</v>
      </c>
      <c r="D61" s="4">
        <v>45</v>
      </c>
      <c r="E61" s="4">
        <f t="shared" si="4"/>
        <v>270</v>
      </c>
      <c r="F61" s="9">
        <f t="shared" si="5"/>
        <v>310.5</v>
      </c>
      <c r="G61" s="12">
        <f>F61</f>
        <v>310.5</v>
      </c>
      <c r="H61" s="3">
        <v>310</v>
      </c>
      <c r="I61" s="21">
        <v>15.3</v>
      </c>
      <c r="J61" s="12">
        <f>H61-G61-I61</f>
        <v>-15.8</v>
      </c>
    </row>
    <row r="62" spans="1:10" ht="33.75">
      <c r="A62" s="30" t="s">
        <v>128</v>
      </c>
      <c r="B62" s="6" t="s">
        <v>126</v>
      </c>
      <c r="C62" s="6">
        <v>5</v>
      </c>
      <c r="D62" s="6">
        <v>26.6</v>
      </c>
      <c r="E62" s="6">
        <f t="shared" si="4"/>
        <v>133</v>
      </c>
      <c r="F62" s="10">
        <f t="shared" si="5"/>
        <v>152.95</v>
      </c>
      <c r="G62" s="13">
        <f>F62</f>
        <v>152.95</v>
      </c>
      <c r="H62" s="5">
        <v>153</v>
      </c>
      <c r="I62" s="22">
        <v>2.5</v>
      </c>
      <c r="J62" s="13">
        <f>H62-G62-I62</f>
        <v>-2.4499999999999886</v>
      </c>
    </row>
    <row r="63" spans="1:10" ht="33.75">
      <c r="A63" s="29" t="s">
        <v>77</v>
      </c>
      <c r="B63" s="4" t="s">
        <v>69</v>
      </c>
      <c r="C63" s="4">
        <v>1</v>
      </c>
      <c r="D63" s="4">
        <v>62.5</v>
      </c>
      <c r="E63" s="4">
        <f t="shared" si="4"/>
        <v>62.5</v>
      </c>
      <c r="F63" s="9">
        <f t="shared" si="5"/>
        <v>71.875</v>
      </c>
      <c r="G63" s="12"/>
      <c r="H63" s="3"/>
      <c r="I63" s="21"/>
      <c r="J63" s="12">
        <v>-2</v>
      </c>
    </row>
    <row r="64" spans="1:10" ht="33.75">
      <c r="A64" s="28" t="s">
        <v>112</v>
      </c>
      <c r="B64" s="6" t="s">
        <v>105</v>
      </c>
      <c r="C64" s="6">
        <v>12</v>
      </c>
      <c r="D64" s="6">
        <v>11.4</v>
      </c>
      <c r="E64" s="6">
        <f t="shared" si="4"/>
        <v>136.8</v>
      </c>
      <c r="F64" s="10">
        <f t="shared" si="5"/>
        <v>157.32</v>
      </c>
      <c r="G64" s="5"/>
      <c r="H64" s="5"/>
      <c r="I64" s="22"/>
      <c r="J64" s="13">
        <v>-6</v>
      </c>
    </row>
    <row r="65" spans="1:10" ht="33.75">
      <c r="A65" s="29" t="s">
        <v>108</v>
      </c>
      <c r="B65" s="4" t="s">
        <v>105</v>
      </c>
      <c r="C65" s="4">
        <v>10</v>
      </c>
      <c r="D65" s="4">
        <v>11.4</v>
      </c>
      <c r="E65" s="4">
        <f t="shared" si="4"/>
        <v>114</v>
      </c>
      <c r="F65" s="9">
        <f t="shared" si="5"/>
        <v>131.1</v>
      </c>
      <c r="G65" s="12">
        <f>F65</f>
        <v>131.1</v>
      </c>
      <c r="H65" s="3">
        <v>155</v>
      </c>
      <c r="I65" s="21">
        <v>5</v>
      </c>
      <c r="J65" s="12">
        <f>H65-G65-I65</f>
        <v>18.900000000000006</v>
      </c>
    </row>
    <row r="66" spans="1:10" ht="33.75">
      <c r="A66" s="30" t="s">
        <v>68</v>
      </c>
      <c r="B66" s="6" t="s">
        <v>66</v>
      </c>
      <c r="C66" s="6">
        <v>7</v>
      </c>
      <c r="D66" s="6">
        <v>145</v>
      </c>
      <c r="E66" s="6">
        <f t="shared" si="4"/>
        <v>1015</v>
      </c>
      <c r="F66" s="10">
        <f t="shared" si="5"/>
        <v>1167.25</v>
      </c>
      <c r="G66" s="13">
        <f>F66</f>
        <v>1167.25</v>
      </c>
      <c r="H66" s="5">
        <v>1167</v>
      </c>
      <c r="I66" s="22">
        <v>17.85</v>
      </c>
      <c r="J66" s="13">
        <f>H66-G66-I66</f>
        <v>-18.1</v>
      </c>
    </row>
    <row r="67" spans="1:10" ht="33.75">
      <c r="A67" s="29" t="s">
        <v>101</v>
      </c>
      <c r="B67" s="4" t="s">
        <v>96</v>
      </c>
      <c r="C67" s="4">
        <v>5</v>
      </c>
      <c r="D67" s="4">
        <v>75</v>
      </c>
      <c r="E67" s="4">
        <f t="shared" si="4"/>
        <v>375</v>
      </c>
      <c r="F67" s="9">
        <f t="shared" si="5"/>
        <v>431.24999999999994</v>
      </c>
      <c r="G67" s="12">
        <f>F67</f>
        <v>431.24999999999994</v>
      </c>
      <c r="H67" s="3">
        <v>431</v>
      </c>
      <c r="I67" s="21">
        <v>12.8</v>
      </c>
      <c r="J67" s="12">
        <f>H67-G67-I67</f>
        <v>-13.049999999999944</v>
      </c>
    </row>
    <row r="68" spans="1:10" ht="33.75">
      <c r="A68" s="28" t="s">
        <v>19</v>
      </c>
      <c r="B68" s="6" t="s">
        <v>17</v>
      </c>
      <c r="C68" s="6">
        <v>17</v>
      </c>
      <c r="D68" s="6">
        <v>180</v>
      </c>
      <c r="E68" s="6">
        <f t="shared" si="4"/>
        <v>3060</v>
      </c>
      <c r="F68" s="10">
        <f t="shared" si="5"/>
        <v>3518.9999999999995</v>
      </c>
      <c r="G68" s="5"/>
      <c r="H68" s="5"/>
      <c r="I68" s="22"/>
      <c r="J68" s="13">
        <v>-58</v>
      </c>
    </row>
    <row r="69" spans="1:10" ht="33.75">
      <c r="A69" s="29" t="s">
        <v>13</v>
      </c>
      <c r="B69" s="4" t="s">
        <v>10</v>
      </c>
      <c r="C69" s="4">
        <v>1</v>
      </c>
      <c r="D69" s="4">
        <v>52.5</v>
      </c>
      <c r="E69" s="4">
        <f t="shared" si="4"/>
        <v>52.5</v>
      </c>
      <c r="F69" s="9">
        <f t="shared" si="5"/>
        <v>60.37499999999999</v>
      </c>
      <c r="G69" s="3"/>
      <c r="H69" s="3"/>
      <c r="I69" s="21"/>
      <c r="J69" s="12">
        <v>-7</v>
      </c>
    </row>
    <row r="70" spans="1:10" ht="33.75">
      <c r="A70" s="28" t="s">
        <v>40</v>
      </c>
      <c r="B70" s="6" t="s">
        <v>38</v>
      </c>
      <c r="C70" s="6">
        <v>5</v>
      </c>
      <c r="D70" s="6">
        <v>100</v>
      </c>
      <c r="E70" s="6">
        <f t="shared" si="4"/>
        <v>500</v>
      </c>
      <c r="F70" s="10">
        <f t="shared" si="5"/>
        <v>575</v>
      </c>
      <c r="G70" s="5"/>
      <c r="H70" s="5"/>
      <c r="I70" s="22"/>
      <c r="J70" s="13">
        <v>18</v>
      </c>
    </row>
    <row r="71" spans="1:10" ht="33.75">
      <c r="A71" s="29" t="s">
        <v>82</v>
      </c>
      <c r="B71" s="4" t="s">
        <v>78</v>
      </c>
      <c r="C71" s="4">
        <v>7</v>
      </c>
      <c r="D71" s="4">
        <v>45</v>
      </c>
      <c r="E71" s="4">
        <f t="shared" si="4"/>
        <v>315</v>
      </c>
      <c r="F71" s="9">
        <f t="shared" si="5"/>
        <v>362.25</v>
      </c>
      <c r="G71" s="3"/>
      <c r="H71" s="3"/>
      <c r="I71" s="21"/>
      <c r="J71" s="12">
        <v>-28</v>
      </c>
    </row>
    <row r="72" spans="1:10" ht="33.75">
      <c r="A72" s="32" t="s">
        <v>127</v>
      </c>
      <c r="B72" s="17" t="s">
        <v>126</v>
      </c>
      <c r="C72" s="17">
        <v>10</v>
      </c>
      <c r="D72" s="17">
        <v>26.6</v>
      </c>
      <c r="E72" s="17">
        <f t="shared" si="4"/>
        <v>266</v>
      </c>
      <c r="F72" s="18">
        <f t="shared" si="5"/>
        <v>305.9</v>
      </c>
      <c r="G72" s="19">
        <f>F72</f>
        <v>305.9</v>
      </c>
      <c r="H72" s="16">
        <v>306</v>
      </c>
      <c r="I72" s="24">
        <v>5</v>
      </c>
      <c r="J72" s="19">
        <f>H72-G72-I72</f>
        <v>-4.899999999999977</v>
      </c>
    </row>
    <row r="73" spans="1:10" ht="33.75">
      <c r="A73" s="28" t="s">
        <v>83</v>
      </c>
      <c r="B73" s="6" t="s">
        <v>78</v>
      </c>
      <c r="C73" s="6">
        <v>5</v>
      </c>
      <c r="D73" s="6">
        <v>45</v>
      </c>
      <c r="E73" s="6">
        <f t="shared" si="4"/>
        <v>225</v>
      </c>
      <c r="F73" s="10">
        <f t="shared" si="5"/>
        <v>258.75</v>
      </c>
      <c r="G73" s="5"/>
      <c r="H73" s="5"/>
      <c r="I73" s="22"/>
      <c r="J73" s="13">
        <v>157</v>
      </c>
    </row>
    <row r="74" spans="1:10" ht="33.75">
      <c r="A74" s="29" t="s">
        <v>36</v>
      </c>
      <c r="B74" s="4" t="s">
        <v>33</v>
      </c>
      <c r="C74" s="4">
        <v>3</v>
      </c>
      <c r="D74" s="4">
        <v>75</v>
      </c>
      <c r="E74" s="4">
        <f t="shared" si="4"/>
        <v>225</v>
      </c>
      <c r="F74" s="9">
        <f t="shared" si="5"/>
        <v>258.75</v>
      </c>
      <c r="G74" s="3"/>
      <c r="H74" s="3"/>
      <c r="I74" s="21"/>
      <c r="J74" s="12">
        <v>-73</v>
      </c>
    </row>
    <row r="75" spans="1:10" ht="33.75">
      <c r="A75" s="30" t="s">
        <v>118</v>
      </c>
      <c r="B75" s="6" t="s">
        <v>105</v>
      </c>
      <c r="C75" s="6">
        <v>7</v>
      </c>
      <c r="D75" s="6">
        <v>11.4</v>
      </c>
      <c r="E75" s="6">
        <f t="shared" si="4"/>
        <v>79.8</v>
      </c>
      <c r="F75" s="10">
        <f t="shared" si="5"/>
        <v>91.77</v>
      </c>
      <c r="G75" s="13">
        <f>F75</f>
        <v>91.77</v>
      </c>
      <c r="H75" s="5">
        <v>92</v>
      </c>
      <c r="I75" s="22">
        <v>3.5</v>
      </c>
      <c r="J75" s="13">
        <f>H75-G75-I75</f>
        <v>-3.269999999999996</v>
      </c>
    </row>
    <row r="76" spans="1:10" ht="33.75">
      <c r="A76" s="27" t="s">
        <v>97</v>
      </c>
      <c r="B76" s="4" t="s">
        <v>96</v>
      </c>
      <c r="C76" s="4">
        <v>4</v>
      </c>
      <c r="D76" s="4">
        <v>75</v>
      </c>
      <c r="E76" s="4">
        <f t="shared" si="4"/>
        <v>300</v>
      </c>
      <c r="F76" s="9">
        <f t="shared" si="5"/>
        <v>345</v>
      </c>
      <c r="G76" s="12">
        <f>F76</f>
        <v>345</v>
      </c>
      <c r="H76" s="3">
        <v>345</v>
      </c>
      <c r="I76" s="21">
        <v>10.2</v>
      </c>
      <c r="J76" s="12">
        <f>H76-G76-I76</f>
        <v>-10.2</v>
      </c>
    </row>
    <row r="77" spans="1:10" ht="33.75">
      <c r="A77" s="28" t="s">
        <v>104</v>
      </c>
      <c r="B77" s="6" t="s">
        <v>102</v>
      </c>
      <c r="C77" s="6">
        <v>4</v>
      </c>
      <c r="D77" s="6">
        <v>145</v>
      </c>
      <c r="E77" s="6">
        <f t="shared" si="4"/>
        <v>580</v>
      </c>
      <c r="F77" s="10">
        <f t="shared" si="5"/>
        <v>667</v>
      </c>
      <c r="G77" s="13">
        <f>F77</f>
        <v>667</v>
      </c>
      <c r="H77" s="5">
        <v>680</v>
      </c>
      <c r="I77" s="22">
        <v>10.2</v>
      </c>
      <c r="J77" s="13">
        <f>H77-G77-I77</f>
        <v>2.8000000000000007</v>
      </c>
    </row>
    <row r="78" spans="1:10" ht="33.75">
      <c r="A78" s="27" t="s">
        <v>103</v>
      </c>
      <c r="B78" s="4" t="s">
        <v>102</v>
      </c>
      <c r="C78" s="4">
        <v>5</v>
      </c>
      <c r="D78" s="4">
        <v>145</v>
      </c>
      <c r="E78" s="4">
        <f t="shared" si="4"/>
        <v>725</v>
      </c>
      <c r="F78" s="9">
        <f t="shared" si="5"/>
        <v>833.7499999999999</v>
      </c>
      <c r="G78" s="12">
        <f>F78</f>
        <v>833.7499999999999</v>
      </c>
      <c r="H78" s="3">
        <v>850</v>
      </c>
      <c r="I78" s="21">
        <v>12.8</v>
      </c>
      <c r="J78" s="12">
        <f>H78-G78-I78</f>
        <v>3.450000000000113</v>
      </c>
    </row>
    <row r="79" spans="1:10" ht="33.75">
      <c r="A79" s="28" t="s">
        <v>37</v>
      </c>
      <c r="B79" s="6" t="s">
        <v>33</v>
      </c>
      <c r="C79" s="6">
        <v>12</v>
      </c>
      <c r="D79" s="6">
        <v>75</v>
      </c>
      <c r="E79" s="6">
        <f t="shared" si="4"/>
        <v>900</v>
      </c>
      <c r="F79" s="10">
        <f t="shared" si="5"/>
        <v>1035</v>
      </c>
      <c r="G79" s="5"/>
      <c r="H79" s="5"/>
      <c r="I79" s="22"/>
      <c r="J79" s="13"/>
    </row>
    <row r="80" spans="1:10" ht="33.75">
      <c r="A80" s="28" t="s">
        <v>37</v>
      </c>
      <c r="B80" s="6" t="s">
        <v>86</v>
      </c>
      <c r="C80" s="6">
        <v>16</v>
      </c>
      <c r="D80" s="6">
        <v>45</v>
      </c>
      <c r="E80" s="6">
        <f t="shared" si="4"/>
        <v>720</v>
      </c>
      <c r="F80" s="10">
        <f t="shared" si="5"/>
        <v>827.9999999999999</v>
      </c>
      <c r="G80" s="13">
        <f>F79+F80</f>
        <v>1863</v>
      </c>
      <c r="H80" s="5">
        <v>1863</v>
      </c>
      <c r="I80" s="22">
        <v>71.4</v>
      </c>
      <c r="J80" s="13">
        <f>H80-G80-I80</f>
        <v>-71.4</v>
      </c>
    </row>
    <row r="81" spans="1:10" ht="33.75">
      <c r="A81" s="29" t="s">
        <v>39</v>
      </c>
      <c r="B81" s="4" t="s">
        <v>38</v>
      </c>
      <c r="C81" s="4">
        <v>5</v>
      </c>
      <c r="D81" s="4">
        <v>100</v>
      </c>
      <c r="E81" s="4">
        <f t="shared" si="4"/>
        <v>500</v>
      </c>
      <c r="F81" s="9">
        <f t="shared" si="5"/>
        <v>575</v>
      </c>
      <c r="G81" s="3"/>
      <c r="H81" s="3"/>
      <c r="I81" s="21"/>
      <c r="J81" s="12">
        <v>-11</v>
      </c>
    </row>
    <row r="82" spans="1:10" ht="33.75">
      <c r="A82" s="28" t="s">
        <v>131</v>
      </c>
      <c r="B82" s="6" t="s">
        <v>126</v>
      </c>
      <c r="C82" s="6">
        <v>4</v>
      </c>
      <c r="D82" s="6">
        <v>26.6</v>
      </c>
      <c r="E82" s="6">
        <f aca="true" t="shared" si="6" ref="E82:E108">D82*C82</f>
        <v>106.4</v>
      </c>
      <c r="F82" s="10">
        <f aca="true" t="shared" si="7" ref="F82:F108">E82*1.15</f>
        <v>122.36</v>
      </c>
      <c r="G82" s="13">
        <f>F82</f>
        <v>122.36</v>
      </c>
      <c r="H82" s="5">
        <v>130</v>
      </c>
      <c r="I82" s="22">
        <v>2</v>
      </c>
      <c r="J82" s="13">
        <f>H82-G82-I82</f>
        <v>5.640000000000001</v>
      </c>
    </row>
    <row r="83" spans="1:10" ht="33.75">
      <c r="A83" s="29" t="s">
        <v>15</v>
      </c>
      <c r="B83" s="4" t="s">
        <v>10</v>
      </c>
      <c r="C83" s="4">
        <v>6</v>
      </c>
      <c r="D83" s="4">
        <v>52.5</v>
      </c>
      <c r="E83" s="4">
        <f t="shared" si="6"/>
        <v>315</v>
      </c>
      <c r="F83" s="9">
        <f t="shared" si="7"/>
        <v>362.25</v>
      </c>
      <c r="G83" s="3"/>
      <c r="H83" s="3"/>
      <c r="I83" s="21"/>
      <c r="J83" s="12">
        <v>-36</v>
      </c>
    </row>
    <row r="84" spans="1:10" ht="33.75">
      <c r="A84" s="30" t="s">
        <v>73</v>
      </c>
      <c r="B84" s="6" t="s">
        <v>69</v>
      </c>
      <c r="C84" s="6">
        <v>3</v>
      </c>
      <c r="D84" s="6">
        <v>62.5</v>
      </c>
      <c r="E84" s="6">
        <f t="shared" si="6"/>
        <v>187.5</v>
      </c>
      <c r="F84" s="10">
        <f t="shared" si="7"/>
        <v>215.62499999999997</v>
      </c>
      <c r="G84" s="13"/>
      <c r="H84" s="5"/>
      <c r="I84" s="22"/>
      <c r="J84" s="13">
        <v>-25</v>
      </c>
    </row>
    <row r="85" spans="1:10" ht="33.75">
      <c r="A85" s="27" t="s">
        <v>93</v>
      </c>
      <c r="B85" s="4" t="s">
        <v>92</v>
      </c>
      <c r="C85" s="4">
        <v>4</v>
      </c>
      <c r="D85" s="4">
        <v>75</v>
      </c>
      <c r="E85" s="4">
        <f t="shared" si="6"/>
        <v>300</v>
      </c>
      <c r="F85" s="9">
        <f t="shared" si="7"/>
        <v>345</v>
      </c>
      <c r="G85" s="12">
        <f>F85</f>
        <v>345</v>
      </c>
      <c r="H85" s="3">
        <v>420</v>
      </c>
      <c r="I85" s="21">
        <v>10.2</v>
      </c>
      <c r="J85" s="12">
        <f>H85-G85-I85</f>
        <v>64.8</v>
      </c>
    </row>
    <row r="86" spans="1:10" ht="33.75">
      <c r="A86" s="28" t="s">
        <v>35</v>
      </c>
      <c r="B86" s="6" t="s">
        <v>33</v>
      </c>
      <c r="C86" s="6">
        <v>5</v>
      </c>
      <c r="D86" s="6">
        <v>75</v>
      </c>
      <c r="E86" s="6">
        <f t="shared" si="6"/>
        <v>375</v>
      </c>
      <c r="F86" s="10">
        <f t="shared" si="7"/>
        <v>431.24999999999994</v>
      </c>
      <c r="G86" s="13">
        <f>F86</f>
        <v>431.24999999999994</v>
      </c>
      <c r="H86" s="5">
        <v>431</v>
      </c>
      <c r="I86" s="22">
        <v>12.8</v>
      </c>
      <c r="J86" s="13">
        <f>H86-G86-I86</f>
        <v>-13.049999999999944</v>
      </c>
    </row>
    <row r="87" spans="1:10" ht="33.75">
      <c r="A87" s="29" t="s">
        <v>87</v>
      </c>
      <c r="B87" s="4" t="s">
        <v>86</v>
      </c>
      <c r="C87" s="4">
        <v>4</v>
      </c>
      <c r="D87" s="4">
        <v>45</v>
      </c>
      <c r="E87" s="4">
        <f t="shared" si="6"/>
        <v>180</v>
      </c>
      <c r="F87" s="9">
        <f t="shared" si="7"/>
        <v>206.99999999999997</v>
      </c>
      <c r="G87" s="12">
        <f>F87</f>
        <v>206.99999999999997</v>
      </c>
      <c r="H87" s="3">
        <v>220</v>
      </c>
      <c r="I87" s="21">
        <v>10.2</v>
      </c>
      <c r="J87" s="12">
        <f>H87-G87-I87</f>
        <v>2.800000000000029</v>
      </c>
    </row>
    <row r="88" spans="1:10" ht="33.75">
      <c r="A88" s="28" t="s">
        <v>29</v>
      </c>
      <c r="B88" s="6" t="s">
        <v>26</v>
      </c>
      <c r="C88" s="6">
        <v>5</v>
      </c>
      <c r="D88" s="6">
        <v>46</v>
      </c>
      <c r="E88" s="6">
        <f t="shared" si="6"/>
        <v>230</v>
      </c>
      <c r="F88" s="10">
        <f t="shared" si="7"/>
        <v>264.5</v>
      </c>
      <c r="G88" s="5"/>
      <c r="H88" s="5"/>
      <c r="I88" s="22"/>
      <c r="J88" s="13">
        <v>-37</v>
      </c>
    </row>
    <row r="89" spans="1:10" ht="33.75">
      <c r="A89" s="29" t="s">
        <v>119</v>
      </c>
      <c r="B89" s="4" t="s">
        <v>105</v>
      </c>
      <c r="C89" s="4">
        <v>8</v>
      </c>
      <c r="D89" s="4">
        <v>11.4</v>
      </c>
      <c r="E89" s="4">
        <f t="shared" si="6"/>
        <v>91.2</v>
      </c>
      <c r="F89" s="9">
        <f t="shared" si="7"/>
        <v>104.88</v>
      </c>
      <c r="G89" s="12">
        <f>F89</f>
        <v>104.88</v>
      </c>
      <c r="H89" s="3">
        <v>105</v>
      </c>
      <c r="I89" s="21">
        <v>4</v>
      </c>
      <c r="J89" s="12">
        <f>H89-G89-I89</f>
        <v>-3.8799999999999955</v>
      </c>
    </row>
    <row r="90" spans="1:10" ht="33.75">
      <c r="A90" s="28" t="s">
        <v>65</v>
      </c>
      <c r="B90" s="6" t="s">
        <v>59</v>
      </c>
      <c r="C90" s="6">
        <v>5.2</v>
      </c>
      <c r="D90" s="6">
        <v>125</v>
      </c>
      <c r="E90" s="6">
        <f t="shared" si="6"/>
        <v>650</v>
      </c>
      <c r="F90" s="10">
        <f t="shared" si="7"/>
        <v>747.4999999999999</v>
      </c>
      <c r="G90" s="5"/>
      <c r="H90" s="5"/>
      <c r="I90" s="22"/>
      <c r="J90" s="13">
        <v>-28</v>
      </c>
    </row>
    <row r="91" spans="1:10" ht="33.75">
      <c r="A91" s="29" t="s">
        <v>50</v>
      </c>
      <c r="B91" s="4" t="s">
        <v>48</v>
      </c>
      <c r="C91" s="4">
        <v>16</v>
      </c>
      <c r="D91" s="4">
        <v>125</v>
      </c>
      <c r="E91" s="4">
        <f t="shared" si="6"/>
        <v>2000</v>
      </c>
      <c r="F91" s="9">
        <f t="shared" si="7"/>
        <v>2300</v>
      </c>
      <c r="G91" s="12">
        <f>F91</f>
        <v>2300</v>
      </c>
      <c r="H91" s="3">
        <v>2350</v>
      </c>
      <c r="I91" s="21">
        <v>40.8</v>
      </c>
      <c r="J91" s="12">
        <f>H91-G91-I91</f>
        <v>9.200000000000003</v>
      </c>
    </row>
    <row r="92" spans="1:10" ht="33.75">
      <c r="A92" s="28" t="s">
        <v>22</v>
      </c>
      <c r="B92" s="6" t="s">
        <v>20</v>
      </c>
      <c r="C92" s="6">
        <v>3</v>
      </c>
      <c r="D92" s="6">
        <v>180</v>
      </c>
      <c r="E92" s="6">
        <f t="shared" si="6"/>
        <v>540</v>
      </c>
      <c r="F92" s="10">
        <f t="shared" si="7"/>
        <v>621</v>
      </c>
      <c r="G92" s="5"/>
      <c r="H92" s="5"/>
      <c r="I92" s="22"/>
      <c r="J92" s="13">
        <v>-88</v>
      </c>
    </row>
    <row r="93" spans="1:10" ht="33.75">
      <c r="A93" s="29" t="s">
        <v>34</v>
      </c>
      <c r="B93" s="4" t="s">
        <v>33</v>
      </c>
      <c r="C93" s="4">
        <v>10</v>
      </c>
      <c r="D93" s="4">
        <v>75</v>
      </c>
      <c r="E93" s="4">
        <f t="shared" si="6"/>
        <v>750</v>
      </c>
      <c r="F93" s="9">
        <f t="shared" si="7"/>
        <v>862.4999999999999</v>
      </c>
      <c r="G93" s="12">
        <f>F93</f>
        <v>862.4999999999999</v>
      </c>
      <c r="H93" s="3">
        <v>863</v>
      </c>
      <c r="I93" s="21">
        <v>25.5</v>
      </c>
      <c r="J93" s="12">
        <f>H93-G93-I93</f>
        <v>-24.999999999999886</v>
      </c>
    </row>
    <row r="94" spans="1:10" ht="33.75">
      <c r="A94" s="28" t="s">
        <v>12</v>
      </c>
      <c r="B94" s="6" t="s">
        <v>10</v>
      </c>
      <c r="C94" s="6">
        <v>3</v>
      </c>
      <c r="D94" s="6">
        <v>52.5</v>
      </c>
      <c r="E94" s="6">
        <f t="shared" si="6"/>
        <v>157.5</v>
      </c>
      <c r="F94" s="10">
        <f t="shared" si="7"/>
        <v>181.125</v>
      </c>
      <c r="G94" s="5"/>
      <c r="H94" s="5"/>
      <c r="I94" s="22"/>
      <c r="J94" s="13">
        <v>-13</v>
      </c>
    </row>
    <row r="95" spans="1:10" ht="33.75">
      <c r="A95" s="29" t="s">
        <v>14</v>
      </c>
      <c r="B95" s="4" t="s">
        <v>10</v>
      </c>
      <c r="C95" s="4">
        <v>6</v>
      </c>
      <c r="D95" s="4">
        <v>52.5</v>
      </c>
      <c r="E95" s="4">
        <f t="shared" si="6"/>
        <v>315</v>
      </c>
      <c r="F95" s="9">
        <f t="shared" si="7"/>
        <v>362.25</v>
      </c>
      <c r="G95" s="3"/>
      <c r="H95" s="3"/>
      <c r="I95" s="21"/>
      <c r="J95" s="12">
        <v>-4</v>
      </c>
    </row>
    <row r="96" spans="1:10" ht="33.75">
      <c r="A96" s="28" t="s">
        <v>141</v>
      </c>
      <c r="B96" s="6" t="s">
        <v>10</v>
      </c>
      <c r="C96" s="6">
        <v>11</v>
      </c>
      <c r="D96" s="6">
        <v>52.5</v>
      </c>
      <c r="E96" s="6">
        <f t="shared" si="6"/>
        <v>577.5</v>
      </c>
      <c r="F96" s="10">
        <f t="shared" si="7"/>
        <v>664.125</v>
      </c>
      <c r="G96" s="13"/>
      <c r="H96" s="5"/>
      <c r="I96" s="22"/>
      <c r="J96" s="13">
        <v>-66</v>
      </c>
    </row>
    <row r="97" spans="1:10" ht="33.75">
      <c r="A97" s="33" t="s">
        <v>142</v>
      </c>
      <c r="B97" s="17" t="s">
        <v>86</v>
      </c>
      <c r="C97" s="17">
        <v>10</v>
      </c>
      <c r="D97" s="17">
        <v>45</v>
      </c>
      <c r="E97" s="17">
        <f t="shared" si="6"/>
        <v>450</v>
      </c>
      <c r="F97" s="18">
        <f t="shared" si="7"/>
        <v>517.5</v>
      </c>
      <c r="G97" s="19"/>
      <c r="H97" s="16"/>
      <c r="I97" s="24"/>
      <c r="J97" s="19">
        <v>-31</v>
      </c>
    </row>
    <row r="98" spans="1:10" ht="33.75">
      <c r="A98" s="29" t="s">
        <v>143</v>
      </c>
      <c r="B98" s="4" t="s">
        <v>102</v>
      </c>
      <c r="C98" s="4">
        <v>7</v>
      </c>
      <c r="D98" s="4">
        <v>145</v>
      </c>
      <c r="E98" s="4">
        <f t="shared" si="6"/>
        <v>1015</v>
      </c>
      <c r="F98" s="9">
        <f t="shared" si="7"/>
        <v>1167.25</v>
      </c>
      <c r="G98" s="12">
        <f>F98</f>
        <v>1167.25</v>
      </c>
      <c r="H98" s="3">
        <v>1167</v>
      </c>
      <c r="I98" s="21">
        <v>17.85</v>
      </c>
      <c r="J98" s="12">
        <f>H98-G98-I98</f>
        <v>-18.1</v>
      </c>
    </row>
    <row r="99" spans="1:10" ht="33.75">
      <c r="A99" s="33" t="s">
        <v>145</v>
      </c>
      <c r="B99" s="17" t="s">
        <v>48</v>
      </c>
      <c r="C99" s="17">
        <v>4</v>
      </c>
      <c r="D99" s="17">
        <v>125</v>
      </c>
      <c r="E99" s="17">
        <f t="shared" si="6"/>
        <v>500</v>
      </c>
      <c r="F99" s="18">
        <f t="shared" si="7"/>
        <v>575</v>
      </c>
      <c r="G99" s="19">
        <f>F99</f>
        <v>575</v>
      </c>
      <c r="H99" s="16">
        <v>575</v>
      </c>
      <c r="I99" s="24">
        <v>10.2</v>
      </c>
      <c r="J99" s="19">
        <f>H99-G99-I99</f>
        <v>-10.2</v>
      </c>
    </row>
    <row r="100" spans="1:10" ht="33.75">
      <c r="A100" s="29" t="s">
        <v>146</v>
      </c>
      <c r="B100" s="4" t="s">
        <v>26</v>
      </c>
      <c r="C100" s="4">
        <v>2</v>
      </c>
      <c r="D100" s="4">
        <v>46</v>
      </c>
      <c r="E100" s="4">
        <f t="shared" si="6"/>
        <v>92</v>
      </c>
      <c r="F100" s="9">
        <f t="shared" si="7"/>
        <v>105.8</v>
      </c>
      <c r="G100" s="12"/>
      <c r="H100" s="3"/>
      <c r="I100" s="21"/>
      <c r="J100" s="12">
        <v>-40</v>
      </c>
    </row>
    <row r="101" spans="1:10" ht="33.75">
      <c r="A101" s="33" t="s">
        <v>147</v>
      </c>
      <c r="B101" s="17" t="s">
        <v>86</v>
      </c>
      <c r="C101" s="17">
        <v>11.1</v>
      </c>
      <c r="D101" s="17">
        <v>45</v>
      </c>
      <c r="E101" s="17">
        <f t="shared" si="6"/>
        <v>499.5</v>
      </c>
      <c r="F101" s="18">
        <f t="shared" si="7"/>
        <v>574.425</v>
      </c>
      <c r="G101" s="19">
        <f>F101</f>
        <v>574.425</v>
      </c>
      <c r="H101" s="16">
        <v>574</v>
      </c>
      <c r="I101" s="24">
        <v>28.3</v>
      </c>
      <c r="J101" s="19">
        <f>H101-G101-I101</f>
        <v>-28.724999999999955</v>
      </c>
    </row>
    <row r="102" spans="1:10" ht="33.75">
      <c r="A102" s="29" t="s">
        <v>148</v>
      </c>
      <c r="B102" s="4" t="s">
        <v>139</v>
      </c>
      <c r="C102" s="4">
        <v>3</v>
      </c>
      <c r="D102" s="4">
        <v>52.5</v>
      </c>
      <c r="E102" s="4">
        <f t="shared" si="6"/>
        <v>157.5</v>
      </c>
      <c r="F102" s="9">
        <f t="shared" si="7"/>
        <v>181.125</v>
      </c>
      <c r="G102" s="12">
        <f>F102</f>
        <v>181.125</v>
      </c>
      <c r="H102" s="3">
        <v>181</v>
      </c>
      <c r="I102" s="21">
        <v>7.65</v>
      </c>
      <c r="J102" s="12">
        <f>H102-G102-I102</f>
        <v>-7.775</v>
      </c>
    </row>
    <row r="103" spans="1:10" ht="33.75">
      <c r="A103" s="33" t="s">
        <v>149</v>
      </c>
      <c r="B103" s="17" t="s">
        <v>139</v>
      </c>
      <c r="C103" s="17">
        <v>5</v>
      </c>
      <c r="D103" s="17">
        <v>52.5</v>
      </c>
      <c r="E103" s="17">
        <f t="shared" si="6"/>
        <v>262.5</v>
      </c>
      <c r="F103" s="18">
        <f t="shared" si="7"/>
        <v>301.875</v>
      </c>
      <c r="G103" s="19">
        <f>F103</f>
        <v>301.875</v>
      </c>
      <c r="H103" s="16">
        <v>302</v>
      </c>
      <c r="I103" s="24">
        <v>12.8</v>
      </c>
      <c r="J103" s="19">
        <f>H103-G103-I103</f>
        <v>-12.675</v>
      </c>
    </row>
    <row r="104" spans="1:10" ht="33.75">
      <c r="A104" s="29" t="s">
        <v>150</v>
      </c>
      <c r="B104" s="4" t="s">
        <v>45</v>
      </c>
      <c r="C104" s="4">
        <v>5.45</v>
      </c>
      <c r="D104" s="4">
        <v>130</v>
      </c>
      <c r="E104" s="4">
        <f t="shared" si="6"/>
        <v>708.5</v>
      </c>
      <c r="F104" s="9">
        <f t="shared" si="7"/>
        <v>814.775</v>
      </c>
      <c r="G104" s="12">
        <f>F104</f>
        <v>814.775</v>
      </c>
      <c r="H104" s="3">
        <v>748</v>
      </c>
      <c r="I104" s="21">
        <v>13.9</v>
      </c>
      <c r="J104" s="12">
        <f>H104-G104-I104</f>
        <v>-80.67499999999998</v>
      </c>
    </row>
    <row r="105" spans="1:10" ht="33.75">
      <c r="A105" s="33" t="s">
        <v>151</v>
      </c>
      <c r="B105" s="17" t="s">
        <v>48</v>
      </c>
      <c r="C105" s="17">
        <v>4.5</v>
      </c>
      <c r="D105" s="17">
        <v>125</v>
      </c>
      <c r="E105" s="17">
        <f t="shared" si="6"/>
        <v>562.5</v>
      </c>
      <c r="F105" s="18">
        <f t="shared" si="7"/>
        <v>646.875</v>
      </c>
      <c r="G105" s="19"/>
      <c r="H105" s="16"/>
      <c r="I105" s="24"/>
      <c r="J105" s="19">
        <v>-14</v>
      </c>
    </row>
    <row r="106" spans="1:10" ht="33.75">
      <c r="A106" s="29" t="s">
        <v>152</v>
      </c>
      <c r="B106" s="4" t="s">
        <v>92</v>
      </c>
      <c r="C106" s="4">
        <v>9</v>
      </c>
      <c r="D106" s="4">
        <v>75</v>
      </c>
      <c r="E106" s="4">
        <f t="shared" si="6"/>
        <v>675</v>
      </c>
      <c r="F106" s="9">
        <f t="shared" si="7"/>
        <v>776.2499999999999</v>
      </c>
      <c r="G106" s="12">
        <f>F106</f>
        <v>776.2499999999999</v>
      </c>
      <c r="H106" s="3"/>
      <c r="I106" s="21">
        <v>22.95</v>
      </c>
      <c r="J106" s="12">
        <f>H106-G106-I106</f>
        <v>-799.1999999999999</v>
      </c>
    </row>
    <row r="107" spans="1:10" ht="33.75">
      <c r="A107" s="33" t="s">
        <v>153</v>
      </c>
      <c r="B107" s="17" t="s">
        <v>17</v>
      </c>
      <c r="C107" s="17">
        <v>3.6</v>
      </c>
      <c r="D107" s="17">
        <v>180</v>
      </c>
      <c r="E107" s="17">
        <f t="shared" si="6"/>
        <v>648</v>
      </c>
      <c r="F107" s="18">
        <f t="shared" si="7"/>
        <v>745.1999999999999</v>
      </c>
      <c r="G107" s="19">
        <f>F107</f>
        <v>745.1999999999999</v>
      </c>
      <c r="H107" s="16">
        <v>745</v>
      </c>
      <c r="I107" s="24">
        <v>9.18</v>
      </c>
      <c r="J107" s="19">
        <f>H107-G107-I107</f>
        <v>-9.379999999999932</v>
      </c>
    </row>
    <row r="108" spans="1:10" ht="33.75">
      <c r="A108" s="29" t="s">
        <v>154</v>
      </c>
      <c r="B108" s="4" t="s">
        <v>139</v>
      </c>
      <c r="C108" s="4">
        <v>6</v>
      </c>
      <c r="D108" s="4">
        <v>52.5</v>
      </c>
      <c r="E108" s="4">
        <f t="shared" si="6"/>
        <v>315</v>
      </c>
      <c r="F108" s="9">
        <f t="shared" si="7"/>
        <v>362.25</v>
      </c>
      <c r="G108" s="12">
        <f>F108</f>
        <v>362.25</v>
      </c>
      <c r="H108" s="3">
        <v>400</v>
      </c>
      <c r="I108" s="21">
        <v>15.3</v>
      </c>
      <c r="J108" s="12">
        <f>H108-G108-I108</f>
        <v>22.45</v>
      </c>
    </row>
    <row r="109" spans="1:10" ht="33.75">
      <c r="A109" s="33" t="s">
        <v>156</v>
      </c>
      <c r="B109" s="17" t="s">
        <v>92</v>
      </c>
      <c r="C109" s="17">
        <v>3.15</v>
      </c>
      <c r="D109" s="17">
        <v>75</v>
      </c>
      <c r="E109" s="17">
        <f>D109*C109</f>
        <v>236.25</v>
      </c>
      <c r="F109" s="18">
        <f>E109*1.15</f>
        <v>271.6875</v>
      </c>
      <c r="G109" s="19"/>
      <c r="H109" s="16"/>
      <c r="I109" s="24"/>
      <c r="J109" s="19">
        <v>6</v>
      </c>
    </row>
    <row r="110" spans="1:10" ht="33.75">
      <c r="A110" s="27" t="s">
        <v>157</v>
      </c>
      <c r="B110" s="4" t="s">
        <v>96</v>
      </c>
      <c r="C110" s="4">
        <v>7</v>
      </c>
      <c r="D110" s="4">
        <v>75</v>
      </c>
      <c r="E110" s="4">
        <f>D110*C110</f>
        <v>525</v>
      </c>
      <c r="F110" s="9">
        <f>E110*1.15</f>
        <v>603.75</v>
      </c>
      <c r="G110" s="12">
        <f>F110</f>
        <v>603.75</v>
      </c>
      <c r="H110" s="3"/>
      <c r="I110" s="21">
        <v>17.85</v>
      </c>
      <c r="J110" s="12">
        <f>H110-G110-I110</f>
        <v>-621.6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2" sqref="I12"/>
    </sheetView>
  </sheetViews>
  <sheetFormatPr defaultColWidth="9.140625" defaultRowHeight="15"/>
  <sheetData>
    <row r="1" ht="15">
      <c r="B1">
        <v>215</v>
      </c>
    </row>
    <row r="2" ht="15">
      <c r="B2">
        <v>85</v>
      </c>
    </row>
    <row r="3" ht="15">
      <c r="B3" s="26">
        <f>SUM(B1:B2)</f>
        <v>300</v>
      </c>
    </row>
    <row r="4" ht="15">
      <c r="C4">
        <v>2306</v>
      </c>
    </row>
    <row r="5" spans="1:4" ht="15">
      <c r="A5" t="s">
        <v>158</v>
      </c>
      <c r="D5">
        <v>2.55</v>
      </c>
    </row>
    <row r="6" spans="1:3" ht="15">
      <c r="A6" t="s">
        <v>159</v>
      </c>
      <c r="C6">
        <v>75</v>
      </c>
    </row>
    <row r="7" spans="1:3" ht="15">
      <c r="A7" t="s">
        <v>160</v>
      </c>
      <c r="C7">
        <v>30</v>
      </c>
    </row>
    <row r="8" spans="1:3" ht="15">
      <c r="A8" t="s">
        <v>161</v>
      </c>
      <c r="C8">
        <v>40</v>
      </c>
    </row>
    <row r="9" ht="15">
      <c r="A9" t="s">
        <v>162</v>
      </c>
    </row>
    <row r="10" spans="1:3" ht="15">
      <c r="A10">
        <v>50</v>
      </c>
      <c r="B10">
        <v>450</v>
      </c>
      <c r="C10">
        <v>250</v>
      </c>
    </row>
    <row r="13" spans="1:3" ht="15">
      <c r="A13" t="s">
        <v>163</v>
      </c>
      <c r="C13">
        <v>10</v>
      </c>
    </row>
    <row r="16" ht="15">
      <c r="C16">
        <v>1926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2011-08-31T15:02:05Z</cp:lastPrinted>
  <dcterms:created xsi:type="dcterms:W3CDTF">2011-08-16T06:50:12Z</dcterms:created>
  <dcterms:modified xsi:type="dcterms:W3CDTF">2011-08-31T19:00:53Z</dcterms:modified>
  <cp:category/>
  <cp:version/>
  <cp:contentType/>
  <cp:contentStatus/>
</cp:coreProperties>
</file>