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1 (2)" sheetId="2" r:id="rId2"/>
  </sheets>
  <definedNames/>
  <calcPr fullCalcOnLoad="1" refMode="R1C1"/>
</workbook>
</file>

<file path=xl/sharedStrings.xml><?xml version="1.0" encoding="utf-8"?>
<sst xmlns="http://schemas.openxmlformats.org/spreadsheetml/2006/main" count="544" uniqueCount="137">
  <si>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</si>
  <si>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</si>
  <si>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</si>
  <si>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</si>
  <si>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</si>
  <si>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</si>
  <si>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</si>
  <si>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</si>
  <si>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</si>
  <si>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</si>
  <si>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№49 </t>
  </si>
  <si>
    <t>Ряженка</t>
  </si>
  <si>
    <t>Ruth</t>
  </si>
  <si>
    <t>makareshka</t>
  </si>
  <si>
    <t>Большая вредина</t>
  </si>
  <si>
    <t>СВОБОДНО</t>
  </si>
  <si>
    <t>Ткань портьерная ТАФТА TA001 150 Цвет №2</t>
  </si>
  <si>
    <t>Лю-ля</t>
  </si>
  <si>
    <t>Катёна249</t>
  </si>
  <si>
    <t>Elya</t>
  </si>
  <si>
    <t>Ткань портьерная ТАФТА TA001 150 Цвет №4</t>
  </si>
  <si>
    <t>Микстура</t>
  </si>
  <si>
    <t xml:space="preserve">Elya </t>
  </si>
  <si>
    <t>Ткань портьерная ТАФТА TA001 150 Цвет №79</t>
  </si>
  <si>
    <t>Ткань портьерная ТАФТА TA001 150 Цвет №16</t>
  </si>
  <si>
    <t xml:space="preserve">Ткань портьерная тафта "Шантон" арт. 3119 цвет 239 </t>
  </si>
  <si>
    <t>Elka80</t>
  </si>
  <si>
    <t>Ткань портьерная ТАФТА "ШАНТОН" 3119 300 Цвет №207</t>
  </si>
  <si>
    <t>ЛЕНОК М</t>
  </si>
  <si>
    <t>ТАТАЛУ</t>
  </si>
  <si>
    <t>Органза вышивка бел-бел арт.9344</t>
  </si>
  <si>
    <t>Natusechka1</t>
  </si>
  <si>
    <t>Yulka</t>
  </si>
  <si>
    <t>Jyls</t>
  </si>
  <si>
    <t>Мурашечка</t>
  </si>
  <si>
    <t>Тюль кристалл под лен арт.ZF9, Цвет 1</t>
  </si>
  <si>
    <t>алинка</t>
  </si>
  <si>
    <t xml:space="preserve">olgaolga57 </t>
  </si>
  <si>
    <t>Helenysia</t>
  </si>
  <si>
    <t xml:space="preserve">Kostumersha </t>
  </si>
  <si>
    <t>Тюль кристалл фантазия под лен арт.ZL15</t>
  </si>
  <si>
    <t>Missis</t>
  </si>
  <si>
    <t>КАРАСУЧАНОЧКА</t>
  </si>
  <si>
    <t>Umcha</t>
  </si>
  <si>
    <t>Ир1963</t>
  </si>
  <si>
    <t>ТЮЛЬ_ОРГАНЗА_ФАНТАЗИЯ 5010 Цвет 17</t>
  </si>
  <si>
    <t xml:space="preserve">Мама Жентоса </t>
  </si>
  <si>
    <t xml:space="preserve">Сливочка </t>
  </si>
  <si>
    <t>Naty25</t>
  </si>
  <si>
    <t xml:space="preserve">Elfik </t>
  </si>
  <si>
    <t xml:space="preserve">mnogotochie </t>
  </si>
  <si>
    <t xml:space="preserve">na.tihonova </t>
  </si>
  <si>
    <t xml:space="preserve">Органза Флок арт. 7DX019 цв. 3 </t>
  </si>
  <si>
    <t>АРИНА29</t>
  </si>
  <si>
    <t>M.M.</t>
  </si>
  <si>
    <t>Tadya</t>
  </si>
  <si>
    <t>Ткань вуаль "Нежность" Y050 280 Цвет 87</t>
  </si>
  <si>
    <t xml:space="preserve">lesoleil </t>
  </si>
  <si>
    <t xml:space="preserve">Helgo4ka </t>
  </si>
  <si>
    <t>Вуаль 2009 300 Цвет №33</t>
  </si>
  <si>
    <t xml:space="preserve">София 13 </t>
  </si>
  <si>
    <t>Grust666</t>
  </si>
  <si>
    <t xml:space="preserve">Вуаль 2009/2010/6010 300 Цвет №1 </t>
  </si>
  <si>
    <t xml:space="preserve">Алёка </t>
  </si>
  <si>
    <t>juliaks</t>
  </si>
  <si>
    <t>милена_с</t>
  </si>
  <si>
    <t>TakTak</t>
  </si>
  <si>
    <t xml:space="preserve">асятася </t>
  </si>
  <si>
    <t>Median</t>
  </si>
  <si>
    <t xml:space="preserve">Тесьма шторная TF5-200 </t>
  </si>
  <si>
    <t>Сливочка</t>
  </si>
  <si>
    <t xml:space="preserve">ЛЮСИК-00 </t>
  </si>
  <si>
    <t xml:space="preserve">ЖЕНЯ224 </t>
  </si>
  <si>
    <t xml:space="preserve">многоточие </t>
  </si>
  <si>
    <t>Helgo4ka</t>
  </si>
  <si>
    <t>Алёка</t>
  </si>
  <si>
    <t>Android122</t>
  </si>
  <si>
    <t>Lora1973</t>
  </si>
  <si>
    <t>Тесьма шторная TZ3-250</t>
  </si>
  <si>
    <t>Anyavee</t>
  </si>
  <si>
    <t>Танюшка-77</t>
  </si>
  <si>
    <t xml:space="preserve">ЮМар </t>
  </si>
  <si>
    <t>ТЁТЯ ГРУША</t>
  </si>
  <si>
    <t>Тесьма шторная Z7/Zw-200</t>
  </si>
  <si>
    <t xml:space="preserve">Чупа-чупс </t>
  </si>
  <si>
    <t xml:space="preserve">НАТАЛИ БОЯРКИНА </t>
  </si>
  <si>
    <t xml:space="preserve"> ЛЮВЕРС_ 304 11 30</t>
  </si>
  <si>
    <t xml:space="preserve"> ЛудаИ </t>
  </si>
  <si>
    <t>ШТОРЫ_НИТЬ_ГК_ЗАРА DS 1</t>
  </si>
  <si>
    <t>ШТОРЫ_НИТЬ_ГК_ЗАРА_БУСЫ ZLBH 5</t>
  </si>
  <si>
    <t>ШТОРЫ_НИТЬ_ГК_ЗАРА_БУСЫ ZLBH A3</t>
  </si>
  <si>
    <t>ШТОРЫ_НИТЬ_ЦВ_ЗАРА_РАДУГА JGS 123</t>
  </si>
  <si>
    <t>ЖЕНА МАЙОРА</t>
  </si>
  <si>
    <t>Натушья</t>
  </si>
  <si>
    <t>УКРАШЕНИЕ_Д/ШТОР_СТРЕКОЗА_ЦВ 2004</t>
  </si>
  <si>
    <t>Фея-Фиалка</t>
  </si>
  <si>
    <t>)))*Лен-ОК*)))</t>
  </si>
  <si>
    <t>Катерина</t>
  </si>
  <si>
    <t xml:space="preserve">ЖЕНА МАЙОРА </t>
  </si>
  <si>
    <t>Анна80</t>
  </si>
  <si>
    <t>ninell</t>
  </si>
  <si>
    <t>julia71</t>
  </si>
  <si>
    <t>makitra</t>
  </si>
  <si>
    <t>Танечка-1985</t>
  </si>
  <si>
    <t>Elfik</t>
  </si>
  <si>
    <t>Света089</t>
  </si>
  <si>
    <t>жатка</t>
  </si>
  <si>
    <t>Ilven</t>
  </si>
  <si>
    <t>Xaritoshka</t>
  </si>
  <si>
    <t>Данечка 24</t>
  </si>
  <si>
    <t>Kaтерина</t>
  </si>
  <si>
    <t>LudaI</t>
  </si>
  <si>
    <t>Жатка</t>
  </si>
  <si>
    <t>плюс 242р</t>
  </si>
  <si>
    <t>Chigov</t>
  </si>
  <si>
    <t>Органза однотонная LF 300 Цвет №133</t>
  </si>
  <si>
    <t>ТЮЛЬ_ОРГАНЗА_ФАНТАЗИЯ 5010 Цвет 8</t>
  </si>
  <si>
    <t>N@T@C@</t>
  </si>
  <si>
    <t>Ole150</t>
  </si>
  <si>
    <t>)))*Len-OK*)))</t>
  </si>
  <si>
    <t>6,5м F4/Z</t>
  </si>
  <si>
    <t>ZНаталья</t>
  </si>
  <si>
    <t>fuzz</t>
  </si>
  <si>
    <t>Кудесница Леся</t>
  </si>
  <si>
    <t>Натали-ли-ли</t>
  </si>
  <si>
    <t>eausolceva</t>
  </si>
  <si>
    <t>Алюсик</t>
  </si>
  <si>
    <t>037 3м</t>
  </si>
  <si>
    <t>красн</t>
  </si>
  <si>
    <t>голубой</t>
  </si>
  <si>
    <t>коричнев</t>
  </si>
  <si>
    <t>жёлт</t>
  </si>
  <si>
    <t>оранж</t>
  </si>
  <si>
    <t>зелен</t>
  </si>
  <si>
    <t>фиолетов</t>
  </si>
  <si>
    <t>м/г плюс 40р</t>
  </si>
  <si>
    <t>м/г плюс 30р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</si>
</sst>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3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3" fillId="34" borderId="0" xfId="0" applyFont="1" applyFill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35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35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1" fillId="35" borderId="10" xfId="42" applyFill="1" applyBorder="1" applyAlignment="1" applyProtection="1">
      <alignment/>
      <protection/>
    </xf>
    <xf numFmtId="0" fontId="3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35" fillId="37" borderId="10" xfId="0" applyNumberFormat="1" applyFont="1" applyFill="1" applyBorder="1" applyAlignment="1">
      <alignment/>
    </xf>
    <xf numFmtId="1" fontId="47" fillId="36" borderId="10" xfId="0" applyNumberFormat="1" applyFont="1" applyFill="1" applyBorder="1" applyAlignment="1">
      <alignment/>
    </xf>
    <xf numFmtId="0" fontId="23" fillId="36" borderId="10" xfId="0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2" fontId="35" fillId="35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5" fillId="36" borderId="10" xfId="0" applyNumberFormat="1" applyFont="1" applyFill="1" applyBorder="1" applyAlignment="1">
      <alignment/>
    </xf>
    <xf numFmtId="2" fontId="35" fillId="37" borderId="10" xfId="0" applyNumberFormat="1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@T@C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">
      <selection activeCell="B155" sqref="B155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  <col min="6" max="6" width="11.7109375" style="0" customWidth="1"/>
    <col min="10" max="10" width="18.57421875" style="0" customWidth="1"/>
    <col min="11" max="11" width="11.140625" style="0" customWidth="1"/>
  </cols>
  <sheetData>
    <row r="1" spans="1:10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ht="15">
      <c r="A2" s="10" t="s">
        <v>119</v>
      </c>
      <c r="B2" s="11" t="s">
        <v>94</v>
      </c>
      <c r="C2" s="11">
        <v>2</v>
      </c>
      <c r="D2" s="11">
        <v>29</v>
      </c>
      <c r="E2" s="11">
        <f aca="true" t="shared" si="0" ref="E2:E35">D2*C2</f>
        <v>58</v>
      </c>
      <c r="F2" s="11">
        <f aca="true" t="shared" si="1" ref="F2:F35">E2*1.15</f>
        <v>66.69999999999999</v>
      </c>
      <c r="G2" s="12"/>
      <c r="H2" s="12"/>
      <c r="I2" s="29">
        <f>C2*3</f>
        <v>6</v>
      </c>
      <c r="J2" s="12"/>
    </row>
    <row r="3" spans="1:10" ht="15">
      <c r="A3" s="10" t="s">
        <v>119</v>
      </c>
      <c r="B3" s="11" t="s">
        <v>20</v>
      </c>
      <c r="C3" s="11">
        <v>7</v>
      </c>
      <c r="D3" s="11">
        <v>61</v>
      </c>
      <c r="E3" s="11">
        <f t="shared" si="0"/>
        <v>427</v>
      </c>
      <c r="F3" s="11">
        <f t="shared" si="1"/>
        <v>491.04999999999995</v>
      </c>
      <c r="G3" s="12"/>
      <c r="H3" s="12"/>
      <c r="I3" s="29">
        <f aca="true" t="shared" si="2" ref="I3:I67">C3*2.14</f>
        <v>14.98</v>
      </c>
      <c r="J3" s="12"/>
    </row>
    <row r="4" spans="1:10" ht="15">
      <c r="A4" s="10" t="s">
        <v>119</v>
      </c>
      <c r="B4" s="11" t="s">
        <v>52</v>
      </c>
      <c r="C4" s="11">
        <v>3</v>
      </c>
      <c r="D4" s="11">
        <v>127.5</v>
      </c>
      <c r="E4" s="11">
        <f t="shared" si="0"/>
        <v>382.5</v>
      </c>
      <c r="F4" s="11">
        <f t="shared" si="1"/>
        <v>439.87499999999994</v>
      </c>
      <c r="G4" s="12">
        <f>F2+F3+F4</f>
        <v>997.625</v>
      </c>
      <c r="H4" s="12">
        <v>558</v>
      </c>
      <c r="I4" s="29">
        <f t="shared" si="2"/>
        <v>6.42</v>
      </c>
      <c r="J4" s="12">
        <f>H4-G4-I4-I3-I2</f>
        <v>-467.02500000000003</v>
      </c>
    </row>
    <row r="5" spans="1:10" ht="15">
      <c r="A5" s="14" t="s">
        <v>76</v>
      </c>
      <c r="B5" s="15" t="s">
        <v>69</v>
      </c>
      <c r="C5" s="15">
        <v>5</v>
      </c>
      <c r="D5" s="15">
        <v>11.4</v>
      </c>
      <c r="E5" s="15">
        <f t="shared" si="0"/>
        <v>57</v>
      </c>
      <c r="F5" s="15">
        <f t="shared" si="1"/>
        <v>65.55</v>
      </c>
      <c r="G5" s="16"/>
      <c r="H5" s="16"/>
      <c r="I5" s="31">
        <f>C5*0.5</f>
        <v>2.5</v>
      </c>
      <c r="J5" s="16"/>
    </row>
    <row r="6" spans="1:10" ht="15">
      <c r="A6" s="14" t="s">
        <v>76</v>
      </c>
      <c r="B6" s="15" t="s">
        <v>27</v>
      </c>
      <c r="C6" s="15">
        <v>4</v>
      </c>
      <c r="D6" s="15">
        <v>165</v>
      </c>
      <c r="E6" s="15">
        <f t="shared" si="0"/>
        <v>660</v>
      </c>
      <c r="F6" s="15">
        <f t="shared" si="1"/>
        <v>758.9999999999999</v>
      </c>
      <c r="G6" s="16">
        <f>F5+F6</f>
        <v>824.5499999999998</v>
      </c>
      <c r="H6" s="16">
        <v>825</v>
      </c>
      <c r="I6" s="31">
        <f t="shared" si="2"/>
        <v>8.56</v>
      </c>
      <c r="J6" s="16">
        <f>H6-G6-I6-I5</f>
        <v>-10.609999999999841</v>
      </c>
    </row>
    <row r="7" spans="1:10" ht="15">
      <c r="A7" s="13" t="s">
        <v>79</v>
      </c>
      <c r="B7" s="11" t="s">
        <v>78</v>
      </c>
      <c r="C7" s="11">
        <v>8</v>
      </c>
      <c r="D7" s="11">
        <v>19</v>
      </c>
      <c r="E7" s="11">
        <f t="shared" si="0"/>
        <v>152</v>
      </c>
      <c r="F7" s="11">
        <f t="shared" si="1"/>
        <v>174.79999999999998</v>
      </c>
      <c r="G7" s="12">
        <f>F7</f>
        <v>174.79999999999998</v>
      </c>
      <c r="H7" s="12">
        <v>175</v>
      </c>
      <c r="I7" s="29">
        <f>C7*0.5</f>
        <v>4</v>
      </c>
      <c r="J7" s="12">
        <f>H7-G7-I7</f>
        <v>-3.799999999999983</v>
      </c>
    </row>
    <row r="8" spans="1:10" ht="15">
      <c r="A8" s="17" t="s">
        <v>104</v>
      </c>
      <c r="B8" s="15" t="s">
        <v>20</v>
      </c>
      <c r="C8" s="15">
        <v>5</v>
      </c>
      <c r="D8" s="15">
        <v>61</v>
      </c>
      <c r="E8" s="15">
        <f t="shared" si="0"/>
        <v>305</v>
      </c>
      <c r="F8" s="15">
        <f t="shared" si="1"/>
        <v>350.75</v>
      </c>
      <c r="G8" s="16"/>
      <c r="H8" s="16"/>
      <c r="I8" s="31">
        <f t="shared" si="2"/>
        <v>10.700000000000001</v>
      </c>
      <c r="J8" s="16"/>
    </row>
    <row r="9" spans="1:10" ht="15">
      <c r="A9" s="17" t="s">
        <v>104</v>
      </c>
      <c r="B9" s="15" t="s">
        <v>56</v>
      </c>
      <c r="C9" s="15">
        <v>6</v>
      </c>
      <c r="D9" s="15">
        <v>77.5</v>
      </c>
      <c r="E9" s="15">
        <f t="shared" si="0"/>
        <v>465</v>
      </c>
      <c r="F9" s="15">
        <f t="shared" si="1"/>
        <v>534.75</v>
      </c>
      <c r="G9" s="16"/>
      <c r="H9" s="16"/>
      <c r="I9" s="31">
        <f t="shared" si="2"/>
        <v>12.84</v>
      </c>
      <c r="J9" s="16"/>
    </row>
    <row r="10" spans="1:10" ht="15">
      <c r="A10" s="17" t="s">
        <v>104</v>
      </c>
      <c r="B10" s="15" t="s">
        <v>59</v>
      </c>
      <c r="C10" s="15">
        <v>6</v>
      </c>
      <c r="D10" s="15">
        <v>46</v>
      </c>
      <c r="E10" s="15">
        <f t="shared" si="0"/>
        <v>276</v>
      </c>
      <c r="F10" s="15">
        <f t="shared" si="1"/>
        <v>317.4</v>
      </c>
      <c r="G10" s="16"/>
      <c r="H10" s="16"/>
      <c r="I10" s="31">
        <f t="shared" si="2"/>
        <v>12.84</v>
      </c>
      <c r="J10" s="16"/>
    </row>
    <row r="11" spans="1:10" ht="15">
      <c r="A11" s="17" t="s">
        <v>49</v>
      </c>
      <c r="B11" s="15" t="s">
        <v>45</v>
      </c>
      <c r="C11" s="15">
        <v>12.35</v>
      </c>
      <c r="D11" s="15">
        <v>232</v>
      </c>
      <c r="E11" s="15">
        <f t="shared" si="0"/>
        <v>2865.2</v>
      </c>
      <c r="F11" s="15">
        <f t="shared" si="1"/>
        <v>3294.9799999999996</v>
      </c>
      <c r="G11" s="16"/>
      <c r="H11" s="26"/>
      <c r="I11" s="31">
        <f t="shared" si="2"/>
        <v>26.429000000000002</v>
      </c>
      <c r="J11" s="16"/>
    </row>
    <row r="12" spans="1:10" ht="15">
      <c r="A12" s="17" t="s">
        <v>49</v>
      </c>
      <c r="B12" s="15" t="s">
        <v>116</v>
      </c>
      <c r="C12" s="15">
        <v>5.3</v>
      </c>
      <c r="D12" s="15">
        <v>232</v>
      </c>
      <c r="E12" s="15">
        <f>D12*C12</f>
        <v>1229.6</v>
      </c>
      <c r="F12" s="15">
        <f>E12*1.15</f>
        <v>1414.0399999999997</v>
      </c>
      <c r="G12" s="16">
        <f>F8+F9+F10+F11+F12</f>
        <v>5911.919999999999</v>
      </c>
      <c r="H12" s="16">
        <v>6000</v>
      </c>
      <c r="I12" s="31">
        <f t="shared" si="2"/>
        <v>11.342</v>
      </c>
      <c r="J12" s="16">
        <f>H12-G12-I12-I11-I10-I9-I8</f>
        <v>13.929000000000832</v>
      </c>
    </row>
    <row r="13" spans="1:10" ht="15">
      <c r="A13" s="10" t="s">
        <v>26</v>
      </c>
      <c r="B13" s="11" t="s">
        <v>25</v>
      </c>
      <c r="C13" s="11">
        <v>16</v>
      </c>
      <c r="D13" s="11">
        <v>165</v>
      </c>
      <c r="E13" s="11">
        <f t="shared" si="0"/>
        <v>2640</v>
      </c>
      <c r="F13" s="11">
        <f t="shared" si="1"/>
        <v>3035.9999999999995</v>
      </c>
      <c r="G13" s="12"/>
      <c r="H13" s="12"/>
      <c r="I13" s="29">
        <f t="shared" si="2"/>
        <v>34.24</v>
      </c>
      <c r="J13" s="12"/>
    </row>
    <row r="14" spans="1:10" ht="15">
      <c r="A14" s="10" t="s">
        <v>26</v>
      </c>
      <c r="B14" s="11" t="s">
        <v>27</v>
      </c>
      <c r="C14" s="11">
        <v>16</v>
      </c>
      <c r="D14" s="11">
        <v>165</v>
      </c>
      <c r="E14" s="11">
        <f t="shared" si="0"/>
        <v>2640</v>
      </c>
      <c r="F14" s="11">
        <f t="shared" si="1"/>
        <v>3035.9999999999995</v>
      </c>
      <c r="G14" s="12">
        <f>F13+F14</f>
        <v>6071.999999999999</v>
      </c>
      <c r="H14" s="12">
        <v>6072</v>
      </c>
      <c r="I14" s="29">
        <f t="shared" si="2"/>
        <v>34.24</v>
      </c>
      <c r="J14" s="12">
        <f>H14-G14-I14-I13</f>
        <v>-68.4799999999991</v>
      </c>
    </row>
    <row r="15" spans="1:11" ht="15">
      <c r="A15" s="14" t="s">
        <v>19</v>
      </c>
      <c r="B15" s="15" t="s">
        <v>16</v>
      </c>
      <c r="C15" s="15">
        <v>20.45</v>
      </c>
      <c r="D15" s="15">
        <v>61</v>
      </c>
      <c r="E15" s="15">
        <f t="shared" si="0"/>
        <v>1247.45</v>
      </c>
      <c r="F15" s="15">
        <f t="shared" si="1"/>
        <v>1434.5674999999999</v>
      </c>
      <c r="G15" s="16"/>
      <c r="H15" s="16"/>
      <c r="I15" s="31">
        <f t="shared" si="2"/>
        <v>43.763</v>
      </c>
      <c r="J15" s="16"/>
      <c r="K15" s="2"/>
    </row>
    <row r="16" spans="1:10" ht="15">
      <c r="A16" s="14" t="s">
        <v>19</v>
      </c>
      <c r="B16" s="15" t="s">
        <v>25</v>
      </c>
      <c r="C16" s="15">
        <v>9</v>
      </c>
      <c r="D16" s="15">
        <v>165</v>
      </c>
      <c r="E16" s="15">
        <f t="shared" si="0"/>
        <v>1485</v>
      </c>
      <c r="F16" s="15">
        <f t="shared" si="1"/>
        <v>1707.7499999999998</v>
      </c>
      <c r="G16" s="16"/>
      <c r="H16" s="16"/>
      <c r="I16" s="31">
        <f t="shared" si="2"/>
        <v>19.26</v>
      </c>
      <c r="J16" s="16"/>
    </row>
    <row r="17" spans="1:10" ht="15">
      <c r="A17" s="14" t="s">
        <v>19</v>
      </c>
      <c r="B17" s="15" t="s">
        <v>62</v>
      </c>
      <c r="C17" s="15">
        <v>9</v>
      </c>
      <c r="D17" s="15">
        <v>46</v>
      </c>
      <c r="E17" s="15">
        <f t="shared" si="0"/>
        <v>414</v>
      </c>
      <c r="F17" s="15">
        <f t="shared" si="1"/>
        <v>476.09999999999997</v>
      </c>
      <c r="G17" s="16"/>
      <c r="H17" s="16"/>
      <c r="I17" s="31">
        <f t="shared" si="2"/>
        <v>19.26</v>
      </c>
      <c r="J17" s="16"/>
    </row>
    <row r="18" spans="1:10" ht="15">
      <c r="A18" s="17" t="s">
        <v>19</v>
      </c>
      <c r="B18" s="15" t="s">
        <v>69</v>
      </c>
      <c r="C18" s="15">
        <v>9</v>
      </c>
      <c r="D18" s="15">
        <v>11.4</v>
      </c>
      <c r="E18" s="15">
        <f t="shared" si="0"/>
        <v>102.60000000000001</v>
      </c>
      <c r="F18" s="15">
        <f t="shared" si="1"/>
        <v>117.99</v>
      </c>
      <c r="G18" s="16"/>
      <c r="H18" s="16"/>
      <c r="I18" s="31">
        <f>C18*0.5</f>
        <v>4.5</v>
      </c>
      <c r="J18" s="16"/>
    </row>
    <row r="19" spans="1:10" ht="15">
      <c r="A19" s="14" t="s">
        <v>19</v>
      </c>
      <c r="B19" s="15" t="s">
        <v>78</v>
      </c>
      <c r="C19" s="15">
        <v>9</v>
      </c>
      <c r="D19" s="15">
        <v>19</v>
      </c>
      <c r="E19" s="15">
        <f t="shared" si="0"/>
        <v>171</v>
      </c>
      <c r="F19" s="15">
        <f t="shared" si="1"/>
        <v>196.64999999999998</v>
      </c>
      <c r="G19" s="16"/>
      <c r="H19" s="16"/>
      <c r="I19" s="31">
        <f>C19*0.5</f>
        <v>4.5</v>
      </c>
      <c r="J19" s="16"/>
    </row>
    <row r="20" spans="1:10" ht="15">
      <c r="A20" s="14" t="s">
        <v>22</v>
      </c>
      <c r="B20" s="15" t="s">
        <v>20</v>
      </c>
      <c r="C20" s="15">
        <v>15</v>
      </c>
      <c r="D20" s="15">
        <v>61</v>
      </c>
      <c r="E20" s="15">
        <f t="shared" si="0"/>
        <v>915</v>
      </c>
      <c r="F20" s="15">
        <f t="shared" si="1"/>
        <v>1052.25</v>
      </c>
      <c r="G20" s="16">
        <f>F15+F16+F17+F18+F19+F20</f>
        <v>4985.307499999999</v>
      </c>
      <c r="H20" s="16">
        <v>5031</v>
      </c>
      <c r="I20" s="31">
        <f t="shared" si="2"/>
        <v>32.1</v>
      </c>
      <c r="J20" s="16">
        <f>H20-G20-I20-I19-I18-I17-I16-I15</f>
        <v>-77.69049999999899</v>
      </c>
    </row>
    <row r="21" spans="1:11" ht="15">
      <c r="A21" s="10" t="s">
        <v>61</v>
      </c>
      <c r="B21" s="11" t="s">
        <v>59</v>
      </c>
      <c r="C21" s="11">
        <v>12</v>
      </c>
      <c r="D21" s="11">
        <v>46</v>
      </c>
      <c r="E21" s="11">
        <f t="shared" si="0"/>
        <v>552</v>
      </c>
      <c r="F21" s="11">
        <f t="shared" si="1"/>
        <v>634.8</v>
      </c>
      <c r="G21" s="12">
        <f>F21</f>
        <v>634.8</v>
      </c>
      <c r="H21" s="12">
        <v>635</v>
      </c>
      <c r="I21" s="29">
        <f t="shared" si="2"/>
        <v>25.68</v>
      </c>
      <c r="J21" s="12">
        <f>H21-G21-I21</f>
        <v>-25.479999999999954</v>
      </c>
      <c r="K21" s="2" t="s">
        <v>135</v>
      </c>
    </row>
    <row r="22" spans="1:10" ht="15">
      <c r="A22" s="14" t="s">
        <v>38</v>
      </c>
      <c r="B22" s="15" t="s">
        <v>35</v>
      </c>
      <c r="C22" s="15">
        <v>7</v>
      </c>
      <c r="D22" s="15">
        <v>112.5</v>
      </c>
      <c r="E22" s="15">
        <f t="shared" si="0"/>
        <v>787.5</v>
      </c>
      <c r="F22" s="15">
        <f t="shared" si="1"/>
        <v>905.6249999999999</v>
      </c>
      <c r="G22" s="16">
        <f>F22</f>
        <v>905.6249999999999</v>
      </c>
      <c r="H22" s="16">
        <v>950</v>
      </c>
      <c r="I22" s="31">
        <f t="shared" si="2"/>
        <v>14.98</v>
      </c>
      <c r="J22" s="16">
        <f>H22-G22-I22</f>
        <v>29.395000000000113</v>
      </c>
    </row>
    <row r="23" spans="1:11" ht="15">
      <c r="A23" s="13" t="s">
        <v>74</v>
      </c>
      <c r="B23" s="11" t="s">
        <v>23</v>
      </c>
      <c r="C23" s="11">
        <v>3</v>
      </c>
      <c r="D23" s="11">
        <v>61</v>
      </c>
      <c r="E23" s="11">
        <f t="shared" si="0"/>
        <v>183</v>
      </c>
      <c r="F23" s="11">
        <f t="shared" si="1"/>
        <v>210.45</v>
      </c>
      <c r="G23" s="12"/>
      <c r="H23" s="12"/>
      <c r="I23" s="29">
        <f t="shared" si="2"/>
        <v>6.42</v>
      </c>
      <c r="J23" s="12"/>
      <c r="K23" t="s">
        <v>112</v>
      </c>
    </row>
    <row r="24" spans="1:11" ht="15">
      <c r="A24" s="13" t="s">
        <v>74</v>
      </c>
      <c r="B24" s="11" t="s">
        <v>69</v>
      </c>
      <c r="C24" s="11">
        <v>6</v>
      </c>
      <c r="D24" s="11">
        <v>11.4</v>
      </c>
      <c r="E24" s="11">
        <f t="shared" si="0"/>
        <v>68.4</v>
      </c>
      <c r="F24" s="11">
        <f t="shared" si="1"/>
        <v>78.66</v>
      </c>
      <c r="G24" s="12"/>
      <c r="H24" s="12"/>
      <c r="I24" s="29">
        <f>C24*0.5</f>
        <v>3</v>
      </c>
      <c r="J24" s="12"/>
      <c r="K24" t="s">
        <v>113</v>
      </c>
    </row>
    <row r="25" spans="1:10" ht="15">
      <c r="A25" s="13" t="s">
        <v>74</v>
      </c>
      <c r="B25" s="11" t="s">
        <v>69</v>
      </c>
      <c r="C25" s="11">
        <v>5</v>
      </c>
      <c r="D25" s="11">
        <v>11.4</v>
      </c>
      <c r="E25" s="11">
        <f t="shared" si="0"/>
        <v>57</v>
      </c>
      <c r="F25" s="11">
        <f t="shared" si="1"/>
        <v>65.55</v>
      </c>
      <c r="G25" s="12"/>
      <c r="H25" s="12"/>
      <c r="I25" s="29">
        <f>C25*0.5</f>
        <v>2.5</v>
      </c>
      <c r="J25" s="12"/>
    </row>
    <row r="26" spans="1:10" ht="15">
      <c r="A26" s="10" t="s">
        <v>58</v>
      </c>
      <c r="B26" s="11" t="s">
        <v>56</v>
      </c>
      <c r="C26" s="11">
        <v>6</v>
      </c>
      <c r="D26" s="11">
        <v>77.5</v>
      </c>
      <c r="E26" s="11">
        <f t="shared" si="0"/>
        <v>465</v>
      </c>
      <c r="F26" s="11">
        <f t="shared" si="1"/>
        <v>534.75</v>
      </c>
      <c r="G26" s="12">
        <f>F23+F24+F25+F26</f>
        <v>889.4100000000001</v>
      </c>
      <c r="H26" s="12">
        <v>1150</v>
      </c>
      <c r="I26" s="29">
        <f t="shared" si="2"/>
        <v>12.84</v>
      </c>
      <c r="J26" s="12">
        <f>H26-G26-I26-I25-I24-I23-242</f>
        <v>-6.170000000000073</v>
      </c>
    </row>
    <row r="27" spans="1:10" ht="15">
      <c r="A27" s="23" t="s">
        <v>101</v>
      </c>
      <c r="B27" s="24" t="s">
        <v>25</v>
      </c>
      <c r="C27" s="24">
        <v>4</v>
      </c>
      <c r="D27" s="24">
        <v>165</v>
      </c>
      <c r="E27" s="24">
        <f t="shared" si="0"/>
        <v>660</v>
      </c>
      <c r="F27" s="24">
        <f t="shared" si="1"/>
        <v>758.9999999999999</v>
      </c>
      <c r="G27" s="25">
        <f>F27</f>
        <v>758.9999999999999</v>
      </c>
      <c r="H27" s="25">
        <v>759</v>
      </c>
      <c r="I27" s="32">
        <f t="shared" si="2"/>
        <v>8.56</v>
      </c>
      <c r="J27" s="25">
        <f>H27-G27-I27</f>
        <v>-8.559999999999887</v>
      </c>
    </row>
    <row r="28" spans="1:10" ht="15">
      <c r="A28" s="14" t="s">
        <v>64</v>
      </c>
      <c r="B28" s="15" t="s">
        <v>62</v>
      </c>
      <c r="C28" s="15">
        <v>6</v>
      </c>
      <c r="D28" s="15">
        <v>46</v>
      </c>
      <c r="E28" s="15">
        <f t="shared" si="0"/>
        <v>276</v>
      </c>
      <c r="F28" s="15">
        <f t="shared" si="1"/>
        <v>317.4</v>
      </c>
      <c r="G28" s="16"/>
      <c r="H28" s="16"/>
      <c r="I28" s="31">
        <f t="shared" si="2"/>
        <v>12.84</v>
      </c>
      <c r="J28" s="16"/>
    </row>
    <row r="29" spans="1:10" ht="15">
      <c r="A29" s="18" t="s">
        <v>64</v>
      </c>
      <c r="B29" s="15" t="s">
        <v>78</v>
      </c>
      <c r="C29" s="15">
        <v>10</v>
      </c>
      <c r="D29" s="15">
        <v>19</v>
      </c>
      <c r="E29" s="15">
        <f t="shared" si="0"/>
        <v>190</v>
      </c>
      <c r="F29" s="15">
        <f t="shared" si="1"/>
        <v>218.49999999999997</v>
      </c>
      <c r="G29" s="16">
        <f>F28+F29</f>
        <v>535.9</v>
      </c>
      <c r="H29" s="16">
        <v>536</v>
      </c>
      <c r="I29" s="31">
        <f>C29*0.5</f>
        <v>5</v>
      </c>
      <c r="J29" s="16">
        <f>H29-G29-I29-I28</f>
        <v>-17.739999999999977</v>
      </c>
    </row>
    <row r="30" spans="1:10" ht="15">
      <c r="A30" s="10" t="s">
        <v>33</v>
      </c>
      <c r="B30" s="11" t="s">
        <v>30</v>
      </c>
      <c r="C30" s="11">
        <v>7.5</v>
      </c>
      <c r="D30" s="11">
        <v>190</v>
      </c>
      <c r="E30" s="11">
        <f t="shared" si="0"/>
        <v>1425</v>
      </c>
      <c r="F30" s="11">
        <f t="shared" si="1"/>
        <v>1638.7499999999998</v>
      </c>
      <c r="G30" s="12"/>
      <c r="H30" s="12"/>
      <c r="I30" s="29">
        <f t="shared" si="2"/>
        <v>16.05</v>
      </c>
      <c r="J30" s="12"/>
    </row>
    <row r="31" spans="1:10" ht="15">
      <c r="A31" s="13" t="s">
        <v>33</v>
      </c>
      <c r="B31" s="11" t="s">
        <v>69</v>
      </c>
      <c r="C31" s="11">
        <v>6</v>
      </c>
      <c r="D31" s="11">
        <v>11.4</v>
      </c>
      <c r="E31" s="11">
        <f t="shared" si="0"/>
        <v>68.4</v>
      </c>
      <c r="F31" s="11">
        <f t="shared" si="1"/>
        <v>78.66</v>
      </c>
      <c r="G31" s="12">
        <f>F30+F31</f>
        <v>1717.4099999999999</v>
      </c>
      <c r="H31" s="12">
        <v>1610</v>
      </c>
      <c r="I31" s="29">
        <f>C31*0.5</f>
        <v>3</v>
      </c>
      <c r="J31" s="12">
        <f>H31-G31-I31-I30</f>
        <v>-126.45999999999985</v>
      </c>
    </row>
    <row r="32" spans="1:10" ht="15">
      <c r="A32" s="23" t="s">
        <v>39</v>
      </c>
      <c r="B32" s="24" t="s">
        <v>35</v>
      </c>
      <c r="C32" s="24">
        <v>5</v>
      </c>
      <c r="D32" s="24">
        <v>112.5</v>
      </c>
      <c r="E32" s="24">
        <f t="shared" si="0"/>
        <v>562.5</v>
      </c>
      <c r="F32" s="24">
        <f t="shared" si="1"/>
        <v>646.875</v>
      </c>
      <c r="G32" s="25">
        <f>F32</f>
        <v>646.875</v>
      </c>
      <c r="H32" s="25">
        <v>647</v>
      </c>
      <c r="I32" s="32">
        <f t="shared" si="2"/>
        <v>10.700000000000001</v>
      </c>
      <c r="J32" s="25">
        <f>H32-G32-I32</f>
        <v>-10.575000000000001</v>
      </c>
    </row>
    <row r="33" spans="1:10" ht="15">
      <c r="A33" s="14" t="s">
        <v>57</v>
      </c>
      <c r="B33" s="15" t="s">
        <v>56</v>
      </c>
      <c r="C33" s="15">
        <v>2</v>
      </c>
      <c r="D33" s="15">
        <v>77.5</v>
      </c>
      <c r="E33" s="15">
        <f t="shared" si="0"/>
        <v>155</v>
      </c>
      <c r="F33" s="15">
        <f t="shared" si="1"/>
        <v>178.25</v>
      </c>
      <c r="G33" s="16">
        <f>F33</f>
        <v>178.25</v>
      </c>
      <c r="H33" s="16">
        <v>178</v>
      </c>
      <c r="I33" s="31">
        <f t="shared" si="2"/>
        <v>4.28</v>
      </c>
      <c r="J33" s="16">
        <f>H33-G33-I33</f>
        <v>-4.53</v>
      </c>
    </row>
    <row r="34" spans="1:10" ht="15">
      <c r="A34" s="10" t="s">
        <v>77</v>
      </c>
      <c r="B34" s="11" t="s">
        <v>69</v>
      </c>
      <c r="C34" s="11">
        <v>13</v>
      </c>
      <c r="D34" s="11">
        <v>11.4</v>
      </c>
      <c r="E34" s="11">
        <f t="shared" si="0"/>
        <v>148.20000000000002</v>
      </c>
      <c r="F34" s="11">
        <f t="shared" si="1"/>
        <v>170.43</v>
      </c>
      <c r="G34" s="12">
        <f>F34</f>
        <v>170.43</v>
      </c>
      <c r="H34" s="12">
        <v>170</v>
      </c>
      <c r="I34" s="29">
        <f>C34*0.5</f>
        <v>6.5</v>
      </c>
      <c r="J34" s="12">
        <f>H34-G34-I34</f>
        <v>-6.930000000000007</v>
      </c>
    </row>
    <row r="35" spans="1:10" ht="15">
      <c r="A35" s="14" t="s">
        <v>111</v>
      </c>
      <c r="B35" s="15" t="s">
        <v>91</v>
      </c>
      <c r="C35" s="15">
        <v>1</v>
      </c>
      <c r="D35" s="15">
        <v>390</v>
      </c>
      <c r="E35" s="15">
        <f t="shared" si="0"/>
        <v>390</v>
      </c>
      <c r="F35" s="15">
        <f t="shared" si="1"/>
        <v>448.49999999999994</v>
      </c>
      <c r="G35" s="16">
        <f>F35</f>
        <v>448.49999999999994</v>
      </c>
      <c r="H35" s="16">
        <v>449</v>
      </c>
      <c r="I35" s="31">
        <f>C35*15</f>
        <v>15</v>
      </c>
      <c r="J35" s="16">
        <f>H35-G35-I35</f>
        <v>-14.499999999999943</v>
      </c>
    </row>
    <row r="36" spans="1:10" ht="15">
      <c r="A36" s="10" t="s">
        <v>54</v>
      </c>
      <c r="B36" s="11" t="s">
        <v>52</v>
      </c>
      <c r="C36" s="11">
        <v>6</v>
      </c>
      <c r="D36" s="11">
        <v>127.5</v>
      </c>
      <c r="E36" s="11">
        <f aca="true" t="shared" si="3" ref="E36:E69">D36*C36</f>
        <v>765</v>
      </c>
      <c r="F36" s="11">
        <f aca="true" t="shared" si="4" ref="F36:F69">E36*1.15</f>
        <v>879.7499999999999</v>
      </c>
      <c r="G36" s="12"/>
      <c r="H36" s="12"/>
      <c r="I36" s="29">
        <f t="shared" si="2"/>
        <v>12.84</v>
      </c>
      <c r="J36" s="12"/>
    </row>
    <row r="37" spans="1:10" ht="15">
      <c r="A37" s="13" t="s">
        <v>54</v>
      </c>
      <c r="B37" s="11" t="s">
        <v>69</v>
      </c>
      <c r="C37" s="11">
        <v>6</v>
      </c>
      <c r="D37" s="11">
        <v>11.4</v>
      </c>
      <c r="E37" s="11">
        <f t="shared" si="3"/>
        <v>68.4</v>
      </c>
      <c r="F37" s="11">
        <f t="shared" si="4"/>
        <v>78.66</v>
      </c>
      <c r="G37" s="12">
        <f>F36+F37</f>
        <v>958.4099999999999</v>
      </c>
      <c r="H37" s="12">
        <v>958</v>
      </c>
      <c r="I37" s="29">
        <f>C37*0.5</f>
        <v>3</v>
      </c>
      <c r="J37" s="12">
        <f>H37-G37-I37-I36</f>
        <v>-16.249999999999854</v>
      </c>
    </row>
    <row r="38" spans="1:10" ht="15">
      <c r="A38" s="17" t="s">
        <v>13</v>
      </c>
      <c r="B38" s="15" t="s">
        <v>10</v>
      </c>
      <c r="C38" s="15">
        <v>10</v>
      </c>
      <c r="D38" s="15">
        <v>61</v>
      </c>
      <c r="E38" s="15">
        <f t="shared" si="3"/>
        <v>610</v>
      </c>
      <c r="F38" s="15">
        <f t="shared" si="4"/>
        <v>701.5</v>
      </c>
      <c r="G38" s="16"/>
      <c r="H38" s="16"/>
      <c r="I38" s="31">
        <f t="shared" si="2"/>
        <v>21.400000000000002</v>
      </c>
      <c r="J38" s="16"/>
    </row>
    <row r="39" spans="1:10" ht="15">
      <c r="A39" s="17" t="s">
        <v>13</v>
      </c>
      <c r="B39" s="15" t="s">
        <v>116</v>
      </c>
      <c r="C39" s="15">
        <v>4</v>
      </c>
      <c r="D39" s="15">
        <v>232</v>
      </c>
      <c r="E39" s="15">
        <f>D39*C39</f>
        <v>928</v>
      </c>
      <c r="F39" s="15">
        <f>E39*1.15</f>
        <v>1067.1999999999998</v>
      </c>
      <c r="G39" s="16">
        <f>F38+F39</f>
        <v>1768.6999999999998</v>
      </c>
      <c r="H39" s="16">
        <v>1769</v>
      </c>
      <c r="I39" s="31">
        <f t="shared" si="2"/>
        <v>8.56</v>
      </c>
      <c r="J39" s="16">
        <f>H39-G39-I39-I38</f>
        <v>-29.65999999999982</v>
      </c>
    </row>
    <row r="40" spans="1:10" ht="15">
      <c r="A40" s="13" t="s">
        <v>102</v>
      </c>
      <c r="B40" s="11" t="s">
        <v>20</v>
      </c>
      <c r="C40" s="11">
        <v>5</v>
      </c>
      <c r="D40" s="11">
        <v>61</v>
      </c>
      <c r="E40" s="11">
        <f t="shared" si="3"/>
        <v>305</v>
      </c>
      <c r="F40" s="11">
        <f t="shared" si="4"/>
        <v>350.75</v>
      </c>
      <c r="G40" s="12"/>
      <c r="H40" s="12"/>
      <c r="I40" s="29">
        <f t="shared" si="2"/>
        <v>10.700000000000001</v>
      </c>
      <c r="J40" s="12"/>
    </row>
    <row r="41" spans="1:10" ht="15">
      <c r="A41" s="13" t="s">
        <v>102</v>
      </c>
      <c r="B41" s="11" t="s">
        <v>83</v>
      </c>
      <c r="C41" s="11">
        <v>5</v>
      </c>
      <c r="D41" s="11">
        <v>12.35</v>
      </c>
      <c r="E41" s="11">
        <f t="shared" si="3"/>
        <v>61.75</v>
      </c>
      <c r="F41" s="11">
        <f t="shared" si="4"/>
        <v>71.01249999999999</v>
      </c>
      <c r="G41" s="12">
        <f>F40+F41</f>
        <v>421.7625</v>
      </c>
      <c r="H41" s="12">
        <v>422</v>
      </c>
      <c r="I41" s="29">
        <f>C41*0.5</f>
        <v>2.5</v>
      </c>
      <c r="J41" s="12">
        <f>H41-G41-I41-I40</f>
        <v>-12.96249999999999</v>
      </c>
    </row>
    <row r="42" spans="1:10" ht="15">
      <c r="A42" s="17" t="s">
        <v>68</v>
      </c>
      <c r="B42" s="15" t="s">
        <v>62</v>
      </c>
      <c r="C42" s="15">
        <v>13</v>
      </c>
      <c r="D42" s="15">
        <v>46</v>
      </c>
      <c r="E42" s="15">
        <f t="shared" si="3"/>
        <v>598</v>
      </c>
      <c r="F42" s="15">
        <f t="shared" si="4"/>
        <v>687.6999999999999</v>
      </c>
      <c r="G42" s="16"/>
      <c r="H42" s="16"/>
      <c r="I42" s="31">
        <f t="shared" si="2"/>
        <v>27.82</v>
      </c>
      <c r="J42" s="16"/>
    </row>
    <row r="43" spans="1:10" ht="15">
      <c r="A43" s="17" t="s">
        <v>68</v>
      </c>
      <c r="B43" s="15" t="s">
        <v>78</v>
      </c>
      <c r="C43" s="15">
        <v>3</v>
      </c>
      <c r="D43" s="15">
        <v>19</v>
      </c>
      <c r="E43" s="15">
        <f t="shared" si="3"/>
        <v>57</v>
      </c>
      <c r="F43" s="15">
        <f t="shared" si="4"/>
        <v>65.55</v>
      </c>
      <c r="G43" s="16">
        <f>F42+F43</f>
        <v>753.2499999999999</v>
      </c>
      <c r="H43" s="16">
        <v>753</v>
      </c>
      <c r="I43" s="31">
        <f>C43*0.5</f>
        <v>1.5</v>
      </c>
      <c r="J43" s="16">
        <f>H43-G43-I43-I42</f>
        <v>-29.569999999999887</v>
      </c>
    </row>
    <row r="44" spans="1:10" ht="15">
      <c r="A44" s="13" t="s">
        <v>41</v>
      </c>
      <c r="B44" s="11" t="s">
        <v>40</v>
      </c>
      <c r="C44" s="11">
        <v>12</v>
      </c>
      <c r="D44" s="11">
        <v>117.5</v>
      </c>
      <c r="E44" s="11">
        <f t="shared" si="3"/>
        <v>1410</v>
      </c>
      <c r="F44" s="11">
        <f t="shared" si="4"/>
        <v>1621.4999999999998</v>
      </c>
      <c r="G44" s="12">
        <f>F44</f>
        <v>1621.4999999999998</v>
      </c>
      <c r="H44" s="12">
        <v>1622</v>
      </c>
      <c r="I44" s="29">
        <f t="shared" si="2"/>
        <v>25.68</v>
      </c>
      <c r="J44" s="12">
        <f>H44-G44-I44</f>
        <v>-25.179999999999772</v>
      </c>
    </row>
    <row r="45" spans="1:10" ht="15">
      <c r="A45" s="17" t="s">
        <v>50</v>
      </c>
      <c r="B45" s="15" t="s">
        <v>45</v>
      </c>
      <c r="C45" s="15">
        <v>4.35</v>
      </c>
      <c r="D45" s="15">
        <v>232</v>
      </c>
      <c r="E45" s="15">
        <f t="shared" si="3"/>
        <v>1009.1999999999999</v>
      </c>
      <c r="F45" s="15">
        <f t="shared" si="4"/>
        <v>1160.58</v>
      </c>
      <c r="G45" s="16"/>
      <c r="H45" s="16"/>
      <c r="I45" s="31">
        <f t="shared" si="2"/>
        <v>9.309</v>
      </c>
      <c r="J45" s="16"/>
    </row>
    <row r="46" spans="1:10" ht="15">
      <c r="A46" s="17" t="s">
        <v>50</v>
      </c>
      <c r="B46" s="15" t="s">
        <v>69</v>
      </c>
      <c r="C46" s="15">
        <v>4</v>
      </c>
      <c r="D46" s="15">
        <v>11.4</v>
      </c>
      <c r="E46" s="15">
        <f>D46*C46</f>
        <v>45.6</v>
      </c>
      <c r="F46" s="15">
        <f>E46*1.15</f>
        <v>52.44</v>
      </c>
      <c r="G46" s="16">
        <f>F45+F46</f>
        <v>1213.02</v>
      </c>
      <c r="H46" s="16">
        <v>1120</v>
      </c>
      <c r="I46" s="31">
        <f>C46*0.5</f>
        <v>2</v>
      </c>
      <c r="J46" s="16">
        <f>H46-G46-I46-I45</f>
        <v>-104.32899999999998</v>
      </c>
    </row>
    <row r="47" spans="1:11" ht="15">
      <c r="A47" s="10" t="s">
        <v>51</v>
      </c>
      <c r="B47" s="11" t="s">
        <v>45</v>
      </c>
      <c r="C47" s="11">
        <v>6.35</v>
      </c>
      <c r="D47" s="11">
        <v>232</v>
      </c>
      <c r="E47" s="11">
        <f t="shared" si="3"/>
        <v>1473.1999999999998</v>
      </c>
      <c r="F47" s="11">
        <f t="shared" si="4"/>
        <v>1694.1799999999996</v>
      </c>
      <c r="G47" s="12">
        <f>F47</f>
        <v>1694.1799999999996</v>
      </c>
      <c r="H47" s="12">
        <v>1601</v>
      </c>
      <c r="I47" s="29">
        <f t="shared" si="2"/>
        <v>13.589</v>
      </c>
      <c r="J47" s="12">
        <f>H47-G47-I47</f>
        <v>-106.76899999999961</v>
      </c>
      <c r="K47" s="2" t="s">
        <v>136</v>
      </c>
    </row>
    <row r="48" spans="1:10" ht="15">
      <c r="A48" s="14" t="s">
        <v>31</v>
      </c>
      <c r="B48" s="15" t="s">
        <v>30</v>
      </c>
      <c r="C48" s="15">
        <v>5</v>
      </c>
      <c r="D48" s="15">
        <v>190</v>
      </c>
      <c r="E48" s="15">
        <f t="shared" si="3"/>
        <v>950</v>
      </c>
      <c r="F48" s="15">
        <f t="shared" si="4"/>
        <v>1092.5</v>
      </c>
      <c r="G48" s="16">
        <f>F48</f>
        <v>1092.5</v>
      </c>
      <c r="H48" s="16">
        <v>1093</v>
      </c>
      <c r="I48" s="31">
        <f t="shared" si="2"/>
        <v>10.700000000000001</v>
      </c>
      <c r="J48" s="16">
        <f>H48-G48-I48</f>
        <v>-10.200000000000001</v>
      </c>
    </row>
    <row r="49" spans="1:10" ht="15">
      <c r="A49" s="13" t="s">
        <v>48</v>
      </c>
      <c r="B49" s="11" t="s">
        <v>45</v>
      </c>
      <c r="C49" s="11">
        <v>5.35</v>
      </c>
      <c r="D49" s="11">
        <v>232</v>
      </c>
      <c r="E49" s="11">
        <f t="shared" si="3"/>
        <v>1241.1999999999998</v>
      </c>
      <c r="F49" s="11">
        <f t="shared" si="4"/>
        <v>1427.3799999999997</v>
      </c>
      <c r="G49" s="12">
        <f>F49</f>
        <v>1427.3799999999997</v>
      </c>
      <c r="H49" s="12">
        <v>1350</v>
      </c>
      <c r="I49" s="29">
        <f t="shared" si="2"/>
        <v>11.449</v>
      </c>
      <c r="J49" s="12">
        <f>H49-G49-I49</f>
        <v>-88.82899999999965</v>
      </c>
    </row>
    <row r="50" spans="1:10" ht="15">
      <c r="A50" s="19" t="s">
        <v>100</v>
      </c>
      <c r="B50" s="15" t="s">
        <v>69</v>
      </c>
      <c r="C50" s="15">
        <v>12</v>
      </c>
      <c r="D50" s="15">
        <v>11.4</v>
      </c>
      <c r="E50" s="15">
        <f t="shared" si="3"/>
        <v>136.8</v>
      </c>
      <c r="F50" s="15">
        <f t="shared" si="4"/>
        <v>157.32</v>
      </c>
      <c r="G50" s="16"/>
      <c r="H50" s="16"/>
      <c r="I50" s="31">
        <f>C50*0.5</f>
        <v>6</v>
      </c>
      <c r="J50" s="16"/>
    </row>
    <row r="51" spans="1:10" ht="15">
      <c r="A51" s="18" t="s">
        <v>100</v>
      </c>
      <c r="B51" s="15" t="s">
        <v>83</v>
      </c>
      <c r="C51" s="15">
        <v>8</v>
      </c>
      <c r="D51" s="15">
        <v>12.35</v>
      </c>
      <c r="E51" s="15">
        <f t="shared" si="3"/>
        <v>98.8</v>
      </c>
      <c r="F51" s="15">
        <f t="shared" si="4"/>
        <v>113.61999999999999</v>
      </c>
      <c r="G51" s="16">
        <f>F50+F51</f>
        <v>270.94</v>
      </c>
      <c r="H51" s="16">
        <v>271</v>
      </c>
      <c r="I51" s="31">
        <f>C51*0.5</f>
        <v>4</v>
      </c>
      <c r="J51" s="16">
        <f>H51-G51-I51-I50</f>
        <v>-9.939999999999998</v>
      </c>
    </row>
    <row r="52" spans="1:10" ht="15">
      <c r="A52" s="10" t="s">
        <v>37</v>
      </c>
      <c r="B52" s="11" t="s">
        <v>35</v>
      </c>
      <c r="C52" s="11">
        <v>12</v>
      </c>
      <c r="D52" s="11">
        <v>112.5</v>
      </c>
      <c r="E52" s="11">
        <f t="shared" si="3"/>
        <v>1350</v>
      </c>
      <c r="F52" s="11">
        <f t="shared" si="4"/>
        <v>1552.4999999999998</v>
      </c>
      <c r="G52" s="12"/>
      <c r="H52" s="12"/>
      <c r="I52" s="29">
        <f t="shared" si="2"/>
        <v>25.68</v>
      </c>
      <c r="J52" s="12"/>
    </row>
    <row r="53" spans="1:10" ht="15">
      <c r="A53" s="10" t="s">
        <v>37</v>
      </c>
      <c r="B53" s="11" t="s">
        <v>69</v>
      </c>
      <c r="C53" s="11">
        <v>12</v>
      </c>
      <c r="D53" s="11">
        <v>11.4</v>
      </c>
      <c r="E53" s="11">
        <f t="shared" si="3"/>
        <v>136.8</v>
      </c>
      <c r="F53" s="11">
        <f t="shared" si="4"/>
        <v>157.32</v>
      </c>
      <c r="G53" s="12"/>
      <c r="H53" s="12"/>
      <c r="I53" s="29">
        <f>C53*0.5</f>
        <v>6</v>
      </c>
      <c r="J53" s="12"/>
    </row>
    <row r="54" spans="1:10" ht="15">
      <c r="A54" s="10" t="s">
        <v>37</v>
      </c>
      <c r="B54" s="11" t="s">
        <v>83</v>
      </c>
      <c r="C54" s="11">
        <v>6</v>
      </c>
      <c r="D54" s="11">
        <v>12.35</v>
      </c>
      <c r="E54" s="11">
        <f t="shared" si="3"/>
        <v>74.1</v>
      </c>
      <c r="F54" s="11">
        <f t="shared" si="4"/>
        <v>85.21499999999999</v>
      </c>
      <c r="G54" s="12">
        <f>F52+F53+F54</f>
        <v>1795.0349999999996</v>
      </c>
      <c r="H54" s="12">
        <v>1795</v>
      </c>
      <c r="I54" s="29">
        <f>C54*0.5</f>
        <v>3</v>
      </c>
      <c r="J54" s="12">
        <f>H54-G54-I54-I53-I52</f>
        <v>-34.71499999999963</v>
      </c>
    </row>
    <row r="55" spans="1:10" ht="15">
      <c r="A55" s="14" t="s">
        <v>12</v>
      </c>
      <c r="B55" s="15" t="s">
        <v>10</v>
      </c>
      <c r="C55" s="15">
        <v>6</v>
      </c>
      <c r="D55" s="15">
        <v>61</v>
      </c>
      <c r="E55" s="15">
        <f t="shared" si="3"/>
        <v>366</v>
      </c>
      <c r="F55" s="15">
        <f t="shared" si="4"/>
        <v>420.9</v>
      </c>
      <c r="G55" s="16">
        <f>F55</f>
        <v>420.9</v>
      </c>
      <c r="H55" s="16">
        <v>421</v>
      </c>
      <c r="I55" s="31">
        <f t="shared" si="2"/>
        <v>12.84</v>
      </c>
      <c r="J55" s="16">
        <f>H55-G55-I55</f>
        <v>-12.739999999999977</v>
      </c>
    </row>
    <row r="56" spans="1:10" ht="15">
      <c r="A56" s="10" t="s">
        <v>55</v>
      </c>
      <c r="B56" s="11" t="s">
        <v>52</v>
      </c>
      <c r="C56" s="11">
        <v>6</v>
      </c>
      <c r="D56" s="11">
        <v>127.5</v>
      </c>
      <c r="E56" s="11">
        <f t="shared" si="3"/>
        <v>765</v>
      </c>
      <c r="F56" s="11">
        <f t="shared" si="4"/>
        <v>879.7499999999999</v>
      </c>
      <c r="G56" s="12"/>
      <c r="H56" s="12"/>
      <c r="I56" s="29">
        <f t="shared" si="2"/>
        <v>12.84</v>
      </c>
      <c r="J56" s="12"/>
    </row>
    <row r="57" spans="1:10" ht="15">
      <c r="A57" s="13" t="s">
        <v>55</v>
      </c>
      <c r="B57" s="11" t="s">
        <v>69</v>
      </c>
      <c r="C57" s="11">
        <v>6</v>
      </c>
      <c r="D57" s="11">
        <v>11.4</v>
      </c>
      <c r="E57" s="11">
        <f t="shared" si="3"/>
        <v>68.4</v>
      </c>
      <c r="F57" s="11">
        <f t="shared" si="4"/>
        <v>78.66</v>
      </c>
      <c r="G57" s="12">
        <f>F56+F57</f>
        <v>958.4099999999999</v>
      </c>
      <c r="H57" s="12">
        <v>980</v>
      </c>
      <c r="I57" s="29">
        <f>C57*0.5</f>
        <v>3</v>
      </c>
      <c r="J57" s="12">
        <f>H57-G57-I57-I56</f>
        <v>5.750000000000146</v>
      </c>
    </row>
    <row r="58" spans="1:10" ht="15">
      <c r="A58" s="14" t="s">
        <v>66</v>
      </c>
      <c r="B58" s="15" t="s">
        <v>62</v>
      </c>
      <c r="C58" s="15">
        <v>10</v>
      </c>
      <c r="D58" s="15">
        <v>46</v>
      </c>
      <c r="E58" s="15">
        <f t="shared" si="3"/>
        <v>460</v>
      </c>
      <c r="F58" s="15">
        <f t="shared" si="4"/>
        <v>529</v>
      </c>
      <c r="G58" s="16"/>
      <c r="H58" s="16"/>
      <c r="I58" s="31">
        <f t="shared" si="2"/>
        <v>21.400000000000002</v>
      </c>
      <c r="J58" s="16"/>
    </row>
    <row r="59" spans="1:10" ht="15">
      <c r="A59" s="14" t="s">
        <v>66</v>
      </c>
      <c r="B59" s="15" t="s">
        <v>69</v>
      </c>
      <c r="C59" s="15">
        <v>16</v>
      </c>
      <c r="D59" s="15">
        <v>11.4</v>
      </c>
      <c r="E59" s="15">
        <f t="shared" si="3"/>
        <v>182.4</v>
      </c>
      <c r="F59" s="15">
        <f t="shared" si="4"/>
        <v>209.76</v>
      </c>
      <c r="G59" s="16">
        <f>F58+F59</f>
        <v>738.76</v>
      </c>
      <c r="H59" s="16">
        <v>739</v>
      </c>
      <c r="I59" s="31">
        <f>C59*0.5</f>
        <v>8</v>
      </c>
      <c r="J59" s="16">
        <f>H59-G59-I59-I58</f>
        <v>-29.159999999999993</v>
      </c>
    </row>
    <row r="60" spans="1:10" ht="15">
      <c r="A60" s="10" t="s">
        <v>43</v>
      </c>
      <c r="B60" s="11" t="s">
        <v>40</v>
      </c>
      <c r="C60" s="11">
        <v>3</v>
      </c>
      <c r="D60" s="11">
        <v>117.5</v>
      </c>
      <c r="E60" s="11">
        <f t="shared" si="3"/>
        <v>352.5</v>
      </c>
      <c r="F60" s="11">
        <f t="shared" si="4"/>
        <v>405.37499999999994</v>
      </c>
      <c r="G60" s="12">
        <f>F60</f>
        <v>405.37499999999994</v>
      </c>
      <c r="H60" s="12">
        <v>450</v>
      </c>
      <c r="I60" s="29">
        <f t="shared" si="2"/>
        <v>6.42</v>
      </c>
      <c r="J60" s="12">
        <f>H60-G60-I60</f>
        <v>38.205000000000055</v>
      </c>
    </row>
    <row r="61" spans="1:10" ht="15">
      <c r="A61" s="17" t="s">
        <v>108</v>
      </c>
      <c r="B61" s="15" t="s">
        <v>23</v>
      </c>
      <c r="C61" s="15">
        <v>6</v>
      </c>
      <c r="D61" s="15">
        <v>61</v>
      </c>
      <c r="E61" s="15">
        <f t="shared" si="3"/>
        <v>366</v>
      </c>
      <c r="F61" s="15">
        <f t="shared" si="4"/>
        <v>420.9</v>
      </c>
      <c r="G61" s="16">
        <f>F61</f>
        <v>420.9</v>
      </c>
      <c r="H61" s="16">
        <v>421</v>
      </c>
      <c r="I61" s="31">
        <f t="shared" si="2"/>
        <v>12.84</v>
      </c>
      <c r="J61" s="16">
        <f>H61-G61-I61</f>
        <v>-12.739999999999977</v>
      </c>
    </row>
    <row r="62" spans="1:10" ht="15">
      <c r="A62" s="10" t="s">
        <v>32</v>
      </c>
      <c r="B62" s="11" t="s">
        <v>30</v>
      </c>
      <c r="C62" s="11">
        <v>11.5</v>
      </c>
      <c r="D62" s="11">
        <v>190</v>
      </c>
      <c r="E62" s="11">
        <f t="shared" si="3"/>
        <v>2185</v>
      </c>
      <c r="F62" s="11">
        <f t="shared" si="4"/>
        <v>2512.75</v>
      </c>
      <c r="G62" s="12">
        <f>F62</f>
        <v>2512.75</v>
      </c>
      <c r="H62" s="12">
        <v>2404</v>
      </c>
      <c r="I62" s="29">
        <f t="shared" si="2"/>
        <v>24.610000000000003</v>
      </c>
      <c r="J62" s="12">
        <f>H62-G62-I62</f>
        <v>-133.36</v>
      </c>
    </row>
    <row r="63" spans="1:10" ht="15">
      <c r="A63" s="14" t="s">
        <v>75</v>
      </c>
      <c r="B63" s="15" t="s">
        <v>35</v>
      </c>
      <c r="C63" s="15">
        <v>9</v>
      </c>
      <c r="D63" s="15">
        <v>112.5</v>
      </c>
      <c r="E63" s="15">
        <f t="shared" si="3"/>
        <v>1012.5</v>
      </c>
      <c r="F63" s="15">
        <f t="shared" si="4"/>
        <v>1164.375</v>
      </c>
      <c r="G63" s="16"/>
      <c r="H63" s="16"/>
      <c r="I63" s="31">
        <f t="shared" si="2"/>
        <v>19.26</v>
      </c>
      <c r="J63" s="16"/>
    </row>
    <row r="64" spans="1:10" ht="15">
      <c r="A64" s="17" t="s">
        <v>75</v>
      </c>
      <c r="B64" s="15" t="s">
        <v>69</v>
      </c>
      <c r="C64" s="15">
        <v>69</v>
      </c>
      <c r="D64" s="15">
        <v>11.4</v>
      </c>
      <c r="E64" s="15">
        <f t="shared" si="3"/>
        <v>786.6</v>
      </c>
      <c r="F64" s="15">
        <f t="shared" si="4"/>
        <v>904.5899999999999</v>
      </c>
      <c r="G64" s="16"/>
      <c r="H64" s="16"/>
      <c r="I64" s="31">
        <f>C64*0.5</f>
        <v>34.5</v>
      </c>
      <c r="J64" s="16"/>
    </row>
    <row r="65" spans="1:10" ht="15">
      <c r="A65" s="14" t="s">
        <v>63</v>
      </c>
      <c r="B65" s="15" t="s">
        <v>62</v>
      </c>
      <c r="C65" s="15">
        <v>58.2</v>
      </c>
      <c r="D65" s="15">
        <v>46</v>
      </c>
      <c r="E65" s="15">
        <f t="shared" si="3"/>
        <v>2677.2000000000003</v>
      </c>
      <c r="F65" s="15">
        <f t="shared" si="4"/>
        <v>3078.78</v>
      </c>
      <c r="G65" s="16">
        <f>F63+F64+F65</f>
        <v>5147.745000000001</v>
      </c>
      <c r="H65" s="16">
        <v>5148</v>
      </c>
      <c r="I65" s="31">
        <f t="shared" si="2"/>
        <v>124.54800000000002</v>
      </c>
      <c r="J65" s="16">
        <f>H65-G65-I65-I64-I63</f>
        <v>-178.0530000000008</v>
      </c>
    </row>
    <row r="66" spans="1:10" ht="15">
      <c r="A66" s="10" t="s">
        <v>36</v>
      </c>
      <c r="B66" s="11" t="s">
        <v>35</v>
      </c>
      <c r="C66" s="11">
        <v>4</v>
      </c>
      <c r="D66" s="11">
        <v>112.5</v>
      </c>
      <c r="E66" s="11">
        <f t="shared" si="3"/>
        <v>450</v>
      </c>
      <c r="F66" s="11">
        <f t="shared" si="4"/>
        <v>517.5</v>
      </c>
      <c r="G66" s="12">
        <f>F66</f>
        <v>517.5</v>
      </c>
      <c r="H66" s="12">
        <v>388</v>
      </c>
      <c r="I66" s="29">
        <f t="shared" si="2"/>
        <v>8.56</v>
      </c>
      <c r="J66" s="12">
        <f>H66-G66-I66</f>
        <v>-138.06</v>
      </c>
    </row>
    <row r="67" spans="1:10" ht="15">
      <c r="A67" s="17" t="s">
        <v>99</v>
      </c>
      <c r="B67" s="15" t="s">
        <v>20</v>
      </c>
      <c r="C67" s="15">
        <v>17</v>
      </c>
      <c r="D67" s="15">
        <v>61</v>
      </c>
      <c r="E67" s="15">
        <f t="shared" si="3"/>
        <v>1037</v>
      </c>
      <c r="F67" s="15">
        <f t="shared" si="4"/>
        <v>1192.55</v>
      </c>
      <c r="G67" s="16">
        <f>F67</f>
        <v>1192.55</v>
      </c>
      <c r="H67" s="16">
        <v>1193</v>
      </c>
      <c r="I67" s="31">
        <f t="shared" si="2"/>
        <v>36.38</v>
      </c>
      <c r="J67" s="16">
        <f>H67-G67-I67</f>
        <v>-35.92999999999996</v>
      </c>
    </row>
    <row r="68" spans="1:10" ht="15">
      <c r="A68" s="23" t="s">
        <v>67</v>
      </c>
      <c r="B68" s="24" t="s">
        <v>62</v>
      </c>
      <c r="C68" s="24">
        <v>4</v>
      </c>
      <c r="D68" s="24">
        <v>46</v>
      </c>
      <c r="E68" s="24">
        <f t="shared" si="3"/>
        <v>184</v>
      </c>
      <c r="F68" s="24">
        <f t="shared" si="4"/>
        <v>211.6</v>
      </c>
      <c r="G68" s="25">
        <f>F68</f>
        <v>211.6</v>
      </c>
      <c r="H68" s="25">
        <v>230</v>
      </c>
      <c r="I68" s="32">
        <f aca="true" t="shared" si="5" ref="I68:I130">C68*2.14</f>
        <v>8.56</v>
      </c>
      <c r="J68" s="25">
        <f>H68-G68-I68</f>
        <v>9.840000000000005</v>
      </c>
    </row>
    <row r="69" spans="1:10" ht="15">
      <c r="A69" s="10" t="s">
        <v>14</v>
      </c>
      <c r="B69" s="11" t="s">
        <v>10</v>
      </c>
      <c r="C69" s="11">
        <v>6</v>
      </c>
      <c r="D69" s="11">
        <v>61</v>
      </c>
      <c r="E69" s="11">
        <f t="shared" si="3"/>
        <v>366</v>
      </c>
      <c r="F69" s="11">
        <f t="shared" si="4"/>
        <v>420.9</v>
      </c>
      <c r="G69" s="12"/>
      <c r="H69" s="12"/>
      <c r="I69" s="29">
        <f t="shared" si="5"/>
        <v>12.84</v>
      </c>
      <c r="J69" s="12"/>
    </row>
    <row r="70" spans="1:10" ht="15">
      <c r="A70" s="13" t="s">
        <v>14</v>
      </c>
      <c r="B70" s="11" t="s">
        <v>83</v>
      </c>
      <c r="C70" s="11">
        <v>3</v>
      </c>
      <c r="D70" s="11">
        <v>12.35</v>
      </c>
      <c r="E70" s="11">
        <f aca="true" t="shared" si="6" ref="E70:E106">D70*C70</f>
        <v>37.05</v>
      </c>
      <c r="F70" s="11">
        <f aca="true" t="shared" si="7" ref="F70:F106">E70*1.15</f>
        <v>42.607499999999995</v>
      </c>
      <c r="G70" s="12">
        <f>F69+F70</f>
        <v>463.5075</v>
      </c>
      <c r="H70" s="12">
        <v>464</v>
      </c>
      <c r="I70" s="29">
        <f>C70*0.5</f>
        <v>1.5</v>
      </c>
      <c r="J70" s="12">
        <f>H70-G70-I70-I69</f>
        <v>-13.847499999999993</v>
      </c>
    </row>
    <row r="71" spans="1:10" ht="15">
      <c r="A71" s="17" t="s">
        <v>109</v>
      </c>
      <c r="B71" s="15" t="s">
        <v>23</v>
      </c>
      <c r="C71" s="15">
        <v>5</v>
      </c>
      <c r="D71" s="15">
        <v>61</v>
      </c>
      <c r="E71" s="15">
        <f t="shared" si="6"/>
        <v>305</v>
      </c>
      <c r="F71" s="15">
        <f t="shared" si="7"/>
        <v>350.75</v>
      </c>
      <c r="G71" s="16">
        <f>F71</f>
        <v>350.75</v>
      </c>
      <c r="H71" s="16">
        <v>351</v>
      </c>
      <c r="I71" s="31">
        <f t="shared" si="5"/>
        <v>10.700000000000001</v>
      </c>
      <c r="J71" s="16">
        <f>H71-G71-I71</f>
        <v>-10.450000000000001</v>
      </c>
    </row>
    <row r="72" spans="1:10" ht="15">
      <c r="A72" s="10" t="s">
        <v>92</v>
      </c>
      <c r="B72" s="11" t="s">
        <v>89</v>
      </c>
      <c r="C72" s="11">
        <v>1</v>
      </c>
      <c r="D72" s="11">
        <v>665</v>
      </c>
      <c r="E72" s="11">
        <f t="shared" si="6"/>
        <v>665</v>
      </c>
      <c r="F72" s="11">
        <f t="shared" si="7"/>
        <v>764.7499999999999</v>
      </c>
      <c r="G72" s="12"/>
      <c r="H72" s="12"/>
      <c r="I72" s="29">
        <f>C72*15</f>
        <v>15</v>
      </c>
      <c r="J72" s="12"/>
    </row>
    <row r="73" spans="1:10" ht="15">
      <c r="A73" s="10" t="s">
        <v>92</v>
      </c>
      <c r="B73" s="11" t="s">
        <v>90</v>
      </c>
      <c r="C73" s="11">
        <v>1</v>
      </c>
      <c r="D73" s="11">
        <v>665</v>
      </c>
      <c r="E73" s="11">
        <f t="shared" si="6"/>
        <v>665</v>
      </c>
      <c r="F73" s="11">
        <f t="shared" si="7"/>
        <v>764.7499999999999</v>
      </c>
      <c r="G73" s="12"/>
      <c r="H73" s="12"/>
      <c r="I73" s="29">
        <f>C73*15</f>
        <v>15</v>
      </c>
      <c r="J73" s="12"/>
    </row>
    <row r="74" spans="1:10" ht="15">
      <c r="A74" s="10" t="s">
        <v>98</v>
      </c>
      <c r="B74" s="11" t="s">
        <v>94</v>
      </c>
      <c r="C74" s="11">
        <v>2</v>
      </c>
      <c r="D74" s="11">
        <v>29</v>
      </c>
      <c r="E74" s="11">
        <f t="shared" si="6"/>
        <v>58</v>
      </c>
      <c r="F74" s="11">
        <f t="shared" si="7"/>
        <v>66.69999999999999</v>
      </c>
      <c r="G74" s="12">
        <f>F72+F73+F74</f>
        <v>1596.1999999999998</v>
      </c>
      <c r="H74" s="12">
        <v>1600</v>
      </c>
      <c r="I74" s="29">
        <f>C74*3</f>
        <v>6</v>
      </c>
      <c r="J74" s="12">
        <f>H74-G74-I74-I73-I72</f>
        <v>-32.19999999999982</v>
      </c>
    </row>
    <row r="75" spans="1:10" ht="15">
      <c r="A75" s="17" t="s">
        <v>72</v>
      </c>
      <c r="B75" s="15" t="s">
        <v>69</v>
      </c>
      <c r="C75" s="15">
        <v>5</v>
      </c>
      <c r="D75" s="15">
        <v>11.4</v>
      </c>
      <c r="E75" s="15">
        <f t="shared" si="6"/>
        <v>57</v>
      </c>
      <c r="F75" s="15">
        <f t="shared" si="7"/>
        <v>65.55</v>
      </c>
      <c r="G75" s="16">
        <f>F75</f>
        <v>65.55</v>
      </c>
      <c r="H75" s="16">
        <v>66</v>
      </c>
      <c r="I75" s="31">
        <f>C75*0.5</f>
        <v>2.5</v>
      </c>
      <c r="J75" s="16">
        <f>H75-G75-I75</f>
        <v>-2.049999999999997</v>
      </c>
    </row>
    <row r="76" spans="1:10" ht="15">
      <c r="A76" s="10" t="s">
        <v>44</v>
      </c>
      <c r="B76" s="11" t="s">
        <v>40</v>
      </c>
      <c r="C76" s="11">
        <v>4</v>
      </c>
      <c r="D76" s="11">
        <v>117.5</v>
      </c>
      <c r="E76" s="11">
        <f t="shared" si="6"/>
        <v>470</v>
      </c>
      <c r="F76" s="11">
        <f t="shared" si="7"/>
        <v>540.5</v>
      </c>
      <c r="G76" s="12">
        <f>F76</f>
        <v>540.5</v>
      </c>
      <c r="H76" s="12">
        <v>541</v>
      </c>
      <c r="I76" s="29">
        <f t="shared" si="5"/>
        <v>8.56</v>
      </c>
      <c r="J76" s="12">
        <f>H76-G76-I76</f>
        <v>-8.06</v>
      </c>
    </row>
    <row r="77" spans="1:10" ht="15">
      <c r="A77" s="14" t="s">
        <v>42</v>
      </c>
      <c r="B77" s="15" t="s">
        <v>40</v>
      </c>
      <c r="C77" s="15">
        <v>8</v>
      </c>
      <c r="D77" s="15">
        <v>117.5</v>
      </c>
      <c r="E77" s="15">
        <f t="shared" si="6"/>
        <v>940</v>
      </c>
      <c r="F77" s="15">
        <f t="shared" si="7"/>
        <v>1081</v>
      </c>
      <c r="G77" s="16">
        <f>F77</f>
        <v>1081</v>
      </c>
      <c r="H77" s="16">
        <v>1200</v>
      </c>
      <c r="I77" s="31">
        <f t="shared" si="5"/>
        <v>17.12</v>
      </c>
      <c r="J77" s="16">
        <f>H77-G77-I77</f>
        <v>101.88</v>
      </c>
    </row>
    <row r="78" spans="1:10" ht="15">
      <c r="A78" s="10" t="s">
        <v>18</v>
      </c>
      <c r="B78" s="11" t="s">
        <v>16</v>
      </c>
      <c r="C78" s="11">
        <v>8</v>
      </c>
      <c r="D78" s="11">
        <v>61</v>
      </c>
      <c r="E78" s="11">
        <f t="shared" si="6"/>
        <v>488</v>
      </c>
      <c r="F78" s="11">
        <f t="shared" si="7"/>
        <v>561.1999999999999</v>
      </c>
      <c r="G78" s="12">
        <f>F78</f>
        <v>561.1999999999999</v>
      </c>
      <c r="H78" s="12">
        <v>561</v>
      </c>
      <c r="I78" s="29">
        <f t="shared" si="5"/>
        <v>17.12</v>
      </c>
      <c r="J78" s="12">
        <f>H78-G78-I78</f>
        <v>-17.319999999999933</v>
      </c>
    </row>
    <row r="79" spans="1:10" ht="15">
      <c r="A79" s="14" t="s">
        <v>97</v>
      </c>
      <c r="B79" s="15" t="s">
        <v>94</v>
      </c>
      <c r="C79" s="15">
        <v>4</v>
      </c>
      <c r="D79" s="15">
        <v>29</v>
      </c>
      <c r="E79" s="15">
        <f t="shared" si="6"/>
        <v>116</v>
      </c>
      <c r="F79" s="15">
        <f t="shared" si="7"/>
        <v>133.39999999999998</v>
      </c>
      <c r="G79" s="16"/>
      <c r="H79" s="16"/>
      <c r="I79" s="31">
        <f>C79*3</f>
        <v>12</v>
      </c>
      <c r="J79" s="16"/>
    </row>
    <row r="80" spans="1:10" ht="15">
      <c r="A80" s="14" t="s">
        <v>97</v>
      </c>
      <c r="B80" s="15" t="s">
        <v>115</v>
      </c>
      <c r="C80" s="15">
        <v>24</v>
      </c>
      <c r="D80" s="15">
        <v>44</v>
      </c>
      <c r="E80" s="15">
        <f t="shared" si="6"/>
        <v>1056</v>
      </c>
      <c r="F80" s="15">
        <f t="shared" si="7"/>
        <v>1214.3999999999999</v>
      </c>
      <c r="G80" s="16"/>
      <c r="H80" s="16"/>
      <c r="I80" s="31">
        <f t="shared" si="5"/>
        <v>51.36</v>
      </c>
      <c r="J80" s="16"/>
    </row>
    <row r="81" spans="1:10" ht="15">
      <c r="A81" s="17" t="s">
        <v>110</v>
      </c>
      <c r="B81" s="15" t="s">
        <v>20</v>
      </c>
      <c r="C81" s="15">
        <v>7</v>
      </c>
      <c r="D81" s="15">
        <v>61</v>
      </c>
      <c r="E81" s="15">
        <f>D81*C81</f>
        <v>427</v>
      </c>
      <c r="F81" s="15">
        <f>E81*1.15</f>
        <v>491.04999999999995</v>
      </c>
      <c r="G81" s="16">
        <f>F79+F80+F81</f>
        <v>1838.8499999999997</v>
      </c>
      <c r="H81" s="16">
        <v>1839</v>
      </c>
      <c r="I81" s="31">
        <f t="shared" si="5"/>
        <v>14.98</v>
      </c>
      <c r="J81" s="16">
        <f>H81-G81-I81-I80-I79</f>
        <v>-78.18999999999969</v>
      </c>
    </row>
    <row r="82" spans="1:10" ht="15">
      <c r="A82" s="10" t="s">
        <v>28</v>
      </c>
      <c r="B82" s="11" t="s">
        <v>27</v>
      </c>
      <c r="C82" s="11">
        <v>3</v>
      </c>
      <c r="D82" s="11">
        <v>165</v>
      </c>
      <c r="E82" s="11">
        <f t="shared" si="6"/>
        <v>495</v>
      </c>
      <c r="F82" s="11">
        <f t="shared" si="7"/>
        <v>569.25</v>
      </c>
      <c r="G82" s="12"/>
      <c r="H82" s="12"/>
      <c r="I82" s="29">
        <f t="shared" si="5"/>
        <v>6.42</v>
      </c>
      <c r="J82" s="12"/>
    </row>
    <row r="83" spans="1:10" ht="15">
      <c r="A83" s="10" t="s">
        <v>28</v>
      </c>
      <c r="B83" s="11" t="s">
        <v>20</v>
      </c>
      <c r="C83" s="11">
        <v>10</v>
      </c>
      <c r="D83" s="11">
        <v>61</v>
      </c>
      <c r="E83" s="11">
        <f>D83*C83</f>
        <v>610</v>
      </c>
      <c r="F83" s="11">
        <f>E83*1.15</f>
        <v>701.5</v>
      </c>
      <c r="G83" s="12">
        <f>F82+F83</f>
        <v>1270.75</v>
      </c>
      <c r="H83" s="12">
        <v>1271</v>
      </c>
      <c r="I83" s="29">
        <f t="shared" si="5"/>
        <v>21.400000000000002</v>
      </c>
      <c r="J83" s="12">
        <f>H83-G83-I83-I82</f>
        <v>-27.57</v>
      </c>
    </row>
    <row r="84" spans="1:10" ht="15">
      <c r="A84" s="14" t="s">
        <v>17</v>
      </c>
      <c r="B84" s="15" t="s">
        <v>16</v>
      </c>
      <c r="C84" s="15">
        <v>28</v>
      </c>
      <c r="D84" s="15">
        <v>61</v>
      </c>
      <c r="E84" s="15">
        <f t="shared" si="6"/>
        <v>1708</v>
      </c>
      <c r="F84" s="15">
        <f t="shared" si="7"/>
        <v>1964.1999999999998</v>
      </c>
      <c r="G84" s="16"/>
      <c r="H84" s="16"/>
      <c r="I84" s="31">
        <f t="shared" si="5"/>
        <v>59.92</v>
      </c>
      <c r="J84" s="16"/>
    </row>
    <row r="85" spans="1:10" ht="15">
      <c r="A85" s="14" t="s">
        <v>17</v>
      </c>
      <c r="B85" s="15" t="s">
        <v>116</v>
      </c>
      <c r="C85" s="15">
        <v>2</v>
      </c>
      <c r="D85" s="15">
        <v>232</v>
      </c>
      <c r="E85" s="15">
        <f t="shared" si="6"/>
        <v>464</v>
      </c>
      <c r="F85" s="15">
        <f t="shared" si="7"/>
        <v>533.5999999999999</v>
      </c>
      <c r="G85" s="16"/>
      <c r="H85" s="16"/>
      <c r="I85" s="31">
        <f t="shared" si="5"/>
        <v>4.28</v>
      </c>
      <c r="J85" s="16"/>
    </row>
    <row r="86" spans="1:10" ht="15">
      <c r="A86" s="14" t="s">
        <v>17</v>
      </c>
      <c r="B86" s="15" t="s">
        <v>83</v>
      </c>
      <c r="C86" s="15">
        <v>9</v>
      </c>
      <c r="D86" s="15">
        <v>12.35</v>
      </c>
      <c r="E86" s="15">
        <f>D86*C86</f>
        <v>111.14999999999999</v>
      </c>
      <c r="F86" s="15">
        <f>E86*1.15</f>
        <v>127.82249999999998</v>
      </c>
      <c r="G86" s="16">
        <f>F84+F85+F86</f>
        <v>2625.6224999999995</v>
      </c>
      <c r="H86" s="16">
        <v>2600</v>
      </c>
      <c r="I86" s="31">
        <f>C86*0.5</f>
        <v>4.5</v>
      </c>
      <c r="J86" s="16">
        <f>H86-G86-I86-I85-I84</f>
        <v>-94.3224999999995</v>
      </c>
    </row>
    <row r="87" spans="1:10" ht="15">
      <c r="A87" s="10" t="s">
        <v>71</v>
      </c>
      <c r="B87" s="11" t="s">
        <v>115</v>
      </c>
      <c r="C87" s="11">
        <v>8</v>
      </c>
      <c r="D87" s="11">
        <v>44</v>
      </c>
      <c r="E87" s="11">
        <f>D87*C87</f>
        <v>352</v>
      </c>
      <c r="F87" s="11">
        <f>E87*1.15</f>
        <v>404.79999999999995</v>
      </c>
      <c r="G87" s="12"/>
      <c r="H87" s="12"/>
      <c r="I87" s="29">
        <f t="shared" si="5"/>
        <v>17.12</v>
      </c>
      <c r="J87" s="12"/>
    </row>
    <row r="88" spans="1:10" ht="15">
      <c r="A88" s="10" t="s">
        <v>71</v>
      </c>
      <c r="B88" s="11" t="s">
        <v>69</v>
      </c>
      <c r="C88" s="11">
        <v>8</v>
      </c>
      <c r="D88" s="11">
        <v>11.4</v>
      </c>
      <c r="E88" s="11">
        <f t="shared" si="6"/>
        <v>91.2</v>
      </c>
      <c r="F88" s="11">
        <f t="shared" si="7"/>
        <v>104.88</v>
      </c>
      <c r="G88" s="12">
        <f>F87+F88</f>
        <v>509.67999999999995</v>
      </c>
      <c r="H88" s="12">
        <v>510</v>
      </c>
      <c r="I88" s="29">
        <f>C88*0.5</f>
        <v>4</v>
      </c>
      <c r="J88" s="12">
        <f>H88-G88-I88-I87</f>
        <v>-20.79999999999995</v>
      </c>
    </row>
    <row r="89" spans="1:10" ht="15">
      <c r="A89" s="14" t="s">
        <v>46</v>
      </c>
      <c r="B89" s="15" t="s">
        <v>45</v>
      </c>
      <c r="C89" s="15">
        <v>4.35</v>
      </c>
      <c r="D89" s="15">
        <v>232</v>
      </c>
      <c r="E89" s="15">
        <f t="shared" si="6"/>
        <v>1009.1999999999999</v>
      </c>
      <c r="F89" s="15">
        <f t="shared" si="7"/>
        <v>1160.58</v>
      </c>
      <c r="G89" s="16">
        <f>F89</f>
        <v>1160.58</v>
      </c>
      <c r="H89" s="16">
        <v>1067</v>
      </c>
      <c r="I89" s="31">
        <f t="shared" si="5"/>
        <v>9.309</v>
      </c>
      <c r="J89" s="16">
        <f>H89-G89-I89</f>
        <v>-102.88899999999992</v>
      </c>
    </row>
    <row r="90" spans="1:10" ht="15">
      <c r="A90" s="13" t="s">
        <v>21</v>
      </c>
      <c r="B90" s="11" t="s">
        <v>20</v>
      </c>
      <c r="C90" s="11">
        <v>4</v>
      </c>
      <c r="D90" s="11">
        <v>61</v>
      </c>
      <c r="E90" s="11">
        <f t="shared" si="6"/>
        <v>244</v>
      </c>
      <c r="F90" s="11">
        <f t="shared" si="7"/>
        <v>280.59999999999997</v>
      </c>
      <c r="G90" s="12"/>
      <c r="H90" s="12"/>
      <c r="I90" s="29">
        <f t="shared" si="5"/>
        <v>8.56</v>
      </c>
      <c r="J90" s="12"/>
    </row>
    <row r="91" spans="1:10" ht="15">
      <c r="A91" s="13" t="s">
        <v>21</v>
      </c>
      <c r="B91" s="11" t="s">
        <v>23</v>
      </c>
      <c r="C91" s="34">
        <v>1.92</v>
      </c>
      <c r="D91" s="11">
        <v>61</v>
      </c>
      <c r="E91" s="11">
        <f t="shared" si="6"/>
        <v>117.11999999999999</v>
      </c>
      <c r="F91" s="11">
        <f t="shared" si="7"/>
        <v>134.688</v>
      </c>
      <c r="G91" s="12"/>
      <c r="H91" s="12"/>
      <c r="I91" s="29">
        <f t="shared" si="5"/>
        <v>4.1088000000000005</v>
      </c>
      <c r="J91" s="12"/>
    </row>
    <row r="92" spans="1:10" ht="15">
      <c r="A92" s="13" t="s">
        <v>21</v>
      </c>
      <c r="B92" s="11" t="s">
        <v>86</v>
      </c>
      <c r="C92" s="11">
        <v>30</v>
      </c>
      <c r="D92" s="11">
        <v>14</v>
      </c>
      <c r="E92" s="11">
        <f t="shared" si="6"/>
        <v>420</v>
      </c>
      <c r="F92" s="11">
        <f t="shared" si="7"/>
        <v>482.99999999999994</v>
      </c>
      <c r="G92" s="12">
        <f>F90+F91+F92</f>
        <v>898.2879999999999</v>
      </c>
      <c r="H92" s="12">
        <v>904</v>
      </c>
      <c r="I92" s="29">
        <f>C92*0.5</f>
        <v>15</v>
      </c>
      <c r="J92" s="12">
        <f>H92-G92-I92-I91-I90</f>
        <v>-21.956799999999898</v>
      </c>
    </row>
    <row r="93" spans="1:10" ht="15">
      <c r="A93" s="14" t="s">
        <v>65</v>
      </c>
      <c r="B93" s="15" t="s">
        <v>62</v>
      </c>
      <c r="C93" s="15">
        <v>6</v>
      </c>
      <c r="D93" s="15">
        <v>46</v>
      </c>
      <c r="E93" s="15">
        <f t="shared" si="6"/>
        <v>276</v>
      </c>
      <c r="F93" s="15">
        <f t="shared" si="7"/>
        <v>317.4</v>
      </c>
      <c r="G93" s="16">
        <f>F93</f>
        <v>317.4</v>
      </c>
      <c r="H93" s="16">
        <v>317</v>
      </c>
      <c r="I93" s="31">
        <f t="shared" si="5"/>
        <v>12.84</v>
      </c>
      <c r="J93" s="16">
        <f>H93-G93-I93</f>
        <v>-13.239999999999977</v>
      </c>
    </row>
    <row r="94" spans="1:10" ht="15">
      <c r="A94" s="10" t="s">
        <v>34</v>
      </c>
      <c r="B94" s="11" t="s">
        <v>30</v>
      </c>
      <c r="C94" s="11">
        <v>6</v>
      </c>
      <c r="D94" s="11">
        <v>190</v>
      </c>
      <c r="E94" s="11">
        <f t="shared" si="6"/>
        <v>1140</v>
      </c>
      <c r="F94" s="11">
        <f t="shared" si="7"/>
        <v>1311</v>
      </c>
      <c r="G94" s="12"/>
      <c r="H94" s="12"/>
      <c r="I94" s="29">
        <f t="shared" si="5"/>
        <v>12.84</v>
      </c>
      <c r="J94" s="12"/>
    </row>
    <row r="95" spans="1:11" ht="15">
      <c r="A95" s="13" t="s">
        <v>34</v>
      </c>
      <c r="B95" s="11" t="s">
        <v>69</v>
      </c>
      <c r="C95" s="11">
        <v>5</v>
      </c>
      <c r="D95" s="11">
        <v>11.4</v>
      </c>
      <c r="E95" s="11">
        <f t="shared" si="6"/>
        <v>57</v>
      </c>
      <c r="F95" s="11">
        <f t="shared" si="7"/>
        <v>65.55</v>
      </c>
      <c r="G95" s="12">
        <f>F94+F95</f>
        <v>1376.55</v>
      </c>
      <c r="H95" s="12">
        <v>1377</v>
      </c>
      <c r="I95" s="29">
        <f>C95*0.5</f>
        <v>2.5</v>
      </c>
      <c r="J95" s="12">
        <f>H95-G95-I95-I94</f>
        <v>-14.889999999999954</v>
      </c>
      <c r="K95">
        <v>6</v>
      </c>
    </row>
    <row r="96" spans="1:11" ht="15">
      <c r="A96" s="17" t="s">
        <v>93</v>
      </c>
      <c r="B96" s="15" t="s">
        <v>88</v>
      </c>
      <c r="C96" s="15">
        <v>1</v>
      </c>
      <c r="D96" s="15">
        <v>320</v>
      </c>
      <c r="E96" s="15">
        <f t="shared" si="6"/>
        <v>320</v>
      </c>
      <c r="F96" s="15">
        <f t="shared" si="7"/>
        <v>368</v>
      </c>
      <c r="G96" s="16">
        <f>F96</f>
        <v>368</v>
      </c>
      <c r="H96" s="16">
        <v>368</v>
      </c>
      <c r="I96" s="31">
        <f t="shared" si="5"/>
        <v>2.14</v>
      </c>
      <c r="J96" s="16">
        <f>H96-G96-I96</f>
        <v>-2.14</v>
      </c>
      <c r="K96" s="2" t="s">
        <v>136</v>
      </c>
    </row>
    <row r="97" spans="1:10" ht="15">
      <c r="A97" s="10" t="s">
        <v>11</v>
      </c>
      <c r="B97" s="11" t="s">
        <v>10</v>
      </c>
      <c r="C97" s="11">
        <v>6</v>
      </c>
      <c r="D97" s="11">
        <v>61</v>
      </c>
      <c r="E97" s="11">
        <f t="shared" si="6"/>
        <v>366</v>
      </c>
      <c r="F97" s="11">
        <f t="shared" si="7"/>
        <v>420.9</v>
      </c>
      <c r="G97" s="12"/>
      <c r="H97" s="12"/>
      <c r="I97" s="29">
        <f t="shared" si="5"/>
        <v>12.84</v>
      </c>
      <c r="J97" s="12"/>
    </row>
    <row r="98" spans="1:10" ht="15">
      <c r="A98" s="10" t="s">
        <v>11</v>
      </c>
      <c r="B98" s="11" t="s">
        <v>20</v>
      </c>
      <c r="C98" s="11">
        <v>4</v>
      </c>
      <c r="D98" s="11">
        <v>61</v>
      </c>
      <c r="E98" s="11">
        <f t="shared" si="6"/>
        <v>244</v>
      </c>
      <c r="F98" s="11">
        <f t="shared" si="7"/>
        <v>280.59999999999997</v>
      </c>
      <c r="G98" s="12"/>
      <c r="H98" s="12"/>
      <c r="I98" s="29">
        <f t="shared" si="5"/>
        <v>8.56</v>
      </c>
      <c r="J98" s="12"/>
    </row>
    <row r="99" spans="1:10" ht="15">
      <c r="A99" s="10" t="s">
        <v>11</v>
      </c>
      <c r="B99" s="11" t="s">
        <v>10</v>
      </c>
      <c r="C99" s="11">
        <v>2</v>
      </c>
      <c r="D99" s="11">
        <v>61</v>
      </c>
      <c r="E99" s="11">
        <f>D99*C99</f>
        <v>122</v>
      </c>
      <c r="F99" s="11">
        <f>E99*1.15</f>
        <v>140.29999999999998</v>
      </c>
      <c r="G99" s="12">
        <f>F97+F98+F99</f>
        <v>841.8</v>
      </c>
      <c r="H99" s="12">
        <v>842</v>
      </c>
      <c r="I99" s="29">
        <f t="shared" si="5"/>
        <v>4.28</v>
      </c>
      <c r="J99" s="12">
        <f>H99-G99-I99-I98-I97</f>
        <v>-25.479999999999954</v>
      </c>
    </row>
    <row r="100" spans="1:10" ht="15">
      <c r="A100" s="17" t="s">
        <v>105</v>
      </c>
      <c r="B100" s="15" t="s">
        <v>23</v>
      </c>
      <c r="C100" s="15">
        <v>6</v>
      </c>
      <c r="D100" s="15">
        <v>61</v>
      </c>
      <c r="E100" s="15">
        <f t="shared" si="6"/>
        <v>366</v>
      </c>
      <c r="F100" s="15">
        <f t="shared" si="7"/>
        <v>420.9</v>
      </c>
      <c r="G100" s="16"/>
      <c r="H100" s="16"/>
      <c r="I100" s="31">
        <f t="shared" si="5"/>
        <v>12.84</v>
      </c>
      <c r="J100" s="16"/>
    </row>
    <row r="101" spans="1:10" ht="15">
      <c r="A101" s="17" t="s">
        <v>105</v>
      </c>
      <c r="B101" s="15" t="s">
        <v>40</v>
      </c>
      <c r="C101" s="15">
        <v>5</v>
      </c>
      <c r="D101" s="15">
        <v>117.5</v>
      </c>
      <c r="E101" s="15">
        <f t="shared" si="6"/>
        <v>587.5</v>
      </c>
      <c r="F101" s="15">
        <f t="shared" si="7"/>
        <v>675.625</v>
      </c>
      <c r="G101" s="16">
        <f>F100+F101</f>
        <v>1096.525</v>
      </c>
      <c r="H101" s="16">
        <v>1097</v>
      </c>
      <c r="I101" s="31">
        <f t="shared" si="5"/>
        <v>10.700000000000001</v>
      </c>
      <c r="J101" s="16">
        <f>H101-G101-I101-I100</f>
        <v>-23.06500000000009</v>
      </c>
    </row>
    <row r="102" spans="1:10" ht="15">
      <c r="A102" s="10" t="s">
        <v>70</v>
      </c>
      <c r="B102" s="11" t="s">
        <v>69</v>
      </c>
      <c r="C102" s="11">
        <v>7</v>
      </c>
      <c r="D102" s="11">
        <v>11.4</v>
      </c>
      <c r="E102" s="11">
        <f t="shared" si="6"/>
        <v>79.8</v>
      </c>
      <c r="F102" s="11">
        <f t="shared" si="7"/>
        <v>91.77</v>
      </c>
      <c r="G102" s="12"/>
      <c r="H102" s="12"/>
      <c r="I102" s="29">
        <f>C102*0.5</f>
        <v>3.5</v>
      </c>
      <c r="J102" s="12"/>
    </row>
    <row r="103" spans="1:10" ht="15">
      <c r="A103" s="10" t="s">
        <v>47</v>
      </c>
      <c r="B103" s="11" t="s">
        <v>45</v>
      </c>
      <c r="C103" s="11">
        <v>6.35</v>
      </c>
      <c r="D103" s="11">
        <v>232</v>
      </c>
      <c r="E103" s="11">
        <f t="shared" si="6"/>
        <v>1473.1999999999998</v>
      </c>
      <c r="F103" s="11">
        <f t="shared" si="7"/>
        <v>1694.1799999999996</v>
      </c>
      <c r="G103" s="12"/>
      <c r="H103" s="12"/>
      <c r="I103" s="29">
        <f t="shared" si="5"/>
        <v>13.589</v>
      </c>
      <c r="J103" s="12"/>
    </row>
    <row r="104" spans="1:10" ht="15">
      <c r="A104" s="10" t="s">
        <v>47</v>
      </c>
      <c r="B104" s="11" t="s">
        <v>83</v>
      </c>
      <c r="C104" s="11">
        <v>4</v>
      </c>
      <c r="D104" s="11">
        <v>12.35</v>
      </c>
      <c r="E104" s="11">
        <f t="shared" si="6"/>
        <v>49.4</v>
      </c>
      <c r="F104" s="11">
        <f t="shared" si="7"/>
        <v>56.809999999999995</v>
      </c>
      <c r="G104" s="12">
        <f>F102+F103+F104</f>
        <v>1842.7599999999995</v>
      </c>
      <c r="H104" s="12">
        <v>1749</v>
      </c>
      <c r="I104" s="29">
        <f>C104*0.5</f>
        <v>2</v>
      </c>
      <c r="J104" s="12">
        <f>H104-G104-I104-I103-I102</f>
        <v>-112.84899999999953</v>
      </c>
    </row>
    <row r="105" spans="1:10" ht="15">
      <c r="A105" s="14" t="s">
        <v>60</v>
      </c>
      <c r="B105" s="15" t="s">
        <v>59</v>
      </c>
      <c r="C105" s="15">
        <v>7</v>
      </c>
      <c r="D105" s="15">
        <v>46</v>
      </c>
      <c r="E105" s="15">
        <f t="shared" si="6"/>
        <v>322</v>
      </c>
      <c r="F105" s="15">
        <f t="shared" si="7"/>
        <v>370.29999999999995</v>
      </c>
      <c r="G105" s="16">
        <f>F105</f>
        <v>370.29999999999995</v>
      </c>
      <c r="H105" s="16">
        <v>370</v>
      </c>
      <c r="I105" s="31">
        <f t="shared" si="5"/>
        <v>14.98</v>
      </c>
      <c r="J105" s="16">
        <f>H105-G105-I105</f>
        <v>-15.279999999999955</v>
      </c>
    </row>
    <row r="106" spans="1:10" ht="15">
      <c r="A106" s="13" t="s">
        <v>103</v>
      </c>
      <c r="B106" s="11" t="s">
        <v>23</v>
      </c>
      <c r="C106" s="11">
        <v>8</v>
      </c>
      <c r="D106" s="11">
        <v>61</v>
      </c>
      <c r="E106" s="11">
        <f t="shared" si="6"/>
        <v>488</v>
      </c>
      <c r="F106" s="11">
        <f t="shared" si="7"/>
        <v>561.1999999999999</v>
      </c>
      <c r="G106" s="12"/>
      <c r="H106" s="12"/>
      <c r="I106" s="29">
        <f t="shared" si="5"/>
        <v>17.12</v>
      </c>
      <c r="J106" s="12"/>
    </row>
    <row r="107" spans="1:10" ht="15">
      <c r="A107" s="13" t="s">
        <v>103</v>
      </c>
      <c r="B107" s="11" t="s">
        <v>62</v>
      </c>
      <c r="C107" s="11">
        <v>6</v>
      </c>
      <c r="D107" s="11">
        <v>46</v>
      </c>
      <c r="E107" s="11">
        <f aca="true" t="shared" si="8" ref="E107:E135">D107*C107</f>
        <v>276</v>
      </c>
      <c r="F107" s="11">
        <f aca="true" t="shared" si="9" ref="F107:F135">E107*1.15</f>
        <v>317.4</v>
      </c>
      <c r="G107" s="12"/>
      <c r="H107" s="12"/>
      <c r="I107" s="29">
        <f t="shared" si="5"/>
        <v>12.84</v>
      </c>
      <c r="J107" s="12"/>
    </row>
    <row r="108" spans="1:10" ht="15">
      <c r="A108" s="13" t="s">
        <v>103</v>
      </c>
      <c r="B108" s="11" t="s">
        <v>69</v>
      </c>
      <c r="C108" s="11">
        <v>6</v>
      </c>
      <c r="D108" s="11">
        <v>11.4</v>
      </c>
      <c r="E108" s="11">
        <f t="shared" si="8"/>
        <v>68.4</v>
      </c>
      <c r="F108" s="11">
        <f t="shared" si="9"/>
        <v>78.66</v>
      </c>
      <c r="G108" s="12">
        <f>F106+F107+F108</f>
        <v>957.2599999999999</v>
      </c>
      <c r="H108" s="12">
        <v>1040</v>
      </c>
      <c r="I108" s="29">
        <f>C108*0.5</f>
        <v>3</v>
      </c>
      <c r="J108" s="12">
        <f>H108-G108-I108-I107-I106</f>
        <v>49.780000000000115</v>
      </c>
    </row>
    <row r="109" spans="1:10" ht="15">
      <c r="A109" s="17" t="s">
        <v>80</v>
      </c>
      <c r="B109" s="15" t="s">
        <v>56</v>
      </c>
      <c r="C109" s="15">
        <v>6</v>
      </c>
      <c r="D109" s="15">
        <v>77.5</v>
      </c>
      <c r="E109" s="15">
        <f t="shared" si="8"/>
        <v>465</v>
      </c>
      <c r="F109" s="15">
        <f t="shared" si="9"/>
        <v>534.75</v>
      </c>
      <c r="G109" s="16"/>
      <c r="H109" s="16"/>
      <c r="I109" s="31">
        <f t="shared" si="5"/>
        <v>12.84</v>
      </c>
      <c r="J109" s="16"/>
    </row>
    <row r="110" spans="1:10" ht="15">
      <c r="A110" s="14" t="s">
        <v>80</v>
      </c>
      <c r="B110" s="15" t="s">
        <v>78</v>
      </c>
      <c r="C110" s="15">
        <v>8</v>
      </c>
      <c r="D110" s="15">
        <v>19</v>
      </c>
      <c r="E110" s="15">
        <f t="shared" si="8"/>
        <v>152</v>
      </c>
      <c r="F110" s="15">
        <f t="shared" si="9"/>
        <v>174.79999999999998</v>
      </c>
      <c r="G110" s="16">
        <f>F109+F110</f>
        <v>709.55</v>
      </c>
      <c r="H110" s="16">
        <v>710</v>
      </c>
      <c r="I110" s="31">
        <f>C110*0.5</f>
        <v>4</v>
      </c>
      <c r="J110" s="16">
        <f>H110-G110-I110-I109</f>
        <v>-16.389999999999954</v>
      </c>
    </row>
    <row r="111" spans="1:10" ht="15">
      <c r="A111" s="10" t="s">
        <v>29</v>
      </c>
      <c r="B111" s="11" t="s">
        <v>27</v>
      </c>
      <c r="C111" s="11">
        <v>3.9</v>
      </c>
      <c r="D111" s="11">
        <v>165</v>
      </c>
      <c r="E111" s="11">
        <f t="shared" si="8"/>
        <v>643.5</v>
      </c>
      <c r="F111" s="11">
        <f t="shared" si="9"/>
        <v>740.025</v>
      </c>
      <c r="G111" s="12"/>
      <c r="H111" s="12"/>
      <c r="I111" s="29">
        <f t="shared" si="5"/>
        <v>8.346</v>
      </c>
      <c r="J111" s="12"/>
    </row>
    <row r="112" spans="1:10" ht="15">
      <c r="A112" s="10" t="s">
        <v>29</v>
      </c>
      <c r="B112" s="11" t="s">
        <v>20</v>
      </c>
      <c r="C112" s="11">
        <v>6</v>
      </c>
      <c r="D112" s="11">
        <v>61</v>
      </c>
      <c r="E112" s="11">
        <f>D112*C112</f>
        <v>366</v>
      </c>
      <c r="F112" s="11">
        <f t="shared" si="9"/>
        <v>420.9</v>
      </c>
      <c r="G112" s="12">
        <f>F111+F112</f>
        <v>1160.925</v>
      </c>
      <c r="H112" s="12">
        <v>1180</v>
      </c>
      <c r="I112" s="29">
        <f t="shared" si="5"/>
        <v>12.84</v>
      </c>
      <c r="J112" s="12">
        <f>H112-G112-I112-I111</f>
        <v>-2.1109999999999545</v>
      </c>
    </row>
    <row r="113" spans="1:10" ht="15">
      <c r="A113" s="17" t="s">
        <v>82</v>
      </c>
      <c r="B113" s="15" t="s">
        <v>25</v>
      </c>
      <c r="C113" s="15">
        <v>6</v>
      </c>
      <c r="D113" s="15">
        <v>165</v>
      </c>
      <c r="E113" s="15">
        <f t="shared" si="8"/>
        <v>990</v>
      </c>
      <c r="F113" s="15">
        <f t="shared" si="9"/>
        <v>1138.5</v>
      </c>
      <c r="G113" s="16"/>
      <c r="H113" s="16"/>
      <c r="I113" s="31">
        <f t="shared" si="5"/>
        <v>12.84</v>
      </c>
      <c r="J113" s="16"/>
    </row>
    <row r="114" spans="1:10" ht="15">
      <c r="A114" s="17" t="s">
        <v>82</v>
      </c>
      <c r="B114" s="15" t="s">
        <v>78</v>
      </c>
      <c r="C114" s="15">
        <v>6</v>
      </c>
      <c r="D114" s="15">
        <v>19</v>
      </c>
      <c r="E114" s="15">
        <f t="shared" si="8"/>
        <v>114</v>
      </c>
      <c r="F114" s="15">
        <f t="shared" si="9"/>
        <v>131.1</v>
      </c>
      <c r="G114" s="16"/>
      <c r="H114" s="16"/>
      <c r="I114" s="31">
        <f>C114*0.5</f>
        <v>3</v>
      </c>
      <c r="J114" s="16"/>
    </row>
    <row r="115" spans="1:10" ht="15">
      <c r="A115" s="17" t="s">
        <v>82</v>
      </c>
      <c r="B115" s="15" t="s">
        <v>62</v>
      </c>
      <c r="C115" s="27">
        <v>4.43</v>
      </c>
      <c r="D115" s="15">
        <v>46</v>
      </c>
      <c r="E115" s="15">
        <f>D115*C115</f>
        <v>203.77999999999997</v>
      </c>
      <c r="F115" s="15">
        <f>E115*1.15</f>
        <v>234.34699999999995</v>
      </c>
      <c r="G115" s="16">
        <f>F113+F114+F115</f>
        <v>1503.947</v>
      </c>
      <c r="H115" s="16">
        <v>1600</v>
      </c>
      <c r="I115" s="31">
        <f t="shared" si="5"/>
        <v>9.4802</v>
      </c>
      <c r="J115" s="16">
        <f>H115-G115-I115-I114-I113</f>
        <v>70.73280000000011</v>
      </c>
    </row>
    <row r="116" spans="1:10" ht="15">
      <c r="A116" s="13" t="s">
        <v>95</v>
      </c>
      <c r="B116" s="11" t="s">
        <v>94</v>
      </c>
      <c r="C116" s="11">
        <v>2</v>
      </c>
      <c r="D116" s="11">
        <v>29</v>
      </c>
      <c r="E116" s="11">
        <f t="shared" si="8"/>
        <v>58</v>
      </c>
      <c r="F116" s="11">
        <f t="shared" si="9"/>
        <v>66.69999999999999</v>
      </c>
      <c r="G116" s="12">
        <f>F116</f>
        <v>66.69999999999999</v>
      </c>
      <c r="H116" s="12">
        <v>67</v>
      </c>
      <c r="I116" s="29">
        <f>C116*3</f>
        <v>6</v>
      </c>
      <c r="J116" s="12">
        <f>H116-G116-I116</f>
        <v>-5.699999999999989</v>
      </c>
    </row>
    <row r="117" spans="1:10" ht="15">
      <c r="A117" s="14" t="s">
        <v>84</v>
      </c>
      <c r="B117" s="15" t="s">
        <v>83</v>
      </c>
      <c r="C117" s="15">
        <v>3</v>
      </c>
      <c r="D117" s="15">
        <v>12.35</v>
      </c>
      <c r="E117" s="15">
        <f t="shared" si="8"/>
        <v>37.05</v>
      </c>
      <c r="F117" s="15">
        <f t="shared" si="9"/>
        <v>42.607499999999995</v>
      </c>
      <c r="G117" s="16">
        <f>F117</f>
        <v>42.607499999999995</v>
      </c>
      <c r="H117" s="16">
        <v>43</v>
      </c>
      <c r="I117" s="31">
        <f>C117*0.5</f>
        <v>1.5</v>
      </c>
      <c r="J117" s="16">
        <f>H117-G117-I117</f>
        <v>-1.1074999999999946</v>
      </c>
    </row>
    <row r="118" spans="1:10" ht="15">
      <c r="A118" s="10" t="s">
        <v>81</v>
      </c>
      <c r="B118" s="11" t="s">
        <v>78</v>
      </c>
      <c r="C118" s="11">
        <v>6</v>
      </c>
      <c r="D118" s="11">
        <v>19</v>
      </c>
      <c r="E118" s="11">
        <f t="shared" si="8"/>
        <v>114</v>
      </c>
      <c r="F118" s="11">
        <f t="shared" si="9"/>
        <v>131.1</v>
      </c>
      <c r="G118" s="12"/>
      <c r="H118" s="12"/>
      <c r="I118" s="29">
        <f>C118*0.5</f>
        <v>3</v>
      </c>
      <c r="J118" s="12"/>
    </row>
    <row r="119" spans="1:12" ht="15">
      <c r="A119" s="10" t="s">
        <v>81</v>
      </c>
      <c r="B119" s="11" t="s">
        <v>83</v>
      </c>
      <c r="C119" s="11">
        <v>12</v>
      </c>
      <c r="D119" s="11">
        <v>12.35</v>
      </c>
      <c r="E119" s="11">
        <f t="shared" si="8"/>
        <v>148.2</v>
      </c>
      <c r="F119" s="11">
        <f t="shared" si="9"/>
        <v>170.42999999999998</v>
      </c>
      <c r="G119" s="12">
        <f>F118+F119</f>
        <v>301.53</v>
      </c>
      <c r="H119" s="12">
        <v>302</v>
      </c>
      <c r="I119" s="29">
        <f>C119*0.5</f>
        <v>6</v>
      </c>
      <c r="J119" s="12">
        <f>H119-G119-I119-I118-L119</f>
        <v>-82.52999999999997</v>
      </c>
      <c r="K119" t="s">
        <v>120</v>
      </c>
      <c r="L119">
        <v>74</v>
      </c>
    </row>
    <row r="120" spans="1:10" ht="15">
      <c r="A120" s="14" t="s">
        <v>114</v>
      </c>
      <c r="B120" s="15" t="s">
        <v>56</v>
      </c>
      <c r="C120" s="15">
        <v>4</v>
      </c>
      <c r="D120" s="15">
        <v>77.5</v>
      </c>
      <c r="E120" s="15">
        <f aca="true" t="shared" si="10" ref="E120:E125">D120*C120</f>
        <v>310</v>
      </c>
      <c r="F120" s="15">
        <f aca="true" t="shared" si="11" ref="F120:F125">E120*1.15</f>
        <v>356.5</v>
      </c>
      <c r="G120" s="16">
        <f aca="true" t="shared" si="12" ref="G120:G125">F120</f>
        <v>356.5</v>
      </c>
      <c r="H120" s="16">
        <v>400</v>
      </c>
      <c r="I120" s="31">
        <f t="shared" si="5"/>
        <v>8.56</v>
      </c>
      <c r="J120" s="16">
        <f>H120-G120-I120</f>
        <v>34.94</v>
      </c>
    </row>
    <row r="121" spans="1:10" ht="15">
      <c r="A121" s="22" t="s">
        <v>117</v>
      </c>
      <c r="B121" s="11" t="s">
        <v>116</v>
      </c>
      <c r="C121" s="11">
        <v>6</v>
      </c>
      <c r="D121" s="11">
        <v>232</v>
      </c>
      <c r="E121" s="11">
        <f t="shared" si="10"/>
        <v>1392</v>
      </c>
      <c r="F121" s="11">
        <f t="shared" si="11"/>
        <v>1600.8</v>
      </c>
      <c r="G121" s="12">
        <f t="shared" si="12"/>
        <v>1600.8</v>
      </c>
      <c r="H121" s="12">
        <v>1675</v>
      </c>
      <c r="I121" s="29">
        <f t="shared" si="5"/>
        <v>12.84</v>
      </c>
      <c r="J121" s="12">
        <f>H121-G121-I121</f>
        <v>61.36000000000004</v>
      </c>
    </row>
    <row r="122" spans="1:10" ht="15">
      <c r="A122" s="14" t="s">
        <v>118</v>
      </c>
      <c r="B122" s="15" t="s">
        <v>116</v>
      </c>
      <c r="C122" s="15">
        <v>5</v>
      </c>
      <c r="D122" s="15">
        <v>232</v>
      </c>
      <c r="E122" s="15">
        <f t="shared" si="10"/>
        <v>1160</v>
      </c>
      <c r="F122" s="15">
        <f t="shared" si="11"/>
        <v>1334</v>
      </c>
      <c r="G122" s="16">
        <f t="shared" si="12"/>
        <v>1334</v>
      </c>
      <c r="H122" s="16">
        <v>1334</v>
      </c>
      <c r="I122" s="31">
        <f t="shared" si="5"/>
        <v>10.700000000000001</v>
      </c>
      <c r="J122" s="16">
        <f>H122-G122-I122</f>
        <v>-10.700000000000001</v>
      </c>
    </row>
    <row r="123" spans="1:10" ht="15">
      <c r="A123" s="10" t="s">
        <v>121</v>
      </c>
      <c r="B123" s="11" t="s">
        <v>115</v>
      </c>
      <c r="C123" s="34">
        <v>7.65</v>
      </c>
      <c r="D123" s="11">
        <v>44</v>
      </c>
      <c r="E123" s="11">
        <f t="shared" si="10"/>
        <v>336.6</v>
      </c>
      <c r="F123" s="11">
        <f t="shared" si="11"/>
        <v>387.09</v>
      </c>
      <c r="G123" s="12">
        <f t="shared" si="12"/>
        <v>387.09</v>
      </c>
      <c r="H123" s="12">
        <v>405</v>
      </c>
      <c r="I123" s="29">
        <f t="shared" si="5"/>
        <v>16.371000000000002</v>
      </c>
      <c r="J123" s="12">
        <f>H123-G123-I123</f>
        <v>1.5390000000000228</v>
      </c>
    </row>
    <row r="124" spans="1:10" ht="15">
      <c r="A124" s="14" t="s">
        <v>122</v>
      </c>
      <c r="B124" s="15" t="s">
        <v>56</v>
      </c>
      <c r="C124" s="15">
        <v>2</v>
      </c>
      <c r="D124" s="15">
        <v>77.5</v>
      </c>
      <c r="E124" s="15">
        <f t="shared" si="10"/>
        <v>155</v>
      </c>
      <c r="F124" s="15">
        <f t="shared" si="11"/>
        <v>178.25</v>
      </c>
      <c r="G124" s="16">
        <f t="shared" si="12"/>
        <v>178.25</v>
      </c>
      <c r="H124" s="16">
        <v>178</v>
      </c>
      <c r="I124" s="31">
        <f t="shared" si="5"/>
        <v>4.28</v>
      </c>
      <c r="J124" s="16">
        <f>H124-G124-I124</f>
        <v>-4.53</v>
      </c>
    </row>
    <row r="125" spans="1:10" ht="15">
      <c r="A125" s="10" t="s">
        <v>123</v>
      </c>
      <c r="B125" s="11" t="s">
        <v>56</v>
      </c>
      <c r="C125" s="11">
        <v>5</v>
      </c>
      <c r="D125" s="11">
        <v>77.5</v>
      </c>
      <c r="E125" s="11">
        <f t="shared" si="10"/>
        <v>387.5</v>
      </c>
      <c r="F125" s="11">
        <f t="shared" si="11"/>
        <v>445.62499999999994</v>
      </c>
      <c r="G125" s="12">
        <f t="shared" si="12"/>
        <v>445.62499999999994</v>
      </c>
      <c r="H125" s="12">
        <v>446</v>
      </c>
      <c r="I125" s="29">
        <f t="shared" si="5"/>
        <v>10.700000000000001</v>
      </c>
      <c r="J125" s="12">
        <f>H125-G125-I125</f>
        <v>-10.324999999999944</v>
      </c>
    </row>
    <row r="126" spans="1:10" ht="15">
      <c r="A126" s="17" t="s">
        <v>124</v>
      </c>
      <c r="B126" s="27" t="s">
        <v>59</v>
      </c>
      <c r="C126" s="33">
        <v>4.75</v>
      </c>
      <c r="D126" s="27">
        <v>46</v>
      </c>
      <c r="E126" s="27">
        <f>D126*C126</f>
        <v>218.5</v>
      </c>
      <c r="F126" s="27">
        <f>E126*1.15</f>
        <v>251.27499999999998</v>
      </c>
      <c r="G126" s="28">
        <f>F126</f>
        <v>251.27499999999998</v>
      </c>
      <c r="H126" s="28">
        <v>254</v>
      </c>
      <c r="I126" s="31">
        <f t="shared" si="5"/>
        <v>10.165000000000001</v>
      </c>
      <c r="J126" s="28">
        <f>H126-G126-I126</f>
        <v>-7.439999999999978</v>
      </c>
    </row>
    <row r="127" spans="1:12" ht="15">
      <c r="A127" s="13" t="s">
        <v>126</v>
      </c>
      <c r="B127" s="11" t="s">
        <v>52</v>
      </c>
      <c r="C127" s="11">
        <v>4</v>
      </c>
      <c r="D127" s="11">
        <v>127.5</v>
      </c>
      <c r="E127" s="11">
        <f>D127*C127</f>
        <v>510</v>
      </c>
      <c r="F127" s="11">
        <f>E127*1.15</f>
        <v>586.5</v>
      </c>
      <c r="G127" s="12">
        <f>F127</f>
        <v>586.5</v>
      </c>
      <c r="H127" s="12">
        <v>1019</v>
      </c>
      <c r="I127" s="29">
        <f t="shared" si="5"/>
        <v>8.56</v>
      </c>
      <c r="J127" s="12">
        <f>H127-G127-I127</f>
        <v>423.94</v>
      </c>
      <c r="K127" t="s">
        <v>127</v>
      </c>
      <c r="L127">
        <v>432</v>
      </c>
    </row>
    <row r="128" spans="1:10" ht="15">
      <c r="A128" s="20" t="s">
        <v>15</v>
      </c>
      <c r="B128" s="15" t="s">
        <v>20</v>
      </c>
      <c r="C128" s="15">
        <v>3</v>
      </c>
      <c r="D128" s="15">
        <v>61</v>
      </c>
      <c r="E128" s="15">
        <f t="shared" si="8"/>
        <v>183</v>
      </c>
      <c r="F128" s="15">
        <f t="shared" si="9"/>
        <v>210.45</v>
      </c>
      <c r="G128" s="16">
        <f aca="true" t="shared" si="13" ref="G128:G135">F128</f>
        <v>210.45</v>
      </c>
      <c r="H128" s="16"/>
      <c r="I128" s="31">
        <f t="shared" si="5"/>
        <v>6.42</v>
      </c>
      <c r="J128" s="16">
        <f>H128-G128-I128</f>
        <v>-216.86999999999998</v>
      </c>
    </row>
    <row r="129" spans="1:10" ht="15">
      <c r="A129" s="20" t="s">
        <v>15</v>
      </c>
      <c r="B129" s="15" t="s">
        <v>20</v>
      </c>
      <c r="C129" s="33">
        <v>3.7</v>
      </c>
      <c r="D129" s="15">
        <v>61</v>
      </c>
      <c r="E129" s="15">
        <f t="shared" si="8"/>
        <v>225.70000000000002</v>
      </c>
      <c r="F129" s="15">
        <f t="shared" si="9"/>
        <v>259.555</v>
      </c>
      <c r="G129" s="16">
        <f t="shared" si="13"/>
        <v>259.555</v>
      </c>
      <c r="H129" s="16"/>
      <c r="I129" s="31">
        <f t="shared" si="5"/>
        <v>7.918000000000001</v>
      </c>
      <c r="J129" s="16">
        <f aca="true" t="shared" si="14" ref="J129:J135">H129-G129-I129</f>
        <v>-267.473</v>
      </c>
    </row>
    <row r="130" spans="1:11" ht="15">
      <c r="A130" s="20" t="s">
        <v>15</v>
      </c>
      <c r="B130" s="15" t="s">
        <v>24</v>
      </c>
      <c r="C130" s="15">
        <v>28</v>
      </c>
      <c r="D130" s="15">
        <v>61</v>
      </c>
      <c r="E130" s="15">
        <f t="shared" si="8"/>
        <v>1708</v>
      </c>
      <c r="F130" s="15">
        <f t="shared" si="9"/>
        <v>1964.1999999999998</v>
      </c>
      <c r="G130" s="16">
        <f t="shared" si="13"/>
        <v>1964.1999999999998</v>
      </c>
      <c r="H130" s="16"/>
      <c r="I130" s="31">
        <f t="shared" si="5"/>
        <v>59.92</v>
      </c>
      <c r="J130" s="16">
        <f t="shared" si="14"/>
        <v>-2024.12</v>
      </c>
      <c r="K130">
        <v>5</v>
      </c>
    </row>
    <row r="131" spans="1:11" ht="15">
      <c r="A131" s="20" t="s">
        <v>15</v>
      </c>
      <c r="B131" s="15" t="s">
        <v>25</v>
      </c>
      <c r="C131" s="15">
        <v>1.3</v>
      </c>
      <c r="D131" s="15">
        <v>165</v>
      </c>
      <c r="E131" s="15">
        <f t="shared" si="8"/>
        <v>214.5</v>
      </c>
      <c r="F131" s="15">
        <f t="shared" si="9"/>
        <v>246.67499999999998</v>
      </c>
      <c r="G131" s="16">
        <f t="shared" si="13"/>
        <v>246.67499999999998</v>
      </c>
      <c r="H131" s="16"/>
      <c r="I131" s="31">
        <f>C131*2.14</f>
        <v>2.7820000000000005</v>
      </c>
      <c r="J131" s="16">
        <f t="shared" si="14"/>
        <v>-249.457</v>
      </c>
      <c r="K131">
        <v>3.3</v>
      </c>
    </row>
    <row r="132" spans="1:11" ht="15">
      <c r="A132" s="20" t="s">
        <v>15</v>
      </c>
      <c r="B132" s="15" t="s">
        <v>27</v>
      </c>
      <c r="C132" s="15">
        <v>4.3</v>
      </c>
      <c r="D132" s="15">
        <v>165</v>
      </c>
      <c r="E132" s="15">
        <f t="shared" si="8"/>
        <v>709.5</v>
      </c>
      <c r="F132" s="15">
        <f t="shared" si="9"/>
        <v>815.925</v>
      </c>
      <c r="G132" s="16">
        <f t="shared" si="13"/>
        <v>815.925</v>
      </c>
      <c r="H132" s="16"/>
      <c r="I132" s="31">
        <f>C132*2.14</f>
        <v>9.202</v>
      </c>
      <c r="J132" s="16">
        <f t="shared" si="14"/>
        <v>-825.127</v>
      </c>
      <c r="K132">
        <v>4.45</v>
      </c>
    </row>
    <row r="133" spans="1:10" ht="15">
      <c r="A133" s="20" t="s">
        <v>15</v>
      </c>
      <c r="B133" s="15" t="s">
        <v>30</v>
      </c>
      <c r="C133" s="15">
        <v>1</v>
      </c>
      <c r="D133" s="15">
        <v>190</v>
      </c>
      <c r="E133" s="15">
        <f t="shared" si="8"/>
        <v>190</v>
      </c>
      <c r="F133" s="15">
        <f t="shared" si="9"/>
        <v>218.49999999999997</v>
      </c>
      <c r="G133" s="16">
        <f t="shared" si="13"/>
        <v>218.49999999999997</v>
      </c>
      <c r="H133" s="16"/>
      <c r="I133" s="31">
        <f>C133*2.14</f>
        <v>2.14</v>
      </c>
      <c r="J133" s="16">
        <f t="shared" si="14"/>
        <v>-220.63999999999996</v>
      </c>
    </row>
    <row r="134" spans="1:10" ht="15">
      <c r="A134" s="20" t="s">
        <v>15</v>
      </c>
      <c r="B134" s="15" t="s">
        <v>52</v>
      </c>
      <c r="C134" s="33">
        <v>8.2</v>
      </c>
      <c r="D134" s="15">
        <v>127.5</v>
      </c>
      <c r="E134" s="15">
        <f t="shared" si="8"/>
        <v>1045.5</v>
      </c>
      <c r="F134" s="15">
        <f t="shared" si="9"/>
        <v>1202.3249999999998</v>
      </c>
      <c r="G134" s="16">
        <f t="shared" si="13"/>
        <v>1202.3249999999998</v>
      </c>
      <c r="H134" s="16"/>
      <c r="I134" s="31">
        <f>C134*2.14</f>
        <v>17.548</v>
      </c>
      <c r="J134" s="16">
        <f t="shared" si="14"/>
        <v>-1219.8729999999998</v>
      </c>
    </row>
    <row r="135" spans="1:10" ht="17.25" customHeight="1">
      <c r="A135" s="17" t="s">
        <v>125</v>
      </c>
      <c r="B135" s="15" t="s">
        <v>56</v>
      </c>
      <c r="C135" s="15">
        <v>6</v>
      </c>
      <c r="D135" s="15">
        <v>77.5</v>
      </c>
      <c r="E135" s="15">
        <f t="shared" si="8"/>
        <v>465</v>
      </c>
      <c r="F135" s="15">
        <f t="shared" si="9"/>
        <v>534.75</v>
      </c>
      <c r="G135" s="16">
        <f t="shared" si="13"/>
        <v>534.75</v>
      </c>
      <c r="H135" s="16">
        <v>535</v>
      </c>
      <c r="I135" s="31">
        <f>C135*2.14</f>
        <v>12.84</v>
      </c>
      <c r="J135" s="16">
        <f t="shared" si="14"/>
        <v>-12.59</v>
      </c>
    </row>
    <row r="136" spans="5:9" ht="15" hidden="1">
      <c r="E136" s="21">
        <f>SUM(E2:E135)</f>
        <v>74701.15000000001</v>
      </c>
      <c r="F136" s="21">
        <f>E136*1.15</f>
        <v>85906.32250000001</v>
      </c>
      <c r="G136" s="8">
        <f>SUM(G2:G135)</f>
        <v>85906.32249999998</v>
      </c>
      <c r="I136" s="30">
        <f>SUM(I2:I135)</f>
        <v>1761.9679999999987</v>
      </c>
    </row>
    <row r="137" ht="15" hidden="1">
      <c r="E137">
        <v>67804.2</v>
      </c>
    </row>
    <row r="138" spans="5:10" ht="15" hidden="1">
      <c r="E138">
        <v>6934</v>
      </c>
      <c r="J138">
        <v>1768</v>
      </c>
    </row>
    <row r="139" ht="15" hidden="1">
      <c r="E139">
        <f>SUM(E137:E138)</f>
        <v>74738.2</v>
      </c>
    </row>
    <row r="140" ht="15" hidden="1"/>
    <row r="141" ht="15" hidden="1"/>
    <row r="142" ht="15" hidden="1"/>
    <row r="143" spans="8:9" ht="15" hidden="1">
      <c r="H143" t="s">
        <v>128</v>
      </c>
      <c r="I143">
        <v>2</v>
      </c>
    </row>
    <row r="144" spans="8:9" ht="15" hidden="1">
      <c r="H144" t="s">
        <v>129</v>
      </c>
      <c r="I144">
        <v>2</v>
      </c>
    </row>
    <row r="145" spans="8:9" ht="15" hidden="1">
      <c r="H145" t="s">
        <v>130</v>
      </c>
      <c r="I145">
        <v>2</v>
      </c>
    </row>
    <row r="146" ht="15" hidden="1">
      <c r="H146" t="s">
        <v>131</v>
      </c>
    </row>
    <row r="147" ht="15" hidden="1">
      <c r="H147" t="s">
        <v>132</v>
      </c>
    </row>
    <row r="148" ht="15" hidden="1">
      <c r="H148" t="s">
        <v>133</v>
      </c>
    </row>
    <row r="149" ht="15" hidden="1">
      <c r="H149" t="s">
        <v>134</v>
      </c>
    </row>
  </sheetData>
  <sheetProtection/>
  <hyperlinks>
    <hyperlink ref="A121" r:id="rId1" display="N@T@C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91">
      <selection activeCell="A44" sqref="A44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6</v>
      </c>
      <c r="D2">
        <v>61</v>
      </c>
      <c r="E2">
        <f>D2*C2</f>
        <v>366</v>
      </c>
    </row>
    <row r="3" spans="1:5" ht="15">
      <c r="A3" t="s">
        <v>12</v>
      </c>
      <c r="B3" t="s">
        <v>10</v>
      </c>
      <c r="C3">
        <v>6</v>
      </c>
      <c r="D3">
        <v>61</v>
      </c>
      <c r="E3">
        <f aca="true" t="shared" si="0" ref="E3:E66">D3*C3</f>
        <v>366</v>
      </c>
    </row>
    <row r="4" spans="1:5" ht="15">
      <c r="A4" t="s">
        <v>13</v>
      </c>
      <c r="B4" t="s">
        <v>10</v>
      </c>
      <c r="C4">
        <v>10</v>
      </c>
      <c r="D4">
        <v>61</v>
      </c>
      <c r="E4">
        <f t="shared" si="0"/>
        <v>610</v>
      </c>
    </row>
    <row r="5" spans="1:5" ht="15">
      <c r="A5" t="s">
        <v>14</v>
      </c>
      <c r="B5" t="s">
        <v>10</v>
      </c>
      <c r="C5">
        <v>6</v>
      </c>
      <c r="D5">
        <v>61</v>
      </c>
      <c r="E5">
        <f t="shared" si="0"/>
        <v>366</v>
      </c>
    </row>
    <row r="6" spans="1:5" ht="15">
      <c r="A6" s="2" t="s">
        <v>15</v>
      </c>
      <c r="B6" t="s">
        <v>10</v>
      </c>
      <c r="C6">
        <v>2</v>
      </c>
      <c r="D6">
        <v>61</v>
      </c>
      <c r="E6">
        <f t="shared" si="0"/>
        <v>122</v>
      </c>
    </row>
    <row r="7" spans="1:5" ht="15">
      <c r="A7" t="s">
        <v>17</v>
      </c>
      <c r="B7" t="s">
        <v>16</v>
      </c>
      <c r="C7">
        <v>28</v>
      </c>
      <c r="D7">
        <v>61</v>
      </c>
      <c r="E7">
        <f t="shared" si="0"/>
        <v>1708</v>
      </c>
    </row>
    <row r="8" spans="1:5" ht="15">
      <c r="A8" t="s">
        <v>18</v>
      </c>
      <c r="B8" t="s">
        <v>16</v>
      </c>
      <c r="C8">
        <v>8</v>
      </c>
      <c r="D8">
        <v>61</v>
      </c>
      <c r="E8">
        <f t="shared" si="0"/>
        <v>488</v>
      </c>
    </row>
    <row r="9" spans="1:5" ht="15">
      <c r="A9" t="s">
        <v>19</v>
      </c>
      <c r="B9" t="s">
        <v>16</v>
      </c>
      <c r="C9">
        <v>21.1</v>
      </c>
      <c r="D9">
        <v>61</v>
      </c>
      <c r="E9">
        <f t="shared" si="0"/>
        <v>1287.1000000000001</v>
      </c>
    </row>
    <row r="10" spans="1:5" ht="15">
      <c r="A10" t="s">
        <v>11</v>
      </c>
      <c r="B10" t="s">
        <v>20</v>
      </c>
      <c r="C10">
        <v>4</v>
      </c>
      <c r="D10">
        <v>61</v>
      </c>
      <c r="E10">
        <f t="shared" si="0"/>
        <v>244</v>
      </c>
    </row>
    <row r="11" spans="1:5" ht="15">
      <c r="A11" t="s">
        <v>21</v>
      </c>
      <c r="B11" t="s">
        <v>20</v>
      </c>
      <c r="C11">
        <v>4</v>
      </c>
      <c r="D11">
        <v>61</v>
      </c>
      <c r="E11">
        <f t="shared" si="0"/>
        <v>244</v>
      </c>
    </row>
    <row r="12" spans="1:5" ht="15">
      <c r="A12" t="s">
        <v>22</v>
      </c>
      <c r="B12" t="s">
        <v>20</v>
      </c>
      <c r="C12">
        <v>15</v>
      </c>
      <c r="D12">
        <v>61</v>
      </c>
      <c r="E12">
        <f t="shared" si="0"/>
        <v>915</v>
      </c>
    </row>
    <row r="13" spans="1:5" ht="15">
      <c r="A13" s="3" t="s">
        <v>110</v>
      </c>
      <c r="B13" t="s">
        <v>20</v>
      </c>
      <c r="C13">
        <v>7</v>
      </c>
      <c r="D13">
        <v>61</v>
      </c>
      <c r="E13">
        <f t="shared" si="0"/>
        <v>427</v>
      </c>
    </row>
    <row r="14" spans="1:5" ht="15">
      <c r="A14" s="3" t="s">
        <v>102</v>
      </c>
      <c r="B14" t="s">
        <v>20</v>
      </c>
      <c r="C14">
        <v>5</v>
      </c>
      <c r="D14">
        <v>61</v>
      </c>
      <c r="E14">
        <f t="shared" si="0"/>
        <v>305</v>
      </c>
    </row>
    <row r="15" spans="1:5" ht="15">
      <c r="A15" s="3" t="s">
        <v>99</v>
      </c>
      <c r="B15" t="s">
        <v>20</v>
      </c>
      <c r="C15">
        <v>17</v>
      </c>
      <c r="D15">
        <v>61</v>
      </c>
      <c r="E15">
        <f t="shared" si="0"/>
        <v>1037</v>
      </c>
    </row>
    <row r="16" spans="1:5" ht="15">
      <c r="A16" s="3" t="s">
        <v>104</v>
      </c>
      <c r="B16" t="s">
        <v>20</v>
      </c>
      <c r="C16">
        <v>5</v>
      </c>
      <c r="D16">
        <v>61</v>
      </c>
      <c r="E16">
        <f t="shared" si="0"/>
        <v>305</v>
      </c>
    </row>
    <row r="17" spans="1:5" ht="15">
      <c r="A17" s="2" t="s">
        <v>15</v>
      </c>
      <c r="B17" t="s">
        <v>20</v>
      </c>
      <c r="C17">
        <v>3</v>
      </c>
      <c r="D17">
        <v>61</v>
      </c>
      <c r="E17">
        <f t="shared" si="0"/>
        <v>183</v>
      </c>
    </row>
    <row r="18" spans="1:5" ht="15">
      <c r="A18" s="2" t="s">
        <v>15</v>
      </c>
      <c r="B18" t="s">
        <v>20</v>
      </c>
      <c r="C18">
        <v>27.4</v>
      </c>
      <c r="D18">
        <v>61</v>
      </c>
      <c r="E18">
        <f t="shared" si="0"/>
        <v>1671.3999999999999</v>
      </c>
    </row>
    <row r="19" spans="1:5" ht="15">
      <c r="A19" s="3" t="s">
        <v>74</v>
      </c>
      <c r="B19" t="s">
        <v>23</v>
      </c>
      <c r="C19">
        <v>3</v>
      </c>
      <c r="D19">
        <v>61</v>
      </c>
      <c r="E19">
        <f t="shared" si="0"/>
        <v>183</v>
      </c>
    </row>
    <row r="20" spans="1:5" ht="15">
      <c r="A20" s="3" t="s">
        <v>103</v>
      </c>
      <c r="B20" t="s">
        <v>23</v>
      </c>
      <c r="C20">
        <v>8</v>
      </c>
      <c r="D20">
        <v>61</v>
      </c>
      <c r="E20">
        <f t="shared" si="0"/>
        <v>488</v>
      </c>
    </row>
    <row r="21" spans="1:5" ht="15">
      <c r="A21" s="3" t="s">
        <v>105</v>
      </c>
      <c r="B21" t="s">
        <v>23</v>
      </c>
      <c r="C21">
        <v>6</v>
      </c>
      <c r="D21">
        <v>61</v>
      </c>
      <c r="E21">
        <f t="shared" si="0"/>
        <v>366</v>
      </c>
    </row>
    <row r="22" spans="1:5" ht="15">
      <c r="A22" s="3" t="s">
        <v>108</v>
      </c>
      <c r="B22" t="s">
        <v>23</v>
      </c>
      <c r="C22">
        <v>6</v>
      </c>
      <c r="D22">
        <v>61</v>
      </c>
      <c r="E22">
        <f t="shared" si="0"/>
        <v>366</v>
      </c>
    </row>
    <row r="23" spans="1:5" ht="15">
      <c r="A23" s="3" t="s">
        <v>109</v>
      </c>
      <c r="B23" t="s">
        <v>23</v>
      </c>
      <c r="C23">
        <v>5</v>
      </c>
      <c r="D23">
        <v>61</v>
      </c>
      <c r="E23">
        <f t="shared" si="0"/>
        <v>305</v>
      </c>
    </row>
    <row r="24" spans="1:5" ht="15">
      <c r="A24" s="3" t="s">
        <v>21</v>
      </c>
      <c r="B24" t="s">
        <v>23</v>
      </c>
      <c r="C24">
        <v>2</v>
      </c>
      <c r="D24">
        <v>61</v>
      </c>
      <c r="E24">
        <f t="shared" si="0"/>
        <v>122</v>
      </c>
    </row>
    <row r="25" spans="1:5" ht="15">
      <c r="A25" s="2" t="s">
        <v>15</v>
      </c>
      <c r="B25" t="s">
        <v>24</v>
      </c>
      <c r="C25">
        <v>28</v>
      </c>
      <c r="D25">
        <v>61</v>
      </c>
      <c r="E25">
        <f t="shared" si="0"/>
        <v>1708</v>
      </c>
    </row>
    <row r="26" spans="1:5" ht="15">
      <c r="A26" t="s">
        <v>26</v>
      </c>
      <c r="B26" t="s">
        <v>25</v>
      </c>
      <c r="C26">
        <v>16</v>
      </c>
      <c r="D26">
        <v>165</v>
      </c>
      <c r="E26">
        <f t="shared" si="0"/>
        <v>2640</v>
      </c>
    </row>
    <row r="27" spans="1:5" ht="15">
      <c r="A27" t="s">
        <v>19</v>
      </c>
      <c r="B27" t="s">
        <v>25</v>
      </c>
      <c r="C27">
        <v>9</v>
      </c>
      <c r="D27">
        <v>165</v>
      </c>
      <c r="E27">
        <f t="shared" si="0"/>
        <v>1485</v>
      </c>
    </row>
    <row r="28" spans="1:5" ht="15">
      <c r="A28" t="s">
        <v>101</v>
      </c>
      <c r="B28" t="s">
        <v>25</v>
      </c>
      <c r="C28">
        <v>4</v>
      </c>
      <c r="D28">
        <v>165</v>
      </c>
      <c r="E28">
        <f t="shared" si="0"/>
        <v>660</v>
      </c>
    </row>
    <row r="29" spans="1:5" ht="15">
      <c r="A29" t="s">
        <v>82</v>
      </c>
      <c r="B29" t="s">
        <v>25</v>
      </c>
      <c r="C29">
        <v>6</v>
      </c>
      <c r="D29">
        <v>165</v>
      </c>
      <c r="E29">
        <f t="shared" si="0"/>
        <v>990</v>
      </c>
    </row>
    <row r="30" spans="1:5" ht="15">
      <c r="A30" s="2" t="s">
        <v>15</v>
      </c>
      <c r="B30" t="s">
        <v>25</v>
      </c>
      <c r="C30">
        <v>1.3</v>
      </c>
      <c r="D30">
        <v>165</v>
      </c>
      <c r="E30">
        <f t="shared" si="0"/>
        <v>214.5</v>
      </c>
    </row>
    <row r="31" spans="1:5" ht="15">
      <c r="A31" t="s">
        <v>28</v>
      </c>
      <c r="B31" t="s">
        <v>27</v>
      </c>
      <c r="C31">
        <v>3</v>
      </c>
      <c r="D31">
        <v>165</v>
      </c>
      <c r="E31">
        <f t="shared" si="0"/>
        <v>495</v>
      </c>
    </row>
    <row r="32" spans="1:5" ht="15">
      <c r="A32" t="s">
        <v>26</v>
      </c>
      <c r="B32" t="s">
        <v>27</v>
      </c>
      <c r="C32">
        <v>16</v>
      </c>
      <c r="D32">
        <v>165</v>
      </c>
      <c r="E32">
        <f t="shared" si="0"/>
        <v>2640</v>
      </c>
    </row>
    <row r="33" spans="1:5" ht="15">
      <c r="A33" t="s">
        <v>29</v>
      </c>
      <c r="B33" t="s">
        <v>27</v>
      </c>
      <c r="C33">
        <v>4</v>
      </c>
      <c r="D33">
        <v>165</v>
      </c>
      <c r="E33">
        <f t="shared" si="0"/>
        <v>660</v>
      </c>
    </row>
    <row r="34" spans="1:5" ht="15">
      <c r="A34" s="2" t="s">
        <v>15</v>
      </c>
      <c r="B34" t="s">
        <v>27</v>
      </c>
      <c r="C34">
        <v>8.3</v>
      </c>
      <c r="D34">
        <v>165</v>
      </c>
      <c r="E34">
        <f t="shared" si="0"/>
        <v>1369.5000000000002</v>
      </c>
    </row>
    <row r="35" spans="1:5" ht="15">
      <c r="A35" t="s">
        <v>31</v>
      </c>
      <c r="B35" t="s">
        <v>30</v>
      </c>
      <c r="C35">
        <v>5</v>
      </c>
      <c r="D35">
        <v>190</v>
      </c>
      <c r="E35">
        <f t="shared" si="0"/>
        <v>950</v>
      </c>
    </row>
    <row r="36" spans="1:5" ht="15">
      <c r="A36" t="s">
        <v>32</v>
      </c>
      <c r="B36" t="s">
        <v>30</v>
      </c>
      <c r="C36">
        <v>11</v>
      </c>
      <c r="D36">
        <v>190</v>
      </c>
      <c r="E36">
        <f t="shared" si="0"/>
        <v>2090</v>
      </c>
    </row>
    <row r="37" spans="1:5" ht="15">
      <c r="A37" t="s">
        <v>33</v>
      </c>
      <c r="B37" t="s">
        <v>30</v>
      </c>
      <c r="C37">
        <v>7</v>
      </c>
      <c r="D37">
        <v>190</v>
      </c>
      <c r="E37">
        <f t="shared" si="0"/>
        <v>1330</v>
      </c>
    </row>
    <row r="38" spans="1:5" ht="15">
      <c r="A38" t="s">
        <v>34</v>
      </c>
      <c r="B38" t="s">
        <v>30</v>
      </c>
      <c r="C38">
        <v>6</v>
      </c>
      <c r="D38">
        <v>190</v>
      </c>
      <c r="E38">
        <f t="shared" si="0"/>
        <v>1140</v>
      </c>
    </row>
    <row r="39" spans="1:5" ht="15">
      <c r="A39" s="2" t="s">
        <v>15</v>
      </c>
      <c r="B39" t="s">
        <v>30</v>
      </c>
      <c r="C39">
        <v>1</v>
      </c>
      <c r="D39">
        <v>190</v>
      </c>
      <c r="E39">
        <f t="shared" si="0"/>
        <v>190</v>
      </c>
    </row>
    <row r="40" spans="1:5" ht="15">
      <c r="A40" s="5" t="s">
        <v>36</v>
      </c>
      <c r="B40" t="s">
        <v>35</v>
      </c>
      <c r="C40">
        <v>3</v>
      </c>
      <c r="D40">
        <v>112.5</v>
      </c>
      <c r="E40">
        <f t="shared" si="0"/>
        <v>337.5</v>
      </c>
    </row>
    <row r="41" spans="1:5" ht="15">
      <c r="A41" t="s">
        <v>37</v>
      </c>
      <c r="B41" t="s">
        <v>35</v>
      </c>
      <c r="C41">
        <v>12</v>
      </c>
      <c r="D41">
        <v>112.5</v>
      </c>
      <c r="E41">
        <f t="shared" si="0"/>
        <v>1350</v>
      </c>
    </row>
    <row r="42" spans="1:5" ht="15">
      <c r="A42" t="s">
        <v>38</v>
      </c>
      <c r="B42" t="s">
        <v>35</v>
      </c>
      <c r="C42">
        <v>7</v>
      </c>
      <c r="D42">
        <v>112.5</v>
      </c>
      <c r="E42">
        <f t="shared" si="0"/>
        <v>787.5</v>
      </c>
    </row>
    <row r="43" spans="1:5" ht="15">
      <c r="A43" t="s">
        <v>39</v>
      </c>
      <c r="B43" t="s">
        <v>35</v>
      </c>
      <c r="C43">
        <v>5</v>
      </c>
      <c r="D43">
        <v>112.5</v>
      </c>
      <c r="E43">
        <f t="shared" si="0"/>
        <v>562.5</v>
      </c>
    </row>
    <row r="44" spans="1:5" ht="15">
      <c r="A44" t="s">
        <v>75</v>
      </c>
      <c r="B44" t="s">
        <v>35</v>
      </c>
      <c r="C44">
        <v>9</v>
      </c>
      <c r="D44">
        <v>112.5</v>
      </c>
      <c r="E44">
        <f t="shared" si="0"/>
        <v>1012.5</v>
      </c>
    </row>
    <row r="45" spans="1:5" ht="15">
      <c r="A45" s="2" t="s">
        <v>15</v>
      </c>
      <c r="B45" t="s">
        <v>35</v>
      </c>
      <c r="C45">
        <v>1</v>
      </c>
      <c r="D45">
        <v>112.5</v>
      </c>
      <c r="E45">
        <f t="shared" si="0"/>
        <v>112.5</v>
      </c>
    </row>
    <row r="46" spans="1:5" ht="15">
      <c r="A46" t="s">
        <v>41</v>
      </c>
      <c r="B46" t="s">
        <v>40</v>
      </c>
      <c r="C46">
        <v>12</v>
      </c>
      <c r="D46">
        <v>117.5</v>
      </c>
      <c r="E46">
        <f t="shared" si="0"/>
        <v>1410</v>
      </c>
    </row>
    <row r="47" spans="1:5" ht="15">
      <c r="A47" t="s">
        <v>42</v>
      </c>
      <c r="B47" t="s">
        <v>40</v>
      </c>
      <c r="C47">
        <v>8</v>
      </c>
      <c r="D47">
        <v>117.5</v>
      </c>
      <c r="E47">
        <f t="shared" si="0"/>
        <v>940</v>
      </c>
    </row>
    <row r="48" spans="1:5" ht="15">
      <c r="A48" t="s">
        <v>43</v>
      </c>
      <c r="B48" t="s">
        <v>40</v>
      </c>
      <c r="C48">
        <v>3</v>
      </c>
      <c r="D48">
        <v>117.5</v>
      </c>
      <c r="E48">
        <f t="shared" si="0"/>
        <v>352.5</v>
      </c>
    </row>
    <row r="49" spans="1:5" ht="15">
      <c r="A49" t="s">
        <v>44</v>
      </c>
      <c r="B49" t="s">
        <v>40</v>
      </c>
      <c r="C49">
        <v>4</v>
      </c>
      <c r="D49">
        <v>117.5</v>
      </c>
      <c r="E49">
        <f t="shared" si="0"/>
        <v>470</v>
      </c>
    </row>
    <row r="50" spans="1:5" ht="15">
      <c r="A50" s="3" t="s">
        <v>105</v>
      </c>
      <c r="B50" t="s">
        <v>40</v>
      </c>
      <c r="C50">
        <v>5</v>
      </c>
      <c r="D50">
        <v>117.5</v>
      </c>
      <c r="E50">
        <f t="shared" si="0"/>
        <v>587.5</v>
      </c>
    </row>
    <row r="51" spans="1:5" ht="15">
      <c r="A51" t="s">
        <v>46</v>
      </c>
      <c r="B51" t="s">
        <v>45</v>
      </c>
      <c r="C51">
        <v>4</v>
      </c>
      <c r="D51">
        <v>232</v>
      </c>
      <c r="E51">
        <f t="shared" si="0"/>
        <v>928</v>
      </c>
    </row>
    <row r="52" spans="1:5" ht="15">
      <c r="A52" t="s">
        <v>47</v>
      </c>
      <c r="B52" t="s">
        <v>45</v>
      </c>
      <c r="C52">
        <v>6</v>
      </c>
      <c r="D52">
        <v>232</v>
      </c>
      <c r="E52">
        <f t="shared" si="0"/>
        <v>1392</v>
      </c>
    </row>
    <row r="53" spans="1:5" ht="15">
      <c r="A53" t="s">
        <v>48</v>
      </c>
      <c r="B53" t="s">
        <v>45</v>
      </c>
      <c r="C53">
        <v>5</v>
      </c>
      <c r="D53">
        <v>232</v>
      </c>
      <c r="E53">
        <f t="shared" si="0"/>
        <v>1160</v>
      </c>
    </row>
    <row r="54" spans="1:5" ht="15">
      <c r="A54" t="s">
        <v>49</v>
      </c>
      <c r="B54" t="s">
        <v>45</v>
      </c>
      <c r="C54">
        <v>12</v>
      </c>
      <c r="D54">
        <v>232</v>
      </c>
      <c r="E54">
        <f t="shared" si="0"/>
        <v>2784</v>
      </c>
    </row>
    <row r="55" spans="1:5" ht="15">
      <c r="A55" t="s">
        <v>50</v>
      </c>
      <c r="B55" t="s">
        <v>45</v>
      </c>
      <c r="C55">
        <v>4</v>
      </c>
      <c r="D55">
        <v>232</v>
      </c>
      <c r="E55">
        <f t="shared" si="0"/>
        <v>928</v>
      </c>
    </row>
    <row r="56" spans="1:5" ht="15">
      <c r="A56" t="s">
        <v>51</v>
      </c>
      <c r="B56" t="s">
        <v>45</v>
      </c>
      <c r="C56">
        <v>6</v>
      </c>
      <c r="D56">
        <v>232</v>
      </c>
      <c r="E56">
        <f t="shared" si="0"/>
        <v>1392</v>
      </c>
    </row>
    <row r="57" spans="1:5" ht="15">
      <c r="A57" s="2" t="s">
        <v>15</v>
      </c>
      <c r="B57" t="s">
        <v>45</v>
      </c>
      <c r="C57">
        <v>2.1</v>
      </c>
      <c r="D57">
        <v>232</v>
      </c>
      <c r="E57">
        <f t="shared" si="0"/>
        <v>487.20000000000005</v>
      </c>
    </row>
    <row r="58" spans="1:5" ht="15">
      <c r="A58" t="s">
        <v>53</v>
      </c>
      <c r="B58" t="s">
        <v>52</v>
      </c>
      <c r="C58">
        <v>5</v>
      </c>
      <c r="D58">
        <v>127.5</v>
      </c>
      <c r="E58">
        <f t="shared" si="0"/>
        <v>637.5</v>
      </c>
    </row>
    <row r="59" spans="1:5" ht="15">
      <c r="A59" t="s">
        <v>54</v>
      </c>
      <c r="B59" t="s">
        <v>52</v>
      </c>
      <c r="C59">
        <v>6</v>
      </c>
      <c r="D59">
        <v>127.5</v>
      </c>
      <c r="E59">
        <f t="shared" si="0"/>
        <v>765</v>
      </c>
    </row>
    <row r="60" spans="1:5" ht="15">
      <c r="A60" t="s">
        <v>55</v>
      </c>
      <c r="B60" t="s">
        <v>52</v>
      </c>
      <c r="C60">
        <v>6</v>
      </c>
      <c r="D60">
        <v>127.5</v>
      </c>
      <c r="E60">
        <f t="shared" si="0"/>
        <v>765</v>
      </c>
    </row>
    <row r="61" spans="1:5" ht="15">
      <c r="A61" s="2" t="s">
        <v>15</v>
      </c>
      <c r="B61" t="s">
        <v>52</v>
      </c>
      <c r="C61">
        <v>11</v>
      </c>
      <c r="D61">
        <v>127.5</v>
      </c>
      <c r="E61">
        <f t="shared" si="0"/>
        <v>1402.5</v>
      </c>
    </row>
    <row r="62" spans="1:5" ht="15">
      <c r="A62" t="s">
        <v>57</v>
      </c>
      <c r="B62" t="s">
        <v>56</v>
      </c>
      <c r="C62">
        <v>3</v>
      </c>
      <c r="D62">
        <v>77.5</v>
      </c>
      <c r="E62">
        <f t="shared" si="0"/>
        <v>232.5</v>
      </c>
    </row>
    <row r="63" spans="1:5" ht="15">
      <c r="A63" t="s">
        <v>58</v>
      </c>
      <c r="B63" t="s">
        <v>56</v>
      </c>
      <c r="C63">
        <v>6</v>
      </c>
      <c r="D63">
        <v>77.5</v>
      </c>
      <c r="E63">
        <f t="shared" si="0"/>
        <v>465</v>
      </c>
    </row>
    <row r="64" spans="1:5" ht="15">
      <c r="A64" s="2" t="s">
        <v>15</v>
      </c>
      <c r="B64" t="s">
        <v>56</v>
      </c>
      <c r="C64">
        <v>16</v>
      </c>
      <c r="D64">
        <v>77.5</v>
      </c>
      <c r="E64">
        <f t="shared" si="0"/>
        <v>1240</v>
      </c>
    </row>
    <row r="65" spans="1:5" ht="15">
      <c r="A65" s="3" t="s">
        <v>104</v>
      </c>
      <c r="B65" t="s">
        <v>56</v>
      </c>
      <c r="C65">
        <v>6</v>
      </c>
      <c r="D65">
        <v>77.5</v>
      </c>
      <c r="E65">
        <f t="shared" si="0"/>
        <v>465</v>
      </c>
    </row>
    <row r="66" spans="1:5" ht="15">
      <c r="A66" s="3" t="s">
        <v>80</v>
      </c>
      <c r="B66" t="s">
        <v>56</v>
      </c>
      <c r="C66">
        <v>6</v>
      </c>
      <c r="D66">
        <v>77.5</v>
      </c>
      <c r="E66">
        <f t="shared" si="0"/>
        <v>465</v>
      </c>
    </row>
    <row r="67" spans="1:5" ht="15">
      <c r="A67" t="s">
        <v>60</v>
      </c>
      <c r="B67" t="s">
        <v>59</v>
      </c>
      <c r="C67">
        <v>7</v>
      </c>
      <c r="D67">
        <v>46</v>
      </c>
      <c r="E67">
        <f aca="true" t="shared" si="1" ref="E67:E121">D67*C67</f>
        <v>322</v>
      </c>
    </row>
    <row r="68" spans="1:5" ht="15">
      <c r="A68" t="s">
        <v>61</v>
      </c>
      <c r="B68" t="s">
        <v>59</v>
      </c>
      <c r="C68">
        <v>12</v>
      </c>
      <c r="D68">
        <v>46</v>
      </c>
      <c r="E68">
        <f t="shared" si="1"/>
        <v>552</v>
      </c>
    </row>
    <row r="69" spans="1:5" ht="15">
      <c r="A69" t="s">
        <v>104</v>
      </c>
      <c r="B69" t="s">
        <v>59</v>
      </c>
      <c r="C69">
        <v>6</v>
      </c>
      <c r="D69">
        <v>46</v>
      </c>
      <c r="E69">
        <f t="shared" si="1"/>
        <v>276</v>
      </c>
    </row>
    <row r="70" spans="1:5" ht="15">
      <c r="A70" s="2" t="s">
        <v>15</v>
      </c>
      <c r="B70" t="s">
        <v>59</v>
      </c>
      <c r="C70">
        <v>4.8</v>
      </c>
      <c r="D70">
        <v>46</v>
      </c>
      <c r="E70">
        <f t="shared" si="1"/>
        <v>220.79999999999998</v>
      </c>
    </row>
    <row r="71" spans="1:5" ht="15">
      <c r="A71" t="s">
        <v>63</v>
      </c>
      <c r="B71" t="s">
        <v>62</v>
      </c>
      <c r="C71">
        <v>58.2</v>
      </c>
      <c r="D71">
        <v>46</v>
      </c>
      <c r="E71">
        <f t="shared" si="1"/>
        <v>2677.2000000000003</v>
      </c>
    </row>
    <row r="72" spans="1:5" ht="15">
      <c r="A72" t="s">
        <v>64</v>
      </c>
      <c r="B72" t="s">
        <v>62</v>
      </c>
      <c r="C72">
        <v>6</v>
      </c>
      <c r="D72">
        <v>46</v>
      </c>
      <c r="E72">
        <f t="shared" si="1"/>
        <v>276</v>
      </c>
    </row>
    <row r="73" spans="1:5" ht="15">
      <c r="A73" t="s">
        <v>65</v>
      </c>
      <c r="B73" t="s">
        <v>62</v>
      </c>
      <c r="C73">
        <v>6</v>
      </c>
      <c r="D73">
        <v>46</v>
      </c>
      <c r="E73">
        <f t="shared" si="1"/>
        <v>276</v>
      </c>
    </row>
    <row r="74" spans="1:5" ht="15">
      <c r="A74" t="s">
        <v>66</v>
      </c>
      <c r="B74" t="s">
        <v>62</v>
      </c>
      <c r="C74">
        <v>10</v>
      </c>
      <c r="D74">
        <v>46</v>
      </c>
      <c r="E74">
        <f t="shared" si="1"/>
        <v>460</v>
      </c>
    </row>
    <row r="75" spans="1:5" ht="15">
      <c r="A75" s="3" t="s">
        <v>103</v>
      </c>
      <c r="B75" t="s">
        <v>62</v>
      </c>
      <c r="C75">
        <v>6</v>
      </c>
      <c r="D75">
        <v>46</v>
      </c>
      <c r="E75">
        <f t="shared" si="1"/>
        <v>276</v>
      </c>
    </row>
    <row r="76" spans="1:5" ht="15">
      <c r="A76" t="s">
        <v>67</v>
      </c>
      <c r="B76" t="s">
        <v>62</v>
      </c>
      <c r="C76">
        <v>4</v>
      </c>
      <c r="D76">
        <v>46</v>
      </c>
      <c r="E76">
        <f t="shared" si="1"/>
        <v>184</v>
      </c>
    </row>
    <row r="77" spans="1:5" ht="15">
      <c r="A77" t="s">
        <v>68</v>
      </c>
      <c r="B77" t="s">
        <v>62</v>
      </c>
      <c r="C77">
        <v>13</v>
      </c>
      <c r="D77">
        <v>46</v>
      </c>
      <c r="E77">
        <f t="shared" si="1"/>
        <v>598</v>
      </c>
    </row>
    <row r="78" spans="1:5" ht="15">
      <c r="A78" t="s">
        <v>19</v>
      </c>
      <c r="B78" t="s">
        <v>62</v>
      </c>
      <c r="C78">
        <v>9</v>
      </c>
      <c r="D78">
        <v>46</v>
      </c>
      <c r="E78">
        <f t="shared" si="1"/>
        <v>414</v>
      </c>
    </row>
    <row r="79" spans="1:5" ht="15">
      <c r="A79" s="2" t="s">
        <v>15</v>
      </c>
      <c r="B79" t="s">
        <v>62</v>
      </c>
      <c r="C79">
        <v>4.5</v>
      </c>
      <c r="D79">
        <v>46</v>
      </c>
      <c r="E79">
        <f t="shared" si="1"/>
        <v>207</v>
      </c>
    </row>
    <row r="80" spans="1:5" ht="15">
      <c r="A80" t="s">
        <v>77</v>
      </c>
      <c r="B80" t="s">
        <v>69</v>
      </c>
      <c r="C80">
        <v>13</v>
      </c>
      <c r="D80">
        <v>11.4</v>
      </c>
      <c r="E80">
        <f t="shared" si="1"/>
        <v>148.20000000000002</v>
      </c>
    </row>
    <row r="81" spans="1:5" ht="15">
      <c r="A81" t="s">
        <v>76</v>
      </c>
      <c r="B81" t="s">
        <v>69</v>
      </c>
      <c r="C81">
        <v>5</v>
      </c>
      <c r="D81">
        <v>11.4</v>
      </c>
      <c r="E81">
        <f t="shared" si="1"/>
        <v>57</v>
      </c>
    </row>
    <row r="82" spans="1:5" ht="15">
      <c r="A82" t="s">
        <v>70</v>
      </c>
      <c r="B82" t="s">
        <v>69</v>
      </c>
      <c r="C82">
        <v>7</v>
      </c>
      <c r="D82">
        <v>11.4</v>
      </c>
      <c r="E82">
        <f t="shared" si="1"/>
        <v>79.8</v>
      </c>
    </row>
    <row r="83" spans="1:5" ht="15">
      <c r="A83" t="s">
        <v>37</v>
      </c>
      <c r="B83" t="s">
        <v>69</v>
      </c>
      <c r="C83">
        <v>12</v>
      </c>
      <c r="D83">
        <v>11.4</v>
      </c>
      <c r="E83">
        <f t="shared" si="1"/>
        <v>136.8</v>
      </c>
    </row>
    <row r="84" spans="1:5" ht="15">
      <c r="A84" t="s">
        <v>71</v>
      </c>
      <c r="B84" t="s">
        <v>69</v>
      </c>
      <c r="C84">
        <v>8</v>
      </c>
      <c r="D84">
        <v>11.4</v>
      </c>
      <c r="E84">
        <f t="shared" si="1"/>
        <v>91.2</v>
      </c>
    </row>
    <row r="85" spans="1:5" ht="15">
      <c r="A85" t="s">
        <v>72</v>
      </c>
      <c r="B85" t="s">
        <v>69</v>
      </c>
      <c r="C85">
        <v>5</v>
      </c>
      <c r="D85">
        <v>11.4</v>
      </c>
      <c r="E85">
        <f t="shared" si="1"/>
        <v>57</v>
      </c>
    </row>
    <row r="86" spans="1:5" ht="15">
      <c r="A86" t="s">
        <v>73</v>
      </c>
      <c r="B86" t="s">
        <v>69</v>
      </c>
      <c r="C86">
        <v>4</v>
      </c>
      <c r="D86">
        <v>11.4</v>
      </c>
      <c r="E86">
        <f t="shared" si="1"/>
        <v>45.6</v>
      </c>
    </row>
    <row r="87" spans="1:5" ht="15">
      <c r="A87" t="s">
        <v>66</v>
      </c>
      <c r="B87" t="s">
        <v>69</v>
      </c>
      <c r="C87">
        <v>16</v>
      </c>
      <c r="D87">
        <v>11.4</v>
      </c>
      <c r="E87">
        <f t="shared" si="1"/>
        <v>182.4</v>
      </c>
    </row>
    <row r="88" spans="1:5" ht="15">
      <c r="A88" s="6" t="s">
        <v>33</v>
      </c>
      <c r="B88" t="s">
        <v>69</v>
      </c>
      <c r="C88">
        <v>6</v>
      </c>
      <c r="D88">
        <v>11.4</v>
      </c>
      <c r="E88">
        <f t="shared" si="1"/>
        <v>68.4</v>
      </c>
    </row>
    <row r="89" spans="1:5" ht="15">
      <c r="A89" s="7" t="s">
        <v>100</v>
      </c>
      <c r="B89" t="s">
        <v>69</v>
      </c>
      <c r="C89">
        <v>12</v>
      </c>
      <c r="D89">
        <v>11.4</v>
      </c>
      <c r="E89">
        <f t="shared" si="1"/>
        <v>136.8</v>
      </c>
    </row>
    <row r="90" spans="1:5" ht="15">
      <c r="A90" s="6" t="s">
        <v>55</v>
      </c>
      <c r="B90" t="s">
        <v>69</v>
      </c>
      <c r="C90">
        <v>6</v>
      </c>
      <c r="D90">
        <v>11.4</v>
      </c>
      <c r="E90">
        <f t="shared" si="1"/>
        <v>68.4</v>
      </c>
    </row>
    <row r="91" spans="1:5" ht="15">
      <c r="A91" s="6" t="s">
        <v>74</v>
      </c>
      <c r="B91" t="s">
        <v>69</v>
      </c>
      <c r="C91">
        <v>6</v>
      </c>
      <c r="D91">
        <v>11.4</v>
      </c>
      <c r="E91">
        <f t="shared" si="1"/>
        <v>68.4</v>
      </c>
    </row>
    <row r="92" spans="1:5" ht="15">
      <c r="A92" s="6" t="s">
        <v>75</v>
      </c>
      <c r="B92" t="s">
        <v>69</v>
      </c>
      <c r="C92">
        <v>69</v>
      </c>
      <c r="D92">
        <v>11.4</v>
      </c>
      <c r="E92">
        <f t="shared" si="1"/>
        <v>786.6</v>
      </c>
    </row>
    <row r="93" spans="1:5" ht="15">
      <c r="A93" s="6" t="s">
        <v>74</v>
      </c>
      <c r="B93" t="s">
        <v>69</v>
      </c>
      <c r="C93">
        <v>5</v>
      </c>
      <c r="D93">
        <v>11.4</v>
      </c>
      <c r="E93">
        <f t="shared" si="1"/>
        <v>57</v>
      </c>
    </row>
    <row r="94" spans="1:5" ht="15">
      <c r="A94" s="6" t="s">
        <v>19</v>
      </c>
      <c r="B94" t="s">
        <v>69</v>
      </c>
      <c r="C94">
        <v>9</v>
      </c>
      <c r="D94">
        <v>11.4</v>
      </c>
      <c r="E94">
        <f t="shared" si="1"/>
        <v>102.60000000000001</v>
      </c>
    </row>
    <row r="95" spans="1:5" ht="15">
      <c r="A95" s="6" t="s">
        <v>54</v>
      </c>
      <c r="B95" t="s">
        <v>69</v>
      </c>
      <c r="C95">
        <v>6</v>
      </c>
      <c r="D95">
        <v>11.4</v>
      </c>
      <c r="E95">
        <f t="shared" si="1"/>
        <v>68.4</v>
      </c>
    </row>
    <row r="96" spans="1:5" ht="15">
      <c r="A96" s="6" t="s">
        <v>103</v>
      </c>
      <c r="B96" t="s">
        <v>69</v>
      </c>
      <c r="C96">
        <v>6</v>
      </c>
      <c r="D96">
        <v>11.4</v>
      </c>
      <c r="E96">
        <f t="shared" si="1"/>
        <v>68.4</v>
      </c>
    </row>
    <row r="97" spans="1:5" ht="15">
      <c r="A97" s="6" t="s">
        <v>34</v>
      </c>
      <c r="B97" t="s">
        <v>69</v>
      </c>
      <c r="C97">
        <v>5</v>
      </c>
      <c r="D97">
        <v>11.4</v>
      </c>
      <c r="E97">
        <f t="shared" si="1"/>
        <v>57</v>
      </c>
    </row>
    <row r="98" spans="1:5" ht="15">
      <c r="A98" s="6" t="s">
        <v>79</v>
      </c>
      <c r="B98" t="s">
        <v>78</v>
      </c>
      <c r="C98">
        <v>8</v>
      </c>
      <c r="D98">
        <v>19</v>
      </c>
      <c r="E98">
        <f t="shared" si="1"/>
        <v>152</v>
      </c>
    </row>
    <row r="99" spans="1:5" ht="15">
      <c r="A99" t="s">
        <v>82</v>
      </c>
      <c r="B99" t="s">
        <v>78</v>
      </c>
      <c r="C99">
        <v>6</v>
      </c>
      <c r="D99">
        <v>19</v>
      </c>
      <c r="E99">
        <f t="shared" si="1"/>
        <v>114</v>
      </c>
    </row>
    <row r="100" spans="1:5" ht="15">
      <c r="A100" s="4" t="s">
        <v>64</v>
      </c>
      <c r="B100" t="s">
        <v>78</v>
      </c>
      <c r="C100">
        <v>10</v>
      </c>
      <c r="D100">
        <v>19</v>
      </c>
      <c r="E100">
        <f t="shared" si="1"/>
        <v>190</v>
      </c>
    </row>
    <row r="101" spans="1:5" ht="15">
      <c r="A101" t="s">
        <v>19</v>
      </c>
      <c r="B101" t="s">
        <v>78</v>
      </c>
      <c r="C101">
        <v>9</v>
      </c>
      <c r="D101">
        <v>19</v>
      </c>
      <c r="E101">
        <f t="shared" si="1"/>
        <v>171</v>
      </c>
    </row>
    <row r="102" spans="1:5" ht="15">
      <c r="A102" t="s">
        <v>81</v>
      </c>
      <c r="B102" t="s">
        <v>78</v>
      </c>
      <c r="C102">
        <v>6</v>
      </c>
      <c r="D102">
        <v>19</v>
      </c>
      <c r="E102">
        <f t="shared" si="1"/>
        <v>114</v>
      </c>
    </row>
    <row r="103" spans="1:5" ht="15">
      <c r="A103" t="s">
        <v>80</v>
      </c>
      <c r="B103" t="s">
        <v>78</v>
      </c>
      <c r="C103">
        <v>8</v>
      </c>
      <c r="D103">
        <v>19</v>
      </c>
      <c r="E103">
        <f t="shared" si="1"/>
        <v>152</v>
      </c>
    </row>
    <row r="104" spans="1:5" ht="15">
      <c r="A104" t="s">
        <v>68</v>
      </c>
      <c r="B104" t="s">
        <v>78</v>
      </c>
      <c r="C104">
        <v>3</v>
      </c>
      <c r="D104">
        <v>19</v>
      </c>
      <c r="E104">
        <f t="shared" si="1"/>
        <v>57</v>
      </c>
    </row>
    <row r="105" spans="1:5" ht="15">
      <c r="A105" s="5" t="s">
        <v>107</v>
      </c>
      <c r="B105" t="s">
        <v>83</v>
      </c>
      <c r="C105">
        <v>10</v>
      </c>
      <c r="D105">
        <v>12.35</v>
      </c>
      <c r="E105">
        <f t="shared" si="1"/>
        <v>123.5</v>
      </c>
    </row>
    <row r="106" spans="1:5" ht="15">
      <c r="A106" t="s">
        <v>84</v>
      </c>
      <c r="B106" t="s">
        <v>83</v>
      </c>
      <c r="C106">
        <v>3</v>
      </c>
      <c r="D106">
        <v>12.35</v>
      </c>
      <c r="E106">
        <f t="shared" si="1"/>
        <v>37.05</v>
      </c>
    </row>
    <row r="107" spans="1:5" ht="15">
      <c r="A107" t="s">
        <v>85</v>
      </c>
      <c r="B107" t="s">
        <v>83</v>
      </c>
      <c r="C107">
        <v>4</v>
      </c>
      <c r="D107">
        <v>12.35</v>
      </c>
      <c r="E107">
        <f t="shared" si="1"/>
        <v>49.4</v>
      </c>
    </row>
    <row r="108" spans="1:5" ht="15">
      <c r="A108" t="s">
        <v>47</v>
      </c>
      <c r="B108" t="s">
        <v>83</v>
      </c>
      <c r="C108">
        <v>4</v>
      </c>
      <c r="D108">
        <v>12.35</v>
      </c>
      <c r="E108">
        <f t="shared" si="1"/>
        <v>49.4</v>
      </c>
    </row>
    <row r="109" spans="1:5" ht="15">
      <c r="A109" t="s">
        <v>37</v>
      </c>
      <c r="B109" t="s">
        <v>83</v>
      </c>
      <c r="C109">
        <v>6</v>
      </c>
      <c r="D109">
        <v>12.35</v>
      </c>
      <c r="E109">
        <f t="shared" si="1"/>
        <v>74.1</v>
      </c>
    </row>
    <row r="110" spans="1:5" ht="15">
      <c r="A110" t="s">
        <v>81</v>
      </c>
      <c r="B110" t="s">
        <v>83</v>
      </c>
      <c r="C110">
        <v>12</v>
      </c>
      <c r="D110">
        <v>12.35</v>
      </c>
      <c r="E110">
        <f t="shared" si="1"/>
        <v>148.2</v>
      </c>
    </row>
    <row r="111" spans="1:5" ht="15">
      <c r="A111" s="4" t="s">
        <v>100</v>
      </c>
      <c r="B111" t="s">
        <v>83</v>
      </c>
      <c r="C111">
        <v>8</v>
      </c>
      <c r="D111">
        <v>12.35</v>
      </c>
      <c r="E111">
        <f t="shared" si="1"/>
        <v>98.8</v>
      </c>
    </row>
    <row r="112" spans="1:5" ht="15">
      <c r="A112" s="3" t="s">
        <v>14</v>
      </c>
      <c r="B112" t="s">
        <v>83</v>
      </c>
      <c r="C112">
        <v>3</v>
      </c>
      <c r="D112">
        <v>12.35</v>
      </c>
      <c r="E112">
        <f t="shared" si="1"/>
        <v>37.05</v>
      </c>
    </row>
    <row r="113" spans="1:5" ht="15">
      <c r="A113" t="s">
        <v>21</v>
      </c>
      <c r="B113" t="s">
        <v>86</v>
      </c>
      <c r="C113">
        <v>30</v>
      </c>
      <c r="D113">
        <v>14</v>
      </c>
      <c r="E113">
        <f t="shared" si="1"/>
        <v>420</v>
      </c>
    </row>
    <row r="114" spans="1:5" ht="15">
      <c r="A114" t="s">
        <v>93</v>
      </c>
      <c r="B114" t="s">
        <v>88</v>
      </c>
      <c r="C114">
        <v>1</v>
      </c>
      <c r="D114">
        <v>320</v>
      </c>
      <c r="E114">
        <f t="shared" si="1"/>
        <v>320</v>
      </c>
    </row>
    <row r="115" spans="1:5" ht="15">
      <c r="A115" t="s">
        <v>92</v>
      </c>
      <c r="B115" t="s">
        <v>89</v>
      </c>
      <c r="C115">
        <v>1</v>
      </c>
      <c r="D115">
        <v>665</v>
      </c>
      <c r="E115">
        <f t="shared" si="1"/>
        <v>665</v>
      </c>
    </row>
    <row r="116" spans="1:5" ht="15">
      <c r="A116" t="s">
        <v>92</v>
      </c>
      <c r="B116" t="s">
        <v>90</v>
      </c>
      <c r="C116">
        <v>1</v>
      </c>
      <c r="D116">
        <v>665</v>
      </c>
      <c r="E116">
        <f t="shared" si="1"/>
        <v>665</v>
      </c>
    </row>
    <row r="117" spans="1:5" ht="15">
      <c r="A117" t="s">
        <v>87</v>
      </c>
      <c r="B117" t="s">
        <v>91</v>
      </c>
      <c r="C117">
        <v>1</v>
      </c>
      <c r="D117">
        <v>390</v>
      </c>
      <c r="E117">
        <f t="shared" si="1"/>
        <v>390</v>
      </c>
    </row>
    <row r="118" spans="1:5" ht="15">
      <c r="A118" t="s">
        <v>95</v>
      </c>
      <c r="B118" t="s">
        <v>94</v>
      </c>
      <c r="C118">
        <v>2</v>
      </c>
      <c r="D118">
        <v>29</v>
      </c>
      <c r="E118">
        <f t="shared" si="1"/>
        <v>58</v>
      </c>
    </row>
    <row r="119" spans="1:5" ht="15">
      <c r="A119" t="s">
        <v>96</v>
      </c>
      <c r="B119" t="s">
        <v>94</v>
      </c>
      <c r="C119">
        <v>2</v>
      </c>
      <c r="D119">
        <v>29</v>
      </c>
      <c r="E119">
        <f t="shared" si="1"/>
        <v>58</v>
      </c>
    </row>
    <row r="120" spans="1:5" ht="15">
      <c r="A120" t="s">
        <v>97</v>
      </c>
      <c r="B120" t="s">
        <v>94</v>
      </c>
      <c r="C120">
        <v>4</v>
      </c>
      <c r="D120">
        <v>29</v>
      </c>
      <c r="E120">
        <f t="shared" si="1"/>
        <v>116</v>
      </c>
    </row>
    <row r="121" spans="1:5" ht="15">
      <c r="A121" t="s">
        <v>98</v>
      </c>
      <c r="B121" t="s">
        <v>94</v>
      </c>
      <c r="C121">
        <v>2</v>
      </c>
      <c r="D121">
        <v>29</v>
      </c>
      <c r="E121">
        <f t="shared" si="1"/>
        <v>58</v>
      </c>
    </row>
    <row r="122" ht="15">
      <c r="E122">
        <f>SUM(E2:E121)</f>
        <v>67804.20000000001</v>
      </c>
    </row>
    <row r="128" spans="1:2" ht="15">
      <c r="A128" t="s">
        <v>74</v>
      </c>
      <c r="B128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2013-01-10T07:17:25Z</dcterms:created>
  <dcterms:modified xsi:type="dcterms:W3CDTF">2013-01-24T20:07:39Z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