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4295" windowHeight="4875" activeTab="0"/>
  </bookViews>
  <sheets>
    <sheet name="Лист1" sheetId="1" r:id="rId1"/>
    <sheet name="Лист2" sheetId="2" r:id="rId2"/>
    <sheet name="Лист3" sheetId="3" r:id="rId3"/>
    <sheet name="Лист1 (2)" sheetId="4" r:id="rId4"/>
    <sheet name="Лист1 (3)" sheetId="5" r:id="rId5"/>
  </sheets>
  <definedNames/>
  <calcPr fullCalcOnLoad="1"/>
</workbook>
</file>

<file path=xl/sharedStrings.xml><?xml version="1.0" encoding="utf-8"?>
<sst xmlns="http://schemas.openxmlformats.org/spreadsheetml/2006/main" count="482" uniqueCount="106">
  <si>
    <t>Ник</t>
  </si>
  <si>
    <t>Наименование</t>
  </si>
  <si>
    <t>Метраж</t>
  </si>
  <si>
    <t>Цена за 1м</t>
  </si>
  <si>
    <t>Сумма</t>
  </si>
  <si>
    <t>Сумма с орг</t>
  </si>
  <si>
    <t>Итого</t>
  </si>
  <si>
    <t>Оплачено</t>
  </si>
  <si>
    <t>ТР</t>
  </si>
  <si>
    <t>Вы должны(-)/Я должна(+)</t>
  </si>
  <si>
    <t>Ткань портьерная "ПЕСОК" 553 150 Цвет №84</t>
  </si>
  <si>
    <t xml:space="preserve">верачерешня 6м </t>
  </si>
  <si>
    <t xml:space="preserve"> *Galina222* 6м </t>
  </si>
  <si>
    <t xml:space="preserve"> Мурашечка 7м </t>
  </si>
  <si>
    <t>СВОБОДНО 15,4</t>
  </si>
  <si>
    <t>Ткань портьерная Версаль арт.168 цвет 301</t>
  </si>
  <si>
    <t>natashha07</t>
  </si>
  <si>
    <t>6м</t>
  </si>
  <si>
    <t>василина-иван</t>
  </si>
  <si>
    <t>10м</t>
  </si>
  <si>
    <t>karina8</t>
  </si>
  <si>
    <t>СВОБОДНО</t>
  </si>
  <si>
    <t>Органза-флок арт. 184 цвет 1</t>
  </si>
  <si>
    <t>БЫЕМАНЯ</t>
  </si>
  <si>
    <t>Nastenk@</t>
  </si>
  <si>
    <t>Tadya</t>
  </si>
  <si>
    <t>Тюль лён "Фантазия" MPS128 280 Цвет 16</t>
  </si>
  <si>
    <t>Анюта81</t>
  </si>
  <si>
    <t>Жаконниха</t>
  </si>
  <si>
    <t>Вуаль 2009/2010/6010 300 Цвет №1</t>
  </si>
  <si>
    <t>София</t>
  </si>
  <si>
    <t>Таня1981</t>
  </si>
  <si>
    <t>Ксения_</t>
  </si>
  <si>
    <t>5м</t>
  </si>
  <si>
    <t>ОлесяДи</t>
  </si>
  <si>
    <t>4м</t>
  </si>
  <si>
    <t>0,5м</t>
  </si>
  <si>
    <t>рулон</t>
  </si>
  <si>
    <t>29,5м</t>
  </si>
  <si>
    <t>К*сандра</t>
  </si>
  <si>
    <t>ola-shtrudya</t>
  </si>
  <si>
    <t>oljga</t>
  </si>
  <si>
    <t>5,8м</t>
  </si>
  <si>
    <t>28,8м</t>
  </si>
  <si>
    <t>Svetlichok</t>
  </si>
  <si>
    <t>12м</t>
  </si>
  <si>
    <t>Kariana</t>
  </si>
  <si>
    <t>Катёна249</t>
  </si>
  <si>
    <t>3,9м</t>
  </si>
  <si>
    <t>София 13</t>
  </si>
  <si>
    <t xml:space="preserve">ОлесяДи </t>
  </si>
  <si>
    <t>Тесьма шторная TF5-200</t>
  </si>
  <si>
    <t>Л@сточк@</t>
  </si>
  <si>
    <t>***Сладкий сон***</t>
  </si>
  <si>
    <t xml:space="preserve">Жаконниха </t>
  </si>
  <si>
    <t>ЛЕНОК М</t>
  </si>
  <si>
    <t xml:space="preserve">Тесьма шторная TZ3-250 </t>
  </si>
  <si>
    <t>Nadin1402</t>
  </si>
  <si>
    <t>Консуэло</t>
  </si>
  <si>
    <t>Mary/Nov/</t>
  </si>
  <si>
    <t>)))*Len-OK*)))</t>
  </si>
  <si>
    <t>ХНА</t>
  </si>
  <si>
    <t>клубничка</t>
  </si>
  <si>
    <t>Аполлинария</t>
  </si>
  <si>
    <t>АсенокС</t>
  </si>
  <si>
    <t>Юлианк@</t>
  </si>
  <si>
    <t>ves212</t>
  </si>
  <si>
    <t>Ир1963</t>
  </si>
  <si>
    <t>Zefirka55</t>
  </si>
  <si>
    <t>Тесьма шторная TZ3-251</t>
  </si>
  <si>
    <t>Тесьма шторная TZ3-252</t>
  </si>
  <si>
    <t>Тесьма шторная TZ3-253</t>
  </si>
  <si>
    <t>Тесьма шторная TZ3-254</t>
  </si>
  <si>
    <t>Тесьма шторная TZ3-255</t>
  </si>
  <si>
    <t>Тесьма шторная TZ3-256</t>
  </si>
  <si>
    <t>Тесьма шторная TZ3-257</t>
  </si>
  <si>
    <t>КЛИПСА_МАГНИТ_СТРАЗЫ_КРУГ FL09218 1R</t>
  </si>
  <si>
    <t xml:space="preserve">2012 ШТОРЫ_НИТЬ_ГК_ЗАРА DS 1 1 </t>
  </si>
  <si>
    <t>ШТОРЫ_НИТЬ_ГК_ЗАРА DS 8</t>
  </si>
  <si>
    <t>ШТОРЫ_НИТЬ_ГК_ЗАРА DS 14</t>
  </si>
  <si>
    <t>ШТОРЫ_НИТЬ_ГК_ЗАРА DS 5</t>
  </si>
  <si>
    <t>ШТОРЫ_НИТЬ_ГК_ЗАРА DS 11</t>
  </si>
  <si>
    <t>ШТОРЫ_НИТЬ_ГК_ЗАРА_БУСЫ ZLBH 7</t>
  </si>
  <si>
    <t>ШТОРЫ_НИТЬ_ЦВ_ЗАРА_РАДУГА DR 0</t>
  </si>
  <si>
    <t>ШТОРЫ_НИТЬ_ГК_ЗАРА_БУСЫ ZLBH 8</t>
  </si>
  <si>
    <t>ШТОРЫ_НИТЬ_ЦВ_ЗАРА_РАДУГА JGS 131</t>
  </si>
  <si>
    <t xml:space="preserve"> ШТОРЫ_НИТЬ_ЦВ_ЗАРА_БУКЛЕ ZHENZHU 814 2</t>
  </si>
  <si>
    <t xml:space="preserve"> ШТОРЫ_НИТЬ_ГК_ЗАРА_МЕТАЛЛ YP 15</t>
  </si>
  <si>
    <t>Олеся Заливина</t>
  </si>
  <si>
    <t>svetta76</t>
  </si>
  <si>
    <t>Мурашечка</t>
  </si>
  <si>
    <t>vikikii</t>
  </si>
  <si>
    <t>ШТОРЫ_НИТЬ_ГК_ЗАРА_ТРАВКА YM 13 2 517,5</t>
  </si>
  <si>
    <t>Эстелька</t>
  </si>
  <si>
    <t>mamazara</t>
  </si>
  <si>
    <t>Органза печать FPB_272  цв.1</t>
  </si>
  <si>
    <t xml:space="preserve">RU-KOLA </t>
  </si>
  <si>
    <t>AlinaZC</t>
  </si>
  <si>
    <t xml:space="preserve">верачерешня </t>
  </si>
  <si>
    <t xml:space="preserve">*Galina222* </t>
  </si>
  <si>
    <t>станисл</t>
  </si>
  <si>
    <t>1м микров</t>
  </si>
  <si>
    <t>Дана.</t>
  </si>
  <si>
    <t>ОРГ: Юлианк@</t>
  </si>
  <si>
    <t>Naty25</t>
  </si>
  <si>
    <t>Индиго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</si>
</sst>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1"/>
      <color indexed="12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u val="single"/>
      <sz val="11"/>
      <color theme="10"/>
      <name val="Calibri"/>
      <family val="2"/>
    </font>
    <font>
      <b/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27" fillId="0" borderId="0" xfId="42" applyAlignment="1" applyProtection="1">
      <alignment/>
      <protection/>
    </xf>
    <xf numFmtId="1" fontId="0" fillId="0" borderId="0" xfId="0" applyNumberFormat="1" applyAlignment="1">
      <alignment/>
    </xf>
    <xf numFmtId="0" fontId="2" fillId="33" borderId="11" xfId="0" applyFont="1" applyFill="1" applyBorder="1" applyAlignment="1">
      <alignment horizontal="center"/>
    </xf>
    <xf numFmtId="0" fontId="31" fillId="34" borderId="11" xfId="0" applyFont="1" applyFill="1" applyBorder="1" applyAlignment="1">
      <alignment/>
    </xf>
    <xf numFmtId="0" fontId="0" fillId="34" borderId="11" xfId="0" applyFill="1" applyBorder="1" applyAlignment="1">
      <alignment/>
    </xf>
    <xf numFmtId="1" fontId="0" fillId="34" borderId="11" xfId="0" applyNumberFormat="1" applyFill="1" applyBorder="1" applyAlignment="1">
      <alignment/>
    </xf>
    <xf numFmtId="0" fontId="31" fillId="34" borderId="11" xfId="0" applyFont="1" applyFill="1" applyBorder="1" applyAlignment="1">
      <alignment wrapText="1"/>
    </xf>
    <xf numFmtId="0" fontId="31" fillId="35" borderId="11" xfId="0" applyFont="1" applyFill="1" applyBorder="1" applyAlignment="1">
      <alignment/>
    </xf>
    <xf numFmtId="0" fontId="0" fillId="35" borderId="11" xfId="0" applyFill="1" applyBorder="1" applyAlignment="1">
      <alignment/>
    </xf>
    <xf numFmtId="1" fontId="0" fillId="35" borderId="11" xfId="0" applyNumberFormat="1" applyFill="1" applyBorder="1" applyAlignment="1">
      <alignment/>
    </xf>
    <xf numFmtId="0" fontId="41" fillId="35" borderId="11" xfId="42" applyFont="1" applyFill="1" applyBorder="1" applyAlignment="1" applyProtection="1">
      <alignment/>
      <protection/>
    </xf>
    <xf numFmtId="0" fontId="0" fillId="35" borderId="12" xfId="0" applyFill="1" applyBorder="1" applyAlignment="1">
      <alignment/>
    </xf>
    <xf numFmtId="1" fontId="0" fillId="35" borderId="12" xfId="0" applyNumberFormat="1" applyFill="1" applyBorder="1" applyAlignment="1">
      <alignment/>
    </xf>
    <xf numFmtId="1" fontId="31" fillId="34" borderId="11" xfId="0" applyNumberFormat="1" applyFont="1" applyFill="1" applyBorder="1" applyAlignment="1">
      <alignment/>
    </xf>
    <xf numFmtId="1" fontId="31" fillId="35" borderId="11" xfId="0" applyNumberFormat="1" applyFont="1" applyFill="1" applyBorder="1" applyAlignment="1">
      <alignment/>
    </xf>
    <xf numFmtId="0" fontId="31" fillId="36" borderId="11" xfId="0" applyFont="1" applyFill="1" applyBorder="1" applyAlignment="1">
      <alignment/>
    </xf>
    <xf numFmtId="0" fontId="0" fillId="36" borderId="11" xfId="0" applyFill="1" applyBorder="1" applyAlignment="1">
      <alignment/>
    </xf>
    <xf numFmtId="1" fontId="0" fillId="36" borderId="11" xfId="0" applyNumberFormat="1" applyFill="1" applyBorder="1" applyAlignment="1">
      <alignment/>
    </xf>
    <xf numFmtId="1" fontId="31" fillId="36" borderId="11" xfId="0" applyNumberFormat="1" applyFont="1" applyFill="1" applyBorder="1" applyAlignment="1">
      <alignment/>
    </xf>
    <xf numFmtId="0" fontId="42" fillId="34" borderId="11" xfId="0" applyFont="1" applyFill="1" applyBorder="1" applyAlignment="1">
      <alignment/>
    </xf>
    <xf numFmtId="0" fontId="42" fillId="35" borderId="11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2" fillId="35" borderId="11" xfId="0" applyFont="1" applyFill="1" applyBorder="1" applyAlignment="1">
      <alignment/>
    </xf>
    <xf numFmtId="0" fontId="31" fillId="34" borderId="12" xfId="0" applyFont="1" applyFill="1" applyBorder="1" applyAlignment="1">
      <alignment/>
    </xf>
    <xf numFmtId="0" fontId="31" fillId="37" borderId="11" xfId="0" applyFont="1" applyFill="1" applyBorder="1" applyAlignment="1">
      <alignment/>
    </xf>
    <xf numFmtId="164" fontId="31" fillId="34" borderId="11" xfId="0" applyNumberFormat="1" applyFont="1" applyFill="1" applyBorder="1" applyAlignment="1">
      <alignment/>
    </xf>
    <xf numFmtId="164" fontId="31" fillId="35" borderId="11" xfId="0" applyNumberFormat="1" applyFont="1" applyFill="1" applyBorder="1" applyAlignment="1">
      <alignment/>
    </xf>
    <xf numFmtId="164" fontId="31" fillId="36" borderId="11" xfId="0" applyNumberFormat="1" applyFont="1" applyFill="1" applyBorder="1" applyAlignment="1">
      <alignment/>
    </xf>
    <xf numFmtId="0" fontId="27" fillId="34" borderId="11" xfId="42" applyFill="1" applyBorder="1" applyAlignment="1" applyProtection="1">
      <alignment/>
      <protection/>
    </xf>
    <xf numFmtId="0" fontId="0" fillId="37" borderId="11" xfId="0" applyFill="1" applyBorder="1" applyAlignment="1">
      <alignment/>
    </xf>
    <xf numFmtId="1" fontId="0" fillId="37" borderId="11" xfId="0" applyNumberFormat="1" applyFill="1" applyBorder="1" applyAlignment="1">
      <alignment/>
    </xf>
    <xf numFmtId="1" fontId="31" fillId="37" borderId="11" xfId="0" applyNumberFormat="1" applyFont="1" applyFill="1" applyBorder="1" applyAlignment="1">
      <alignment/>
    </xf>
    <xf numFmtId="164" fontId="31" fillId="37" borderId="11" xfId="0" applyNumberFormat="1" applyFont="1" applyFill="1" applyBorder="1" applyAlignment="1">
      <alignment/>
    </xf>
    <xf numFmtId="0" fontId="2" fillId="37" borderId="11" xfId="0" applyFont="1" applyFill="1" applyBorder="1" applyAlignment="1">
      <alignment/>
    </xf>
    <xf numFmtId="0" fontId="41" fillId="37" borderId="11" xfId="42" applyFont="1" applyFill="1" applyBorder="1" applyAlignment="1" applyProtection="1">
      <alignment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&#1051;@&#1089;&#1090;&#1086;&#1095;&#1082;@" TargetMode="External" /><Relationship Id="rId2" Type="http://schemas.openxmlformats.org/officeDocument/2006/relationships/hyperlink" Target="mailto:&#1070;&#1083;&#1080;&#1072;&#1085;&#1082;@" TargetMode="External" /><Relationship Id="rId3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&#1051;@&#1089;&#1090;&#1086;&#1095;&#1082;@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&#1051;@&#1089;&#1090;&#1086;&#1095;&#1082;@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9"/>
  <sheetViews>
    <sheetView tabSelected="1" zoomScalePageLayoutView="0" workbookViewId="0" topLeftCell="A1">
      <selection activeCell="K45" sqref="K1:K16384"/>
    </sheetView>
  </sheetViews>
  <sheetFormatPr defaultColWidth="9.140625" defaultRowHeight="15"/>
  <cols>
    <col min="1" max="1" width="17.140625" style="0" customWidth="1"/>
    <col min="2" max="2" width="43.140625" style="0" customWidth="1"/>
    <col min="4" max="4" width="10.140625" style="0" customWidth="1"/>
    <col min="6" max="6" width="10.421875" style="0" customWidth="1"/>
    <col min="10" max="10" width="11.57421875" style="0" customWidth="1"/>
    <col min="11" max="11" width="0" style="0" hidden="1" customWidth="1"/>
  </cols>
  <sheetData>
    <row r="1" spans="1:13" ht="1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M1">
        <v>1075.38</v>
      </c>
    </row>
    <row r="2" spans="1:10" ht="15">
      <c r="A2" s="6" t="s">
        <v>60</v>
      </c>
      <c r="B2" s="7" t="s">
        <v>73</v>
      </c>
      <c r="C2" s="7">
        <v>25</v>
      </c>
      <c r="D2" s="7">
        <v>19</v>
      </c>
      <c r="E2" s="7">
        <f aca="true" t="shared" si="0" ref="E2:E35">D2*C2</f>
        <v>475</v>
      </c>
      <c r="F2" s="8">
        <f>E2*1.15</f>
        <v>546.25</v>
      </c>
      <c r="G2" s="16">
        <f>F2</f>
        <v>546.25</v>
      </c>
      <c r="H2" s="6">
        <v>546</v>
      </c>
      <c r="I2" s="28">
        <f>C2*0.5</f>
        <v>12.5</v>
      </c>
      <c r="J2" s="16">
        <f>H2-G2-I2</f>
        <v>-12.75</v>
      </c>
    </row>
    <row r="3" spans="1:10" ht="15">
      <c r="A3" s="10" t="s">
        <v>53</v>
      </c>
      <c r="B3" s="11" t="s">
        <v>51</v>
      </c>
      <c r="C3" s="11">
        <v>6</v>
      </c>
      <c r="D3" s="11">
        <v>11.4</v>
      </c>
      <c r="E3" s="11">
        <f t="shared" si="0"/>
        <v>68.4</v>
      </c>
      <c r="F3" s="12">
        <f aca="true" t="shared" si="1" ref="F3:F69">E3*1.15</f>
        <v>78.66</v>
      </c>
      <c r="G3" s="17"/>
      <c r="H3" s="10"/>
      <c r="I3" s="29">
        <f>C3*0.5</f>
        <v>3</v>
      </c>
      <c r="J3" s="17"/>
    </row>
    <row r="4" spans="1:10" ht="15">
      <c r="A4" s="10" t="s">
        <v>53</v>
      </c>
      <c r="B4" s="11" t="s">
        <v>72</v>
      </c>
      <c r="C4" s="11">
        <v>4</v>
      </c>
      <c r="D4" s="11">
        <v>19</v>
      </c>
      <c r="E4" s="11">
        <f>D4*C4</f>
        <v>76</v>
      </c>
      <c r="F4" s="12">
        <f>E4*1.15</f>
        <v>87.39999999999999</v>
      </c>
      <c r="G4" s="17"/>
      <c r="H4" s="10"/>
      <c r="I4" s="29">
        <f>C4*0.5</f>
        <v>2</v>
      </c>
      <c r="J4" s="17"/>
    </row>
    <row r="5" spans="1:10" ht="15">
      <c r="A5" s="10" t="s">
        <v>53</v>
      </c>
      <c r="B5" s="11" t="s">
        <v>22</v>
      </c>
      <c r="C5" s="11">
        <v>7</v>
      </c>
      <c r="D5" s="11">
        <v>127.5</v>
      </c>
      <c r="E5" s="11">
        <f>D5*C5</f>
        <v>892.5</v>
      </c>
      <c r="F5" s="12">
        <f>E5*1.15</f>
        <v>1026.375</v>
      </c>
      <c r="G5" s="17">
        <f>F3+F4+F5</f>
        <v>1192.435</v>
      </c>
      <c r="H5" s="10">
        <v>1192</v>
      </c>
      <c r="I5" s="29">
        <f>C5*2.77</f>
        <v>19.39</v>
      </c>
      <c r="J5" s="17">
        <f>H5-G5-I5-I4-I3</f>
        <v>-24.824999999999946</v>
      </c>
    </row>
    <row r="6" spans="1:10" ht="15">
      <c r="A6" s="6" t="s">
        <v>99</v>
      </c>
      <c r="B6" s="7" t="s">
        <v>10</v>
      </c>
      <c r="C6" s="7">
        <v>6</v>
      </c>
      <c r="D6" s="7">
        <v>51</v>
      </c>
      <c r="E6" s="7">
        <f t="shared" si="0"/>
        <v>306</v>
      </c>
      <c r="F6" s="8">
        <f t="shared" si="1"/>
        <v>351.9</v>
      </c>
      <c r="G6" s="16">
        <f>F6</f>
        <v>351.9</v>
      </c>
      <c r="H6" s="6">
        <v>352</v>
      </c>
      <c r="I6" s="28">
        <f aca="true" t="shared" si="2" ref="I6:I68">C6*2.77</f>
        <v>16.62</v>
      </c>
      <c r="J6" s="16">
        <f>H6-G6-I6</f>
        <v>-16.51999999999998</v>
      </c>
    </row>
    <row r="7" spans="1:10" ht="15">
      <c r="A7" s="10" t="s">
        <v>97</v>
      </c>
      <c r="B7" s="11" t="s">
        <v>95</v>
      </c>
      <c r="C7" s="11">
        <v>6</v>
      </c>
      <c r="D7" s="11">
        <v>117.5</v>
      </c>
      <c r="E7" s="11">
        <f t="shared" si="0"/>
        <v>705</v>
      </c>
      <c r="F7" s="12">
        <f t="shared" si="1"/>
        <v>810.7499999999999</v>
      </c>
      <c r="G7" s="17">
        <f>F7</f>
        <v>810.7499999999999</v>
      </c>
      <c r="H7" s="10">
        <v>811</v>
      </c>
      <c r="I7" s="29">
        <f t="shared" si="2"/>
        <v>16.62</v>
      </c>
      <c r="J7" s="17">
        <f>H6-G6-I6</f>
        <v>-16.51999999999998</v>
      </c>
    </row>
    <row r="8" spans="1:10" ht="15">
      <c r="A8" s="6" t="s">
        <v>46</v>
      </c>
      <c r="B8" s="7" t="s">
        <v>10</v>
      </c>
      <c r="C8" s="7">
        <v>6</v>
      </c>
      <c r="D8" s="7">
        <v>51</v>
      </c>
      <c r="E8" s="7">
        <f t="shared" si="0"/>
        <v>306</v>
      </c>
      <c r="F8" s="8">
        <f t="shared" si="1"/>
        <v>351.9</v>
      </c>
      <c r="G8" s="6"/>
      <c r="H8" s="6"/>
      <c r="I8" s="28">
        <f t="shared" si="2"/>
        <v>16.62</v>
      </c>
      <c r="J8" s="16"/>
    </row>
    <row r="9" spans="1:10" ht="15">
      <c r="A9" s="6" t="s">
        <v>46</v>
      </c>
      <c r="B9" s="7" t="s">
        <v>29</v>
      </c>
      <c r="C9" s="7">
        <v>6</v>
      </c>
      <c r="D9" s="7">
        <v>46</v>
      </c>
      <c r="E9" s="7">
        <f t="shared" si="0"/>
        <v>276</v>
      </c>
      <c r="F9" s="8">
        <f t="shared" si="1"/>
        <v>317.4</v>
      </c>
      <c r="G9" s="16">
        <f>F8+F9</f>
        <v>669.3</v>
      </c>
      <c r="H9" s="6">
        <v>610</v>
      </c>
      <c r="I9" s="28">
        <f t="shared" si="2"/>
        <v>16.62</v>
      </c>
      <c r="J9" s="16">
        <f>H9-G9-I9-I8</f>
        <v>-92.53999999999996</v>
      </c>
    </row>
    <row r="10" spans="1:10" ht="15">
      <c r="A10" s="10" t="s">
        <v>20</v>
      </c>
      <c r="B10" s="11" t="s">
        <v>15</v>
      </c>
      <c r="C10" s="11">
        <v>8</v>
      </c>
      <c r="D10" s="11">
        <v>195</v>
      </c>
      <c r="E10" s="11">
        <f t="shared" si="0"/>
        <v>1560</v>
      </c>
      <c r="F10" s="12">
        <f t="shared" si="1"/>
        <v>1793.9999999999998</v>
      </c>
      <c r="G10" s="17">
        <f>F10</f>
        <v>1793.9999999999998</v>
      </c>
      <c r="H10" s="10">
        <v>1794</v>
      </c>
      <c r="I10" s="29">
        <f t="shared" si="2"/>
        <v>22.16</v>
      </c>
      <c r="J10" s="17">
        <f>H10-G10-I10</f>
        <v>-22.159999999999773</v>
      </c>
    </row>
    <row r="11" spans="1:10" ht="15">
      <c r="A11" s="6" t="s">
        <v>94</v>
      </c>
      <c r="B11" s="7" t="s">
        <v>79</v>
      </c>
      <c r="C11" s="7">
        <v>1</v>
      </c>
      <c r="D11" s="7">
        <v>320</v>
      </c>
      <c r="E11" s="7">
        <f t="shared" si="0"/>
        <v>320</v>
      </c>
      <c r="F11" s="8">
        <f t="shared" si="1"/>
        <v>368</v>
      </c>
      <c r="G11" s="16">
        <f>F11</f>
        <v>368</v>
      </c>
      <c r="H11" s="6">
        <v>368</v>
      </c>
      <c r="I11" s="28">
        <f>C11*15</f>
        <v>15</v>
      </c>
      <c r="J11" s="16">
        <f>H11-G11-I11</f>
        <v>-15</v>
      </c>
    </row>
    <row r="12" spans="1:10" ht="15">
      <c r="A12" s="10" t="s">
        <v>59</v>
      </c>
      <c r="B12" s="11" t="s">
        <v>70</v>
      </c>
      <c r="C12" s="11">
        <v>12</v>
      </c>
      <c r="D12" s="11">
        <v>19</v>
      </c>
      <c r="E12" s="11">
        <f t="shared" si="0"/>
        <v>228</v>
      </c>
      <c r="F12" s="12">
        <f t="shared" si="1"/>
        <v>262.2</v>
      </c>
      <c r="G12" s="17">
        <f>F12</f>
        <v>262.2</v>
      </c>
      <c r="H12" s="10">
        <v>300</v>
      </c>
      <c r="I12" s="29">
        <f>C12*0.5</f>
        <v>6</v>
      </c>
      <c r="J12" s="17">
        <f>H12-G12-I12</f>
        <v>31.80000000000001</v>
      </c>
    </row>
    <row r="13" spans="1:10" ht="15">
      <c r="A13" s="6" t="s">
        <v>57</v>
      </c>
      <c r="B13" s="7" t="s">
        <v>56</v>
      </c>
      <c r="C13" s="7">
        <v>32</v>
      </c>
      <c r="D13" s="7">
        <v>19</v>
      </c>
      <c r="E13" s="7">
        <f t="shared" si="0"/>
        <v>608</v>
      </c>
      <c r="F13" s="8">
        <f t="shared" si="1"/>
        <v>699.1999999999999</v>
      </c>
      <c r="G13" s="16">
        <f>F13</f>
        <v>699.1999999999999</v>
      </c>
      <c r="H13" s="6">
        <v>742</v>
      </c>
      <c r="I13" s="28">
        <f>C13*0.5</f>
        <v>16</v>
      </c>
      <c r="J13" s="16">
        <f>H13-G13-I13</f>
        <v>26.800000000000068</v>
      </c>
    </row>
    <row r="14" spans="1:10" ht="15">
      <c r="A14" s="10" t="s">
        <v>24</v>
      </c>
      <c r="B14" s="11" t="s">
        <v>22</v>
      </c>
      <c r="C14" s="11">
        <v>6</v>
      </c>
      <c r="D14" s="11">
        <v>127.5</v>
      </c>
      <c r="E14" s="11">
        <f t="shared" si="0"/>
        <v>765</v>
      </c>
      <c r="F14" s="12">
        <f t="shared" si="1"/>
        <v>879.7499999999999</v>
      </c>
      <c r="G14" s="17">
        <f>F14</f>
        <v>879.7499999999999</v>
      </c>
      <c r="H14" s="10">
        <v>882</v>
      </c>
      <c r="I14" s="29">
        <f t="shared" si="2"/>
        <v>16.62</v>
      </c>
      <c r="J14" s="17">
        <f>H14-G14-I14</f>
        <v>-14.369999999999887</v>
      </c>
    </row>
    <row r="15" spans="1:10" ht="15">
      <c r="A15" s="24" t="s">
        <v>16</v>
      </c>
      <c r="B15" s="7" t="s">
        <v>15</v>
      </c>
      <c r="C15" s="7">
        <v>6</v>
      </c>
      <c r="D15" s="7">
        <v>195</v>
      </c>
      <c r="E15" s="7">
        <f t="shared" si="0"/>
        <v>1170</v>
      </c>
      <c r="F15" s="8">
        <f t="shared" si="1"/>
        <v>1345.5</v>
      </c>
      <c r="G15" s="6"/>
      <c r="H15" s="6"/>
      <c r="I15" s="28">
        <f t="shared" si="2"/>
        <v>16.62</v>
      </c>
      <c r="J15" s="16"/>
    </row>
    <row r="16" spans="1:10" ht="15">
      <c r="A16" s="24" t="s">
        <v>16</v>
      </c>
      <c r="B16" s="7" t="s">
        <v>51</v>
      </c>
      <c r="C16" s="7">
        <v>5</v>
      </c>
      <c r="D16" s="7">
        <v>11.4</v>
      </c>
      <c r="E16" s="7">
        <f t="shared" si="0"/>
        <v>57</v>
      </c>
      <c r="F16" s="8">
        <f t="shared" si="1"/>
        <v>65.55</v>
      </c>
      <c r="G16" s="16">
        <f>F15+F16</f>
        <v>1411.05</v>
      </c>
      <c r="H16" s="6">
        <v>1500</v>
      </c>
      <c r="I16" s="28">
        <f>C16*0.5</f>
        <v>2.5</v>
      </c>
      <c r="J16" s="16">
        <f>H16-G16-I16-I15</f>
        <v>69.83000000000004</v>
      </c>
    </row>
    <row r="17" spans="1:10" ht="15">
      <c r="A17" s="10" t="s">
        <v>40</v>
      </c>
      <c r="B17" s="11" t="s">
        <v>29</v>
      </c>
      <c r="C17" s="11">
        <v>6</v>
      </c>
      <c r="D17" s="11">
        <v>46</v>
      </c>
      <c r="E17" s="11">
        <f t="shared" si="0"/>
        <v>276</v>
      </c>
      <c r="F17" s="12">
        <f t="shared" si="1"/>
        <v>317.4</v>
      </c>
      <c r="G17" s="17">
        <f>F17</f>
        <v>317.4</v>
      </c>
      <c r="H17" s="10">
        <v>317</v>
      </c>
      <c r="I17" s="29">
        <f t="shared" si="2"/>
        <v>16.62</v>
      </c>
      <c r="J17" s="17">
        <f>H17-G17-I17</f>
        <v>-17.01999999999998</v>
      </c>
    </row>
    <row r="18" spans="1:10" ht="15">
      <c r="A18" s="6" t="s">
        <v>41</v>
      </c>
      <c r="B18" s="7" t="s">
        <v>29</v>
      </c>
      <c r="C18" s="7">
        <v>5</v>
      </c>
      <c r="D18" s="7">
        <v>46</v>
      </c>
      <c r="E18" s="7">
        <f t="shared" si="0"/>
        <v>230</v>
      </c>
      <c r="F18" s="8">
        <f t="shared" si="1"/>
        <v>264.5</v>
      </c>
      <c r="G18" s="16">
        <f>F18</f>
        <v>264.5</v>
      </c>
      <c r="H18" s="6">
        <v>265</v>
      </c>
      <c r="I18" s="28">
        <f t="shared" si="2"/>
        <v>13.85</v>
      </c>
      <c r="J18" s="16">
        <f>H18-G18-I18</f>
        <v>-13.35</v>
      </c>
    </row>
    <row r="19" spans="1:10" ht="15">
      <c r="A19" s="25" t="s">
        <v>96</v>
      </c>
      <c r="B19" s="11" t="s">
        <v>95</v>
      </c>
      <c r="C19" s="11">
        <v>3</v>
      </c>
      <c r="D19" s="11">
        <v>117.5</v>
      </c>
      <c r="E19" s="11">
        <f t="shared" si="0"/>
        <v>352.5</v>
      </c>
      <c r="F19" s="12">
        <f t="shared" si="1"/>
        <v>405.37499999999994</v>
      </c>
      <c r="G19" s="17">
        <f>F19</f>
        <v>405.37499999999994</v>
      </c>
      <c r="H19" s="10">
        <v>430</v>
      </c>
      <c r="I19" s="29">
        <f t="shared" si="2"/>
        <v>8.31</v>
      </c>
      <c r="J19" s="17">
        <f>H19-G19-I19</f>
        <v>16.315000000000055</v>
      </c>
    </row>
    <row r="20" spans="1:10" ht="15">
      <c r="A20" s="24" t="s">
        <v>44</v>
      </c>
      <c r="B20" s="7" t="s">
        <v>29</v>
      </c>
      <c r="C20" s="7">
        <v>12</v>
      </c>
      <c r="D20" s="7">
        <v>46</v>
      </c>
      <c r="E20" s="7">
        <f t="shared" si="0"/>
        <v>552</v>
      </c>
      <c r="F20" s="8">
        <f t="shared" si="1"/>
        <v>634.8</v>
      </c>
      <c r="G20" s="6"/>
      <c r="H20" s="6"/>
      <c r="I20" s="28">
        <f t="shared" si="2"/>
        <v>33.24</v>
      </c>
      <c r="J20" s="16"/>
    </row>
    <row r="21" spans="1:10" ht="15">
      <c r="A21" s="24" t="s">
        <v>44</v>
      </c>
      <c r="B21" s="7" t="s">
        <v>71</v>
      </c>
      <c r="C21" s="7">
        <v>8</v>
      </c>
      <c r="D21" s="7">
        <v>19</v>
      </c>
      <c r="E21" s="7">
        <f t="shared" si="0"/>
        <v>152</v>
      </c>
      <c r="F21" s="8">
        <f t="shared" si="1"/>
        <v>174.79999999999998</v>
      </c>
      <c r="G21" s="16">
        <f>F20+F21</f>
        <v>809.5999999999999</v>
      </c>
      <c r="H21" s="6">
        <v>810</v>
      </c>
      <c r="I21" s="28">
        <f>C21*0.5</f>
        <v>4</v>
      </c>
      <c r="J21" s="16">
        <f>H21-G21-I21-I20</f>
        <v>-36.83999999999991</v>
      </c>
    </row>
    <row r="22" spans="1:10" ht="15">
      <c r="A22" s="25" t="s">
        <v>89</v>
      </c>
      <c r="B22" s="11" t="s">
        <v>22</v>
      </c>
      <c r="C22" s="11">
        <v>4</v>
      </c>
      <c r="D22" s="11">
        <v>127.5</v>
      </c>
      <c r="E22" s="11">
        <f t="shared" si="0"/>
        <v>510</v>
      </c>
      <c r="F22" s="12">
        <f t="shared" si="1"/>
        <v>586.5</v>
      </c>
      <c r="G22" s="17"/>
      <c r="H22" s="10"/>
      <c r="I22" s="29">
        <f t="shared" si="2"/>
        <v>11.08</v>
      </c>
      <c r="J22" s="17"/>
    </row>
    <row r="23" spans="1:10" ht="15">
      <c r="A23" s="25" t="s">
        <v>89</v>
      </c>
      <c r="B23" s="11" t="s">
        <v>95</v>
      </c>
      <c r="C23" s="11">
        <v>4</v>
      </c>
      <c r="D23" s="11">
        <v>117.5</v>
      </c>
      <c r="E23" s="11">
        <f t="shared" si="0"/>
        <v>470</v>
      </c>
      <c r="F23" s="12">
        <f>E23*1.15</f>
        <v>540.5</v>
      </c>
      <c r="G23" s="17">
        <f>F22+F23</f>
        <v>1127</v>
      </c>
      <c r="H23" s="10">
        <v>1127</v>
      </c>
      <c r="I23" s="29">
        <f t="shared" si="2"/>
        <v>11.08</v>
      </c>
      <c r="J23" s="17">
        <f>H23-G23-I23-I22</f>
        <v>-22.16</v>
      </c>
    </row>
    <row r="24" spans="1:10" ht="15">
      <c r="A24" s="6" t="s">
        <v>25</v>
      </c>
      <c r="B24" s="7" t="s">
        <v>22</v>
      </c>
      <c r="C24" s="7">
        <v>5</v>
      </c>
      <c r="D24" s="7">
        <v>127.5</v>
      </c>
      <c r="E24" s="7">
        <f t="shared" si="0"/>
        <v>637.5</v>
      </c>
      <c r="F24" s="8">
        <f t="shared" si="1"/>
        <v>733.125</v>
      </c>
      <c r="G24" s="16">
        <f>F24</f>
        <v>733.125</v>
      </c>
      <c r="H24" s="6">
        <v>733</v>
      </c>
      <c r="I24" s="28">
        <f t="shared" si="2"/>
        <v>13.85</v>
      </c>
      <c r="J24" s="16">
        <f>H24-G24-I24</f>
        <v>-13.975</v>
      </c>
    </row>
    <row r="25" spans="1:10" ht="15">
      <c r="A25" s="10" t="s">
        <v>66</v>
      </c>
      <c r="B25" s="11" t="s">
        <v>83</v>
      </c>
      <c r="C25" s="11">
        <v>2</v>
      </c>
      <c r="D25" s="11">
        <v>445</v>
      </c>
      <c r="E25" s="11">
        <f t="shared" si="0"/>
        <v>890</v>
      </c>
      <c r="F25" s="12">
        <f t="shared" si="1"/>
        <v>1023.4999999999999</v>
      </c>
      <c r="G25" s="10"/>
      <c r="H25" s="10"/>
      <c r="I25" s="29">
        <f>C25*15</f>
        <v>30</v>
      </c>
      <c r="J25" s="17"/>
    </row>
    <row r="26" spans="1:10" ht="15">
      <c r="A26" s="10" t="s">
        <v>66</v>
      </c>
      <c r="B26" s="11" t="s">
        <v>87</v>
      </c>
      <c r="C26" s="11">
        <v>2</v>
      </c>
      <c r="D26" s="11">
        <v>492.5</v>
      </c>
      <c r="E26" s="11">
        <f t="shared" si="0"/>
        <v>985</v>
      </c>
      <c r="F26" s="12">
        <f t="shared" si="1"/>
        <v>1132.75</v>
      </c>
      <c r="G26" s="17">
        <f>F25+F26</f>
        <v>2156.25</v>
      </c>
      <c r="H26" s="10">
        <v>2156</v>
      </c>
      <c r="I26" s="29">
        <f>C26*15</f>
        <v>30</v>
      </c>
      <c r="J26" s="17">
        <f>H26-G26-I26-I25</f>
        <v>-60.25</v>
      </c>
    </row>
    <row r="27" spans="1:10" ht="15">
      <c r="A27" s="18" t="s">
        <v>68</v>
      </c>
      <c r="B27" s="19" t="s">
        <v>86</v>
      </c>
      <c r="C27" s="19">
        <v>2</v>
      </c>
      <c r="D27" s="19">
        <v>390</v>
      </c>
      <c r="E27" s="19">
        <f t="shared" si="0"/>
        <v>780</v>
      </c>
      <c r="F27" s="20">
        <f t="shared" si="1"/>
        <v>896.9999999999999</v>
      </c>
      <c r="G27" s="21">
        <f>F27</f>
        <v>896.9999999999999</v>
      </c>
      <c r="H27" s="18">
        <v>897</v>
      </c>
      <c r="I27" s="30">
        <f>C27*15</f>
        <v>30</v>
      </c>
      <c r="J27" s="21">
        <f>H27-G27-I27</f>
        <v>-29.999999999999886</v>
      </c>
    </row>
    <row r="28" spans="1:10" ht="15">
      <c r="A28" s="6" t="s">
        <v>27</v>
      </c>
      <c r="B28" s="7" t="s">
        <v>26</v>
      </c>
      <c r="C28" s="7">
        <v>10</v>
      </c>
      <c r="D28" s="7">
        <v>145</v>
      </c>
      <c r="E28" s="7">
        <f t="shared" si="0"/>
        <v>1450</v>
      </c>
      <c r="F28" s="8">
        <f t="shared" si="1"/>
        <v>1667.4999999999998</v>
      </c>
      <c r="G28" s="16">
        <f>F28</f>
        <v>1667.4999999999998</v>
      </c>
      <c r="H28" s="6">
        <v>1668</v>
      </c>
      <c r="I28" s="28">
        <f t="shared" si="2"/>
        <v>27.7</v>
      </c>
      <c r="J28" s="16">
        <f>H28-G28-I28</f>
        <v>-27.199999999999772</v>
      </c>
    </row>
    <row r="29" spans="1:10" ht="15">
      <c r="A29" s="10" t="s">
        <v>63</v>
      </c>
      <c r="B29" s="11" t="s">
        <v>78</v>
      </c>
      <c r="C29" s="11">
        <v>1</v>
      </c>
      <c r="D29" s="11">
        <v>320</v>
      </c>
      <c r="E29" s="11">
        <f t="shared" si="0"/>
        <v>320</v>
      </c>
      <c r="F29" s="12">
        <f t="shared" si="1"/>
        <v>368</v>
      </c>
      <c r="G29" s="10"/>
      <c r="H29" s="10"/>
      <c r="I29" s="29">
        <f>C29*15</f>
        <v>15</v>
      </c>
      <c r="J29" s="17"/>
    </row>
    <row r="30" spans="1:10" ht="15">
      <c r="A30" s="10" t="s">
        <v>63</v>
      </c>
      <c r="B30" s="11" t="s">
        <v>79</v>
      </c>
      <c r="C30" s="11">
        <v>2</v>
      </c>
      <c r="D30" s="11">
        <v>320</v>
      </c>
      <c r="E30" s="11">
        <f t="shared" si="0"/>
        <v>640</v>
      </c>
      <c r="F30" s="12">
        <f t="shared" si="1"/>
        <v>736</v>
      </c>
      <c r="G30" s="17">
        <f>F29+F30</f>
        <v>1104</v>
      </c>
      <c r="H30" s="10">
        <v>1104</v>
      </c>
      <c r="I30" s="29">
        <f>C30*15</f>
        <v>30</v>
      </c>
      <c r="J30" s="17">
        <f>H30-G30-I30-I29</f>
        <v>-45</v>
      </c>
    </row>
    <row r="31" spans="1:10" ht="15">
      <c r="A31" s="6" t="s">
        <v>64</v>
      </c>
      <c r="B31" s="7" t="s">
        <v>80</v>
      </c>
      <c r="C31" s="7">
        <v>1</v>
      </c>
      <c r="D31" s="7">
        <v>320</v>
      </c>
      <c r="E31" s="7">
        <f t="shared" si="0"/>
        <v>320</v>
      </c>
      <c r="F31" s="8">
        <f t="shared" si="1"/>
        <v>368</v>
      </c>
      <c r="G31" s="16">
        <f>F31</f>
        <v>368</v>
      </c>
      <c r="H31" s="6">
        <v>368</v>
      </c>
      <c r="I31" s="28">
        <f>C31*15</f>
        <v>15</v>
      </c>
      <c r="J31" s="16">
        <f>H31-G31-I31</f>
        <v>-15</v>
      </c>
    </row>
    <row r="32" spans="1:10" ht="15">
      <c r="A32" s="25" t="s">
        <v>23</v>
      </c>
      <c r="B32" s="11" t="s">
        <v>22</v>
      </c>
      <c r="C32" s="11">
        <v>8</v>
      </c>
      <c r="D32" s="11">
        <v>127.5</v>
      </c>
      <c r="E32" s="11">
        <f t="shared" si="0"/>
        <v>1020</v>
      </c>
      <c r="F32" s="12">
        <f t="shared" si="1"/>
        <v>1173</v>
      </c>
      <c r="G32" s="17">
        <f>F32</f>
        <v>1173</v>
      </c>
      <c r="H32" s="10">
        <v>1172</v>
      </c>
      <c r="I32" s="29">
        <f t="shared" si="2"/>
        <v>22.16</v>
      </c>
      <c r="J32" s="17">
        <f>H32-G32-I32</f>
        <v>-23.16</v>
      </c>
    </row>
    <row r="33" spans="1:10" ht="15">
      <c r="A33" s="6" t="s">
        <v>18</v>
      </c>
      <c r="B33" s="7" t="s">
        <v>15</v>
      </c>
      <c r="C33" s="7">
        <v>10</v>
      </c>
      <c r="D33" s="7">
        <v>195</v>
      </c>
      <c r="E33" s="7">
        <f t="shared" si="0"/>
        <v>1950</v>
      </c>
      <c r="F33" s="8">
        <f t="shared" si="1"/>
        <v>2242.5</v>
      </c>
      <c r="G33" s="6"/>
      <c r="H33" s="6"/>
      <c r="I33" s="28">
        <f t="shared" si="2"/>
        <v>27.7</v>
      </c>
      <c r="J33" s="16"/>
    </row>
    <row r="34" spans="1:10" ht="15">
      <c r="A34" s="6" t="s">
        <v>18</v>
      </c>
      <c r="B34" s="7" t="s">
        <v>29</v>
      </c>
      <c r="C34" s="7">
        <v>6</v>
      </c>
      <c r="D34" s="7">
        <v>46</v>
      </c>
      <c r="E34" s="7">
        <f t="shared" si="0"/>
        <v>276</v>
      </c>
      <c r="F34" s="8">
        <f t="shared" si="1"/>
        <v>317.4</v>
      </c>
      <c r="G34" s="16">
        <f>F33+F34</f>
        <v>2559.9</v>
      </c>
      <c r="H34" s="6">
        <v>2588</v>
      </c>
      <c r="I34" s="28">
        <f t="shared" si="2"/>
        <v>16.62</v>
      </c>
      <c r="J34" s="16">
        <f>H34-G34-I34-I33</f>
        <v>-16.22000000000009</v>
      </c>
    </row>
    <row r="35" spans="1:10" ht="15">
      <c r="A35" s="10" t="s">
        <v>98</v>
      </c>
      <c r="B35" s="11" t="s">
        <v>10</v>
      </c>
      <c r="C35" s="11">
        <v>6</v>
      </c>
      <c r="D35" s="11">
        <v>51</v>
      </c>
      <c r="E35" s="11">
        <f t="shared" si="0"/>
        <v>306</v>
      </c>
      <c r="F35" s="12">
        <f t="shared" si="1"/>
        <v>351.9</v>
      </c>
      <c r="G35" s="17">
        <f>F35</f>
        <v>351.9</v>
      </c>
      <c r="H35" s="10">
        <v>352</v>
      </c>
      <c r="I35" s="29">
        <f t="shared" si="2"/>
        <v>16.62</v>
      </c>
      <c r="J35" s="17">
        <f>H35-G35-I35</f>
        <v>-16.51999999999998</v>
      </c>
    </row>
    <row r="36" spans="1:10" ht="15">
      <c r="A36" s="6" t="s">
        <v>28</v>
      </c>
      <c r="B36" s="7" t="s">
        <v>26</v>
      </c>
      <c r="C36" s="7">
        <v>9</v>
      </c>
      <c r="D36" s="7">
        <v>145</v>
      </c>
      <c r="E36" s="7">
        <f aca="true" t="shared" si="3" ref="E36:E68">D36*C36</f>
        <v>1305</v>
      </c>
      <c r="F36" s="8">
        <f t="shared" si="1"/>
        <v>1500.7499999999998</v>
      </c>
      <c r="G36" s="6"/>
      <c r="H36" s="6"/>
      <c r="I36" s="28">
        <f t="shared" si="2"/>
        <v>24.93</v>
      </c>
      <c r="J36" s="16"/>
    </row>
    <row r="37" spans="1:10" ht="15">
      <c r="A37" s="9" t="s">
        <v>54</v>
      </c>
      <c r="B37" s="7" t="s">
        <v>51</v>
      </c>
      <c r="C37" s="7">
        <v>4</v>
      </c>
      <c r="D37" s="7">
        <v>11.4</v>
      </c>
      <c r="E37" s="7">
        <f t="shared" si="3"/>
        <v>45.6</v>
      </c>
      <c r="F37" s="8">
        <f t="shared" si="1"/>
        <v>52.44</v>
      </c>
      <c r="G37" s="16">
        <f>F36+F37</f>
        <v>1553.1899999999998</v>
      </c>
      <c r="H37" s="6">
        <v>750</v>
      </c>
      <c r="I37" s="28">
        <f>C37*0.5</f>
        <v>2</v>
      </c>
      <c r="J37" s="16">
        <f>H37-G37-I37-I36</f>
        <v>-830.1199999999998</v>
      </c>
    </row>
    <row r="38" spans="1:10" ht="15">
      <c r="A38" s="10" t="s">
        <v>67</v>
      </c>
      <c r="B38" s="11" t="s">
        <v>85</v>
      </c>
      <c r="C38" s="11">
        <v>2</v>
      </c>
      <c r="D38" s="11">
        <v>390</v>
      </c>
      <c r="E38" s="11">
        <f t="shared" si="3"/>
        <v>780</v>
      </c>
      <c r="F38" s="12">
        <f t="shared" si="1"/>
        <v>896.9999999999999</v>
      </c>
      <c r="G38" s="17">
        <f>F38</f>
        <v>896.9999999999999</v>
      </c>
      <c r="H38" s="10">
        <v>897</v>
      </c>
      <c r="I38" s="29">
        <f>C38*15</f>
        <v>30</v>
      </c>
      <c r="J38" s="17"/>
    </row>
    <row r="39" spans="1:10" ht="15">
      <c r="A39" s="6" t="s">
        <v>39</v>
      </c>
      <c r="B39" s="7" t="s">
        <v>29</v>
      </c>
      <c r="C39" s="7">
        <v>6</v>
      </c>
      <c r="D39" s="7">
        <v>46</v>
      </c>
      <c r="E39" s="7">
        <f t="shared" si="3"/>
        <v>276</v>
      </c>
      <c r="F39" s="8">
        <f t="shared" si="1"/>
        <v>317.4</v>
      </c>
      <c r="G39" s="6"/>
      <c r="H39" s="6"/>
      <c r="I39" s="28">
        <f t="shared" si="2"/>
        <v>16.62</v>
      </c>
      <c r="J39" s="16"/>
    </row>
    <row r="40" spans="1:10" ht="15">
      <c r="A40" s="6" t="s">
        <v>39</v>
      </c>
      <c r="B40" s="7" t="s">
        <v>84</v>
      </c>
      <c r="C40" s="7">
        <v>1</v>
      </c>
      <c r="D40" s="7">
        <v>665</v>
      </c>
      <c r="E40" s="7">
        <f t="shared" si="3"/>
        <v>665</v>
      </c>
      <c r="F40" s="8">
        <f t="shared" si="1"/>
        <v>764.7499999999999</v>
      </c>
      <c r="G40" s="16">
        <f>F39+F40</f>
        <v>1082.1499999999999</v>
      </c>
      <c r="H40" s="6">
        <v>1082</v>
      </c>
      <c r="I40" s="28">
        <f>C40*15</f>
        <v>15</v>
      </c>
      <c r="J40" s="16">
        <f>H40-G40-I40-I39</f>
        <v>-31.769999999999865</v>
      </c>
    </row>
    <row r="41" spans="1:10" ht="15">
      <c r="A41" s="10" t="s">
        <v>47</v>
      </c>
      <c r="B41" s="11" t="s">
        <v>29</v>
      </c>
      <c r="C41" s="11">
        <v>6</v>
      </c>
      <c r="D41" s="11">
        <v>46</v>
      </c>
      <c r="E41" s="11">
        <f t="shared" si="3"/>
        <v>276</v>
      </c>
      <c r="F41" s="12">
        <f t="shared" si="1"/>
        <v>317.4</v>
      </c>
      <c r="G41" s="10"/>
      <c r="H41" s="10"/>
      <c r="I41" s="29">
        <f t="shared" si="2"/>
        <v>16.62</v>
      </c>
      <c r="J41" s="17"/>
    </row>
    <row r="42" spans="1:10" ht="15">
      <c r="A42" s="10" t="s">
        <v>47</v>
      </c>
      <c r="B42" s="11" t="s">
        <v>51</v>
      </c>
      <c r="C42" s="11">
        <v>6</v>
      </c>
      <c r="D42" s="11">
        <v>11.4</v>
      </c>
      <c r="E42" s="11">
        <f t="shared" si="3"/>
        <v>68.4</v>
      </c>
      <c r="F42" s="12">
        <f t="shared" si="1"/>
        <v>78.66</v>
      </c>
      <c r="G42" s="17">
        <f>F41+F42</f>
        <v>396.05999999999995</v>
      </c>
      <c r="H42" s="10">
        <v>396</v>
      </c>
      <c r="I42" s="29">
        <f>C42*0.5</f>
        <v>3</v>
      </c>
      <c r="J42" s="17">
        <f>H42-G42-I42-I41</f>
        <v>-19.679999999999946</v>
      </c>
    </row>
    <row r="43" spans="1:10" ht="15">
      <c r="A43" s="6" t="s">
        <v>62</v>
      </c>
      <c r="B43" s="7" t="s">
        <v>77</v>
      </c>
      <c r="C43" s="7">
        <v>1</v>
      </c>
      <c r="D43" s="7">
        <v>320</v>
      </c>
      <c r="E43" s="7">
        <f t="shared" si="3"/>
        <v>320</v>
      </c>
      <c r="F43" s="8">
        <f t="shared" si="1"/>
        <v>368</v>
      </c>
      <c r="G43" s="16">
        <f>F43</f>
        <v>368</v>
      </c>
      <c r="H43" s="6">
        <v>368</v>
      </c>
      <c r="I43" s="28">
        <f>C43*15</f>
        <v>15</v>
      </c>
      <c r="J43" s="16">
        <f>H43-G43-I43</f>
        <v>-15</v>
      </c>
    </row>
    <row r="44" spans="1:10" ht="15">
      <c r="A44" s="10" t="s">
        <v>58</v>
      </c>
      <c r="B44" s="11" t="s">
        <v>69</v>
      </c>
      <c r="C44" s="11">
        <v>5</v>
      </c>
      <c r="D44" s="11">
        <v>19</v>
      </c>
      <c r="E44" s="11">
        <f t="shared" si="3"/>
        <v>95</v>
      </c>
      <c r="F44" s="12">
        <f t="shared" si="1"/>
        <v>109.24999999999999</v>
      </c>
      <c r="G44" s="17">
        <f>F44</f>
        <v>109.24999999999999</v>
      </c>
      <c r="H44" s="10">
        <v>109</v>
      </c>
      <c r="I44" s="29">
        <f t="shared" si="2"/>
        <v>13.85</v>
      </c>
      <c r="J44" s="17">
        <f>H44-G44-I44</f>
        <v>-14.099999999999985</v>
      </c>
    </row>
    <row r="45" spans="1:10" ht="15">
      <c r="A45" s="6" t="s">
        <v>32</v>
      </c>
      <c r="B45" s="7" t="s">
        <v>29</v>
      </c>
      <c r="C45" s="7">
        <v>5.5</v>
      </c>
      <c r="D45" s="7">
        <v>46</v>
      </c>
      <c r="E45" s="7">
        <f t="shared" si="3"/>
        <v>253</v>
      </c>
      <c r="F45" s="8">
        <f t="shared" si="1"/>
        <v>290.95</v>
      </c>
      <c r="G45" s="16">
        <f>F45</f>
        <v>290.95</v>
      </c>
      <c r="H45" s="6">
        <v>291</v>
      </c>
      <c r="I45" s="28">
        <f t="shared" si="2"/>
        <v>15.235</v>
      </c>
      <c r="J45" s="16">
        <f>H45-G45-I45</f>
        <v>-15.184999999999988</v>
      </c>
    </row>
    <row r="46" spans="1:10" ht="15">
      <c r="A46" s="13" t="s">
        <v>52</v>
      </c>
      <c r="B46" s="11" t="s">
        <v>51</v>
      </c>
      <c r="C46" s="11">
        <v>20</v>
      </c>
      <c r="D46" s="11">
        <v>11.4</v>
      </c>
      <c r="E46" s="11">
        <f t="shared" si="3"/>
        <v>228</v>
      </c>
      <c r="F46" s="12">
        <f t="shared" si="1"/>
        <v>262.2</v>
      </c>
      <c r="G46" s="10"/>
      <c r="H46" s="10"/>
      <c r="I46" s="29">
        <f>C46*0.5</f>
        <v>10</v>
      </c>
      <c r="J46" s="17"/>
    </row>
    <row r="47" spans="1:10" ht="15">
      <c r="A47" s="10" t="s">
        <v>52</v>
      </c>
      <c r="B47" s="11" t="s">
        <v>76</v>
      </c>
      <c r="C47" s="11">
        <v>2</v>
      </c>
      <c r="D47" s="11">
        <v>95</v>
      </c>
      <c r="E47" s="11">
        <f t="shared" si="3"/>
        <v>190</v>
      </c>
      <c r="F47" s="12">
        <f t="shared" si="1"/>
        <v>218.49999999999997</v>
      </c>
      <c r="G47" s="17">
        <f>F46+F47</f>
        <v>480.69999999999993</v>
      </c>
      <c r="H47" s="10">
        <v>481</v>
      </c>
      <c r="I47" s="29">
        <f>C47*5</f>
        <v>10</v>
      </c>
      <c r="J47" s="17">
        <f>H47-G47-I47-I46</f>
        <v>-19.699999999999932</v>
      </c>
    </row>
    <row r="48" spans="1:10" ht="15">
      <c r="A48" s="6" t="s">
        <v>55</v>
      </c>
      <c r="B48" s="7" t="s">
        <v>51</v>
      </c>
      <c r="C48" s="7">
        <v>9</v>
      </c>
      <c r="D48" s="7">
        <v>11.4</v>
      </c>
      <c r="E48" s="7">
        <f t="shared" si="3"/>
        <v>102.60000000000001</v>
      </c>
      <c r="F48" s="8">
        <f t="shared" si="1"/>
        <v>117.99</v>
      </c>
      <c r="G48" s="16">
        <f>F48</f>
        <v>117.99</v>
      </c>
      <c r="H48" s="6">
        <v>118</v>
      </c>
      <c r="I48" s="28">
        <f>C48*0.5</f>
        <v>4.5</v>
      </c>
      <c r="J48" s="16">
        <f>H48-G48-I48</f>
        <v>-4.489999999999995</v>
      </c>
    </row>
    <row r="49" spans="1:10" ht="15">
      <c r="A49" s="10" t="s">
        <v>90</v>
      </c>
      <c r="B49" s="11" t="s">
        <v>10</v>
      </c>
      <c r="C49" s="11">
        <v>7</v>
      </c>
      <c r="D49" s="11">
        <v>51</v>
      </c>
      <c r="E49" s="11">
        <f t="shared" si="3"/>
        <v>357</v>
      </c>
      <c r="F49" s="12">
        <f t="shared" si="1"/>
        <v>410.54999999999995</v>
      </c>
      <c r="G49" s="10"/>
      <c r="H49" s="10"/>
      <c r="I49" s="29">
        <f t="shared" si="2"/>
        <v>19.39</v>
      </c>
      <c r="J49" s="17"/>
    </row>
    <row r="50" spans="1:10" ht="15">
      <c r="A50" s="10" t="s">
        <v>90</v>
      </c>
      <c r="B50" s="11" t="s">
        <v>95</v>
      </c>
      <c r="C50" s="11">
        <v>6</v>
      </c>
      <c r="D50" s="11">
        <v>117.5</v>
      </c>
      <c r="E50" s="11">
        <f t="shared" si="3"/>
        <v>705</v>
      </c>
      <c r="F50" s="12">
        <f t="shared" si="1"/>
        <v>810.7499999999999</v>
      </c>
      <c r="G50" s="17">
        <f>F49+F50</f>
        <v>1221.2999999999997</v>
      </c>
      <c r="H50" s="10">
        <v>1221</v>
      </c>
      <c r="I50" s="29">
        <f t="shared" si="2"/>
        <v>16.62</v>
      </c>
      <c r="J50" s="17">
        <f>H50-G50-I50-I49</f>
        <v>-36.30999999999973</v>
      </c>
    </row>
    <row r="51" spans="1:10" ht="15">
      <c r="A51" s="6" t="s">
        <v>88</v>
      </c>
      <c r="B51" s="7" t="s">
        <v>29</v>
      </c>
      <c r="C51" s="7">
        <v>5.8</v>
      </c>
      <c r="D51" s="7">
        <v>46</v>
      </c>
      <c r="E51" s="7">
        <f t="shared" si="3"/>
        <v>266.8</v>
      </c>
      <c r="F51" s="8">
        <f t="shared" si="1"/>
        <v>306.82</v>
      </c>
      <c r="G51" s="6"/>
      <c r="H51" s="6"/>
      <c r="I51" s="28">
        <f t="shared" si="2"/>
        <v>16.066</v>
      </c>
      <c r="J51" s="16"/>
    </row>
    <row r="52" spans="1:11" ht="15">
      <c r="A52" s="6" t="s">
        <v>88</v>
      </c>
      <c r="B52" s="7" t="s">
        <v>29</v>
      </c>
      <c r="C52" s="7">
        <v>3.9</v>
      </c>
      <c r="D52" s="7">
        <v>46</v>
      </c>
      <c r="E52" s="7">
        <f t="shared" si="3"/>
        <v>179.4</v>
      </c>
      <c r="F52" s="8">
        <f t="shared" si="1"/>
        <v>206.31</v>
      </c>
      <c r="G52" s="16">
        <f>F51+F52</f>
        <v>513.13</v>
      </c>
      <c r="H52" s="6">
        <v>513</v>
      </c>
      <c r="I52" s="28">
        <f t="shared" si="2"/>
        <v>10.802999999999999</v>
      </c>
      <c r="J52" s="16">
        <f>H52-G52-I52-I51</f>
        <v>-26.998999999999995</v>
      </c>
      <c r="K52" t="s">
        <v>100</v>
      </c>
    </row>
    <row r="53" spans="1:10" ht="15">
      <c r="A53" s="10" t="s">
        <v>50</v>
      </c>
      <c r="B53" s="11" t="s">
        <v>29</v>
      </c>
      <c r="C53" s="11">
        <v>4</v>
      </c>
      <c r="D53" s="11">
        <v>46</v>
      </c>
      <c r="E53" s="11">
        <f t="shared" si="3"/>
        <v>184</v>
      </c>
      <c r="F53" s="12">
        <f t="shared" si="1"/>
        <v>211.6</v>
      </c>
      <c r="G53" s="17">
        <f>F53</f>
        <v>211.6</v>
      </c>
      <c r="H53" s="10">
        <v>212</v>
      </c>
      <c r="I53" s="29">
        <f t="shared" si="2"/>
        <v>11.08</v>
      </c>
      <c r="J53" s="17">
        <f>H53-G53-I53</f>
        <v>-10.679999999999994</v>
      </c>
    </row>
    <row r="54" spans="1:10" ht="15">
      <c r="A54" s="6" t="s">
        <v>49</v>
      </c>
      <c r="B54" s="7" t="s">
        <v>29</v>
      </c>
      <c r="C54" s="7">
        <v>10</v>
      </c>
      <c r="D54" s="7">
        <v>46</v>
      </c>
      <c r="E54" s="7">
        <f t="shared" si="3"/>
        <v>460</v>
      </c>
      <c r="F54" s="8">
        <f t="shared" si="1"/>
        <v>529</v>
      </c>
      <c r="G54" s="16">
        <f>F54</f>
        <v>529</v>
      </c>
      <c r="H54" s="6">
        <v>530</v>
      </c>
      <c r="I54" s="28">
        <f t="shared" si="2"/>
        <v>27.7</v>
      </c>
      <c r="J54" s="16">
        <f>H54-G54-I54</f>
        <v>-26.7</v>
      </c>
    </row>
    <row r="55" spans="1:10" ht="15">
      <c r="A55" s="10" t="s">
        <v>31</v>
      </c>
      <c r="B55" s="11" t="s">
        <v>29</v>
      </c>
      <c r="C55" s="11">
        <v>10</v>
      </c>
      <c r="D55" s="11">
        <v>46</v>
      </c>
      <c r="E55" s="11">
        <f t="shared" si="3"/>
        <v>460</v>
      </c>
      <c r="F55" s="12">
        <f t="shared" si="1"/>
        <v>529</v>
      </c>
      <c r="G55" s="17">
        <f>F55</f>
        <v>529</v>
      </c>
      <c r="H55" s="10">
        <v>529</v>
      </c>
      <c r="I55" s="29">
        <f t="shared" si="2"/>
        <v>27.7</v>
      </c>
      <c r="J55" s="17">
        <f>H55-G55-I55</f>
        <v>-27.7</v>
      </c>
    </row>
    <row r="56" spans="1:10" ht="15">
      <c r="A56" s="6" t="s">
        <v>61</v>
      </c>
      <c r="B56" s="7" t="s">
        <v>75</v>
      </c>
      <c r="C56" s="7">
        <v>8</v>
      </c>
      <c r="D56" s="7">
        <v>19</v>
      </c>
      <c r="E56" s="7">
        <f t="shared" si="3"/>
        <v>152</v>
      </c>
      <c r="F56" s="8">
        <f t="shared" si="1"/>
        <v>174.79999999999998</v>
      </c>
      <c r="G56" s="16">
        <f>F56</f>
        <v>174.79999999999998</v>
      </c>
      <c r="H56" s="6">
        <v>175</v>
      </c>
      <c r="I56" s="28">
        <f>C56*0.5</f>
        <v>4</v>
      </c>
      <c r="J56" s="16">
        <f>H56-G56-I56</f>
        <v>-3.799999999999983</v>
      </c>
    </row>
    <row r="57" spans="1:10" ht="15">
      <c r="A57" s="10" t="s">
        <v>93</v>
      </c>
      <c r="B57" s="11" t="s">
        <v>92</v>
      </c>
      <c r="C57" s="11">
        <v>2</v>
      </c>
      <c r="D57" s="11">
        <v>517.5</v>
      </c>
      <c r="E57" s="11">
        <f t="shared" si="3"/>
        <v>1035</v>
      </c>
      <c r="F57" s="12">
        <f t="shared" si="1"/>
        <v>1190.25</v>
      </c>
      <c r="G57" s="17">
        <f>F57</f>
        <v>1190.25</v>
      </c>
      <c r="H57" s="10">
        <v>1035</v>
      </c>
      <c r="I57" s="29">
        <f>C57*15</f>
        <v>30</v>
      </c>
      <c r="J57" s="17">
        <f>H57-G57-I57</f>
        <v>-185.25</v>
      </c>
    </row>
    <row r="58" spans="1:10" ht="15">
      <c r="A58" s="6" t="s">
        <v>65</v>
      </c>
      <c r="B58" s="7" t="s">
        <v>74</v>
      </c>
      <c r="C58" s="7">
        <v>6</v>
      </c>
      <c r="D58" s="7">
        <v>19</v>
      </c>
      <c r="E58" s="7">
        <f t="shared" si="3"/>
        <v>114</v>
      </c>
      <c r="F58" s="8">
        <f t="shared" si="1"/>
        <v>131.1</v>
      </c>
      <c r="G58" s="6"/>
      <c r="H58" s="6"/>
      <c r="I58" s="28">
        <f>C58*0.5</f>
        <v>3</v>
      </c>
      <c r="J58" s="16"/>
    </row>
    <row r="59" spans="1:10" ht="15">
      <c r="A59" s="31" t="s">
        <v>65</v>
      </c>
      <c r="B59" s="7" t="s">
        <v>81</v>
      </c>
      <c r="C59" s="7">
        <v>1</v>
      </c>
      <c r="D59" s="7">
        <v>320</v>
      </c>
      <c r="E59" s="7">
        <f t="shared" si="3"/>
        <v>320</v>
      </c>
      <c r="F59" s="8">
        <f t="shared" si="1"/>
        <v>368</v>
      </c>
      <c r="G59" s="6"/>
      <c r="H59" s="6"/>
      <c r="I59" s="28">
        <f>C59*15</f>
        <v>15</v>
      </c>
      <c r="J59" s="16"/>
    </row>
    <row r="60" spans="1:10" ht="15">
      <c r="A60" s="6" t="s">
        <v>65</v>
      </c>
      <c r="B60" s="7" t="s">
        <v>82</v>
      </c>
      <c r="C60" s="7">
        <v>1</v>
      </c>
      <c r="D60" s="7">
        <v>665</v>
      </c>
      <c r="E60" s="7">
        <f t="shared" si="3"/>
        <v>665</v>
      </c>
      <c r="F60" s="8">
        <f t="shared" si="1"/>
        <v>764.7499999999999</v>
      </c>
      <c r="G60" s="16">
        <f>F58+F59+F60</f>
        <v>1263.85</v>
      </c>
      <c r="H60" s="6">
        <v>1264</v>
      </c>
      <c r="I60" s="28">
        <f>C60*15</f>
        <v>15</v>
      </c>
      <c r="J60" s="16">
        <f>H60-G60-I60-I59-I58</f>
        <v>-32.84999999999991</v>
      </c>
    </row>
    <row r="61" spans="1:10" ht="15">
      <c r="A61" s="10" t="s">
        <v>91</v>
      </c>
      <c r="B61" s="11" t="s">
        <v>10</v>
      </c>
      <c r="C61" s="11">
        <v>9.4</v>
      </c>
      <c r="D61" s="11">
        <v>51</v>
      </c>
      <c r="E61" s="11">
        <f aca="true" t="shared" si="4" ref="E61:E66">D61*C61</f>
        <v>479.40000000000003</v>
      </c>
      <c r="F61" s="12">
        <f aca="true" t="shared" si="5" ref="F61:F66">E61*1.15</f>
        <v>551.31</v>
      </c>
      <c r="G61" s="17"/>
      <c r="H61" s="11"/>
      <c r="I61" s="29">
        <f t="shared" si="2"/>
        <v>26.038</v>
      </c>
      <c r="J61" s="12"/>
    </row>
    <row r="62" spans="1:10" ht="15">
      <c r="A62" s="10" t="s">
        <v>91</v>
      </c>
      <c r="B62" s="11" t="s">
        <v>26</v>
      </c>
      <c r="C62" s="11">
        <v>6</v>
      </c>
      <c r="D62" s="11">
        <v>145</v>
      </c>
      <c r="E62" s="11">
        <f t="shared" si="4"/>
        <v>870</v>
      </c>
      <c r="F62" s="12">
        <f t="shared" si="5"/>
        <v>1000.4999999999999</v>
      </c>
      <c r="G62" s="17"/>
      <c r="H62" s="10"/>
      <c r="I62" s="29">
        <f t="shared" si="2"/>
        <v>16.62</v>
      </c>
      <c r="J62" s="17"/>
    </row>
    <row r="63" spans="1:11" ht="15">
      <c r="A63" s="10" t="s">
        <v>91</v>
      </c>
      <c r="B63" s="11" t="s">
        <v>15</v>
      </c>
      <c r="C63" s="11">
        <v>6</v>
      </c>
      <c r="D63" s="11">
        <v>195</v>
      </c>
      <c r="E63" s="11">
        <f t="shared" si="4"/>
        <v>1170</v>
      </c>
      <c r="F63" s="12">
        <f t="shared" si="5"/>
        <v>1345.5</v>
      </c>
      <c r="G63" s="17">
        <f>F61+F62+F63</f>
        <v>2897.31</v>
      </c>
      <c r="H63" s="10">
        <v>2800</v>
      </c>
      <c r="I63" s="29">
        <f t="shared" si="2"/>
        <v>16.62</v>
      </c>
      <c r="J63" s="17">
        <f>H63-G63-I63-I62-I61</f>
        <v>-156.58799999999997</v>
      </c>
      <c r="K63" t="s">
        <v>101</v>
      </c>
    </row>
    <row r="64" spans="1:10" ht="15">
      <c r="A64" s="6" t="s">
        <v>102</v>
      </c>
      <c r="B64" s="7" t="s">
        <v>95</v>
      </c>
      <c r="C64" s="7">
        <v>2</v>
      </c>
      <c r="D64" s="7">
        <v>117.5</v>
      </c>
      <c r="E64" s="7">
        <f t="shared" si="4"/>
        <v>235</v>
      </c>
      <c r="F64" s="8">
        <f t="shared" si="5"/>
        <v>270.25</v>
      </c>
      <c r="G64" s="16">
        <f>F64</f>
        <v>270.25</v>
      </c>
      <c r="H64" s="6"/>
      <c r="I64" s="28">
        <f t="shared" si="2"/>
        <v>5.54</v>
      </c>
      <c r="J64" s="16">
        <f>H64-G64-I64</f>
        <v>-275.79</v>
      </c>
    </row>
    <row r="65" spans="1:10" ht="15">
      <c r="A65" s="6" t="s">
        <v>104</v>
      </c>
      <c r="B65" s="7" t="s">
        <v>95</v>
      </c>
      <c r="C65" s="7">
        <v>3</v>
      </c>
      <c r="D65" s="7">
        <v>117.5</v>
      </c>
      <c r="E65" s="7">
        <f t="shared" si="4"/>
        <v>352.5</v>
      </c>
      <c r="F65" s="8">
        <f t="shared" si="5"/>
        <v>405.37499999999994</v>
      </c>
      <c r="G65" s="16">
        <f>F65</f>
        <v>405.37499999999994</v>
      </c>
      <c r="H65" s="6"/>
      <c r="I65" s="28">
        <f>C65*2.77</f>
        <v>8.31</v>
      </c>
      <c r="J65" s="16">
        <f>H65-G65-I65</f>
        <v>-413.68499999999995</v>
      </c>
    </row>
    <row r="66" spans="1:10" ht="15">
      <c r="A66" s="6" t="s">
        <v>105</v>
      </c>
      <c r="B66" s="7" t="s">
        <v>95</v>
      </c>
      <c r="C66" s="7">
        <v>5</v>
      </c>
      <c r="D66" s="7">
        <v>117.5</v>
      </c>
      <c r="E66" s="7">
        <f t="shared" si="4"/>
        <v>587.5</v>
      </c>
      <c r="F66" s="8">
        <f t="shared" si="5"/>
        <v>675.625</v>
      </c>
      <c r="G66" s="16">
        <f>F66</f>
        <v>675.625</v>
      </c>
      <c r="H66" s="6"/>
      <c r="I66" s="28">
        <f>C66*2.77</f>
        <v>13.85</v>
      </c>
      <c r="J66" s="16">
        <f>H66-G66-I66</f>
        <v>-689.475</v>
      </c>
    </row>
    <row r="67" spans="1:10" ht="15">
      <c r="A67" s="22" t="s">
        <v>21</v>
      </c>
      <c r="B67" s="7" t="s">
        <v>26</v>
      </c>
      <c r="C67" s="7">
        <v>3.5</v>
      </c>
      <c r="D67" s="7">
        <v>145</v>
      </c>
      <c r="E67" s="7">
        <f t="shared" si="3"/>
        <v>507.5</v>
      </c>
      <c r="F67" s="8">
        <f t="shared" si="1"/>
        <v>583.625</v>
      </c>
      <c r="G67" s="16">
        <f>F67</f>
        <v>583.625</v>
      </c>
      <c r="H67" s="6"/>
      <c r="I67" s="28">
        <f t="shared" si="2"/>
        <v>9.695</v>
      </c>
      <c r="J67" s="16">
        <f>H67-G67-I67</f>
        <v>-593.32</v>
      </c>
    </row>
    <row r="68" spans="1:10" ht="15">
      <c r="A68" s="22" t="s">
        <v>21</v>
      </c>
      <c r="B68" s="7" t="s">
        <v>95</v>
      </c>
      <c r="C68" s="7">
        <v>16.4</v>
      </c>
      <c r="D68" s="7">
        <v>117.5</v>
      </c>
      <c r="E68" s="7">
        <f t="shared" si="3"/>
        <v>1926.9999999999998</v>
      </c>
      <c r="F68" s="8">
        <f t="shared" si="1"/>
        <v>2216.0499999999997</v>
      </c>
      <c r="G68" s="16">
        <f>F68</f>
        <v>2216.0499999999997</v>
      </c>
      <c r="H68" s="6"/>
      <c r="I68" s="28">
        <f t="shared" si="2"/>
        <v>45.428</v>
      </c>
      <c r="J68" s="16">
        <f>H68-G68-I68</f>
        <v>-2261.4779999999996</v>
      </c>
    </row>
    <row r="69" spans="5:9" ht="15">
      <c r="E69" s="14">
        <f>SUM(E2:E68)</f>
        <v>35561.600000000006</v>
      </c>
      <c r="F69" s="15">
        <f t="shared" si="1"/>
        <v>40895.840000000004</v>
      </c>
      <c r="G69" s="4">
        <f>SUM(G2:G68)</f>
        <v>40895.840000000004</v>
      </c>
      <c r="I69" s="26">
        <f>SUM(I2:I68)</f>
        <v>1086.315</v>
      </c>
    </row>
  </sheetData>
  <sheetProtection/>
  <hyperlinks>
    <hyperlink ref="A46" r:id="rId1" display="Л@сточк@"/>
    <hyperlink ref="A59" r:id="rId2" display="Юлианк@"/>
  </hyperlinks>
  <printOptions/>
  <pageMargins left="0.7" right="0.7" top="0.75" bottom="0.75" header="0.3" footer="0.3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H1" sqref="H1:H5"/>
    </sheetView>
  </sheetViews>
  <sheetFormatPr defaultColWidth="9.140625" defaultRowHeight="15"/>
  <cols>
    <col min="1" max="1" width="13.00390625" style="0" customWidth="1"/>
    <col min="2" max="2" width="18.57421875" style="0" customWidth="1"/>
  </cols>
  <sheetData>
    <row r="1" spans="1:8" ht="15">
      <c r="A1" t="s">
        <v>16</v>
      </c>
      <c r="B1" t="s">
        <v>17</v>
      </c>
      <c r="H1" s="22" t="s">
        <v>16</v>
      </c>
    </row>
    <row r="2" spans="2:8" ht="15">
      <c r="B2" t="s">
        <v>18</v>
      </c>
      <c r="C2" t="s">
        <v>19</v>
      </c>
      <c r="H2" s="23" t="s">
        <v>96</v>
      </c>
    </row>
    <row r="3" spans="1:8" ht="15">
      <c r="A3" t="s">
        <v>21</v>
      </c>
      <c r="B3">
        <v>6</v>
      </c>
      <c r="H3" s="22" t="s">
        <v>44</v>
      </c>
    </row>
    <row r="4" ht="15">
      <c r="H4" s="23" t="s">
        <v>89</v>
      </c>
    </row>
    <row r="5" ht="15">
      <c r="H5" s="23" t="s">
        <v>23</v>
      </c>
    </row>
    <row r="7" spans="1:3" ht="15">
      <c r="A7" t="s">
        <v>30</v>
      </c>
      <c r="B7">
        <v>13</v>
      </c>
      <c r="C7" t="s">
        <v>19</v>
      </c>
    </row>
    <row r="8" spans="2:3" ht="15">
      <c r="B8" t="s">
        <v>31</v>
      </c>
      <c r="C8" t="s">
        <v>19</v>
      </c>
    </row>
    <row r="9" spans="2:3" ht="15">
      <c r="B9" t="s">
        <v>32</v>
      </c>
      <c r="C9" t="s">
        <v>33</v>
      </c>
    </row>
    <row r="10" spans="2:3" ht="15">
      <c r="B10" t="s">
        <v>34</v>
      </c>
      <c r="C10" t="s">
        <v>35</v>
      </c>
    </row>
    <row r="11" spans="1:2" ht="15">
      <c r="A11" t="s">
        <v>21</v>
      </c>
      <c r="B11" t="s">
        <v>36</v>
      </c>
    </row>
    <row r="12" spans="2:4" ht="15">
      <c r="B12">
        <v>1</v>
      </c>
      <c r="C12" t="s">
        <v>37</v>
      </c>
      <c r="D12" t="s">
        <v>38</v>
      </c>
    </row>
    <row r="14" spans="2:3" ht="15">
      <c r="B14" t="s">
        <v>39</v>
      </c>
      <c r="C14" t="s">
        <v>17</v>
      </c>
    </row>
    <row r="15" spans="2:3" ht="15">
      <c r="B15" t="s">
        <v>40</v>
      </c>
      <c r="C15" t="s">
        <v>17</v>
      </c>
    </row>
    <row r="16" spans="2:3" ht="15">
      <c r="B16" t="s">
        <v>18</v>
      </c>
      <c r="C16" t="s">
        <v>17</v>
      </c>
    </row>
    <row r="17" spans="2:3" ht="15">
      <c r="B17" t="s">
        <v>41</v>
      </c>
      <c r="C17" t="s">
        <v>33</v>
      </c>
    </row>
    <row r="18" spans="1:2" ht="15">
      <c r="A18" t="s">
        <v>21</v>
      </c>
      <c r="B18" t="s">
        <v>42</v>
      </c>
    </row>
    <row r="19" spans="2:4" ht="15">
      <c r="B19">
        <v>2</v>
      </c>
      <c r="C19" t="s">
        <v>37</v>
      </c>
      <c r="D19" t="s">
        <v>43</v>
      </c>
    </row>
    <row r="21" spans="2:3" ht="15">
      <c r="B21" t="s">
        <v>44</v>
      </c>
      <c r="C21" t="s">
        <v>45</v>
      </c>
    </row>
    <row r="22" spans="2:3" ht="15">
      <c r="B22" t="s">
        <v>46</v>
      </c>
      <c r="C22" t="s">
        <v>17</v>
      </c>
    </row>
    <row r="23" spans="2:3" ht="15">
      <c r="B23" t="s">
        <v>47</v>
      </c>
      <c r="C23" t="s">
        <v>17</v>
      </c>
    </row>
    <row r="24" spans="1:2" ht="15">
      <c r="A24" t="s">
        <v>21</v>
      </c>
      <c r="B24" t="s">
        <v>48</v>
      </c>
    </row>
    <row r="25" spans="2:4" ht="15">
      <c r="B25">
        <v>3</v>
      </c>
      <c r="C25" t="s">
        <v>37</v>
      </c>
      <c r="D25">
        <v>27.9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5"/>
  <sheetViews>
    <sheetView zoomScalePageLayoutView="0" workbookViewId="0" topLeftCell="A1">
      <selection activeCell="N61" sqref="N61"/>
    </sheetView>
  </sheetViews>
  <sheetFormatPr defaultColWidth="9.140625" defaultRowHeight="15"/>
  <cols>
    <col min="1" max="1" width="15.140625" style="0" customWidth="1"/>
    <col min="2" max="2" width="43.140625" style="0" customWidth="1"/>
    <col min="4" max="4" width="10.140625" style="0" customWidth="1"/>
  </cols>
  <sheetData>
    <row r="1" spans="1:10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5" ht="15">
      <c r="A2" t="s">
        <v>11</v>
      </c>
      <c r="B2" t="s">
        <v>10</v>
      </c>
      <c r="C2">
        <v>6</v>
      </c>
      <c r="D2">
        <v>51</v>
      </c>
      <c r="E2">
        <f>D2*C2</f>
        <v>306</v>
      </c>
    </row>
    <row r="3" spans="1:5" ht="15">
      <c r="A3" t="s">
        <v>12</v>
      </c>
      <c r="B3" t="s">
        <v>10</v>
      </c>
      <c r="C3">
        <v>6</v>
      </c>
      <c r="D3">
        <v>51</v>
      </c>
      <c r="E3">
        <f aca="true" t="shared" si="0" ref="E3:E64">D3*C3</f>
        <v>306</v>
      </c>
    </row>
    <row r="4" spans="1:5" ht="15">
      <c r="A4" t="s">
        <v>13</v>
      </c>
      <c r="B4" t="s">
        <v>10</v>
      </c>
      <c r="C4">
        <v>7</v>
      </c>
      <c r="D4">
        <v>51</v>
      </c>
      <c r="E4">
        <f t="shared" si="0"/>
        <v>357</v>
      </c>
    </row>
    <row r="5" spans="1:5" ht="15">
      <c r="A5" t="s">
        <v>46</v>
      </c>
      <c r="B5" t="s">
        <v>10</v>
      </c>
      <c r="C5">
        <v>6</v>
      </c>
      <c r="D5">
        <v>51</v>
      </c>
      <c r="E5">
        <f>D5*C5</f>
        <v>306</v>
      </c>
    </row>
    <row r="6" spans="1:5" ht="15">
      <c r="A6" t="s">
        <v>14</v>
      </c>
      <c r="B6" t="s">
        <v>10</v>
      </c>
      <c r="C6">
        <v>9.4</v>
      </c>
      <c r="D6">
        <v>51</v>
      </c>
      <c r="E6">
        <f t="shared" si="0"/>
        <v>479.40000000000003</v>
      </c>
    </row>
    <row r="7" spans="1:5" ht="15">
      <c r="A7" t="s">
        <v>16</v>
      </c>
      <c r="B7" t="s">
        <v>15</v>
      </c>
      <c r="C7">
        <v>6</v>
      </c>
      <c r="D7">
        <v>195</v>
      </c>
      <c r="E7">
        <f t="shared" si="0"/>
        <v>1170</v>
      </c>
    </row>
    <row r="8" spans="1:5" ht="15">
      <c r="A8" t="s">
        <v>18</v>
      </c>
      <c r="B8" t="s">
        <v>15</v>
      </c>
      <c r="C8">
        <v>10</v>
      </c>
      <c r="D8">
        <v>195</v>
      </c>
      <c r="E8">
        <f t="shared" si="0"/>
        <v>1950</v>
      </c>
    </row>
    <row r="9" spans="1:5" ht="15">
      <c r="A9" t="s">
        <v>20</v>
      </c>
      <c r="B9" t="s">
        <v>15</v>
      </c>
      <c r="C9">
        <v>8</v>
      </c>
      <c r="D9">
        <v>195</v>
      </c>
      <c r="E9">
        <f t="shared" si="0"/>
        <v>1560</v>
      </c>
    </row>
    <row r="10" spans="1:5" ht="15">
      <c r="A10" t="s">
        <v>91</v>
      </c>
      <c r="B10" t="s">
        <v>15</v>
      </c>
      <c r="C10">
        <v>6</v>
      </c>
      <c r="D10">
        <v>195</v>
      </c>
      <c r="E10">
        <f t="shared" si="0"/>
        <v>1170</v>
      </c>
    </row>
    <row r="11" spans="1:5" ht="15">
      <c r="A11" t="s">
        <v>23</v>
      </c>
      <c r="B11" t="s">
        <v>22</v>
      </c>
      <c r="C11">
        <v>8</v>
      </c>
      <c r="D11">
        <v>127.5</v>
      </c>
      <c r="E11">
        <f t="shared" si="0"/>
        <v>1020</v>
      </c>
    </row>
    <row r="12" spans="1:5" ht="15">
      <c r="A12" t="s">
        <v>24</v>
      </c>
      <c r="B12" t="s">
        <v>22</v>
      </c>
      <c r="C12">
        <v>6</v>
      </c>
      <c r="D12">
        <v>127.5</v>
      </c>
      <c r="E12">
        <f t="shared" si="0"/>
        <v>765</v>
      </c>
    </row>
    <row r="13" spans="1:5" ht="15">
      <c r="A13" t="s">
        <v>25</v>
      </c>
      <c r="B13" t="s">
        <v>22</v>
      </c>
      <c r="C13">
        <v>5</v>
      </c>
      <c r="D13">
        <v>127.5</v>
      </c>
      <c r="E13">
        <f t="shared" si="0"/>
        <v>637.5</v>
      </c>
    </row>
    <row r="14" spans="1:5" ht="15">
      <c r="A14" t="s">
        <v>89</v>
      </c>
      <c r="B14" t="s">
        <v>22</v>
      </c>
      <c r="C14">
        <v>4</v>
      </c>
      <c r="D14">
        <v>127.5</v>
      </c>
      <c r="E14">
        <f>D14*C14</f>
        <v>510</v>
      </c>
    </row>
    <row r="15" spans="1:5" ht="15">
      <c r="A15" t="s">
        <v>21</v>
      </c>
      <c r="B15" t="s">
        <v>22</v>
      </c>
      <c r="C15">
        <v>7</v>
      </c>
      <c r="D15">
        <v>127.5</v>
      </c>
      <c r="E15">
        <f t="shared" si="0"/>
        <v>892.5</v>
      </c>
    </row>
    <row r="16" spans="1:5" ht="15">
      <c r="A16" t="s">
        <v>27</v>
      </c>
      <c r="B16" t="s">
        <v>26</v>
      </c>
      <c r="C16">
        <v>10</v>
      </c>
      <c r="D16">
        <v>145</v>
      </c>
      <c r="E16">
        <f t="shared" si="0"/>
        <v>1450</v>
      </c>
    </row>
    <row r="17" spans="1:5" ht="15">
      <c r="A17" t="s">
        <v>28</v>
      </c>
      <c r="B17" t="s">
        <v>26</v>
      </c>
      <c r="C17">
        <v>4</v>
      </c>
      <c r="D17">
        <v>145</v>
      </c>
      <c r="E17">
        <f t="shared" si="0"/>
        <v>580</v>
      </c>
    </row>
    <row r="18" spans="1:5" ht="15">
      <c r="A18" t="s">
        <v>21</v>
      </c>
      <c r="B18" t="s">
        <v>26</v>
      </c>
      <c r="C18">
        <v>14.5</v>
      </c>
      <c r="D18">
        <v>145</v>
      </c>
      <c r="E18">
        <f t="shared" si="0"/>
        <v>2102.5</v>
      </c>
    </row>
    <row r="19" spans="1:5" ht="15">
      <c r="A19" t="s">
        <v>49</v>
      </c>
      <c r="B19" t="s">
        <v>29</v>
      </c>
      <c r="C19">
        <v>10</v>
      </c>
      <c r="D19">
        <v>46</v>
      </c>
      <c r="E19">
        <f t="shared" si="0"/>
        <v>460</v>
      </c>
    </row>
    <row r="20" spans="1:5" ht="15">
      <c r="A20" t="s">
        <v>31</v>
      </c>
      <c r="B20" t="s">
        <v>29</v>
      </c>
      <c r="C20">
        <v>10</v>
      </c>
      <c r="D20">
        <v>46</v>
      </c>
      <c r="E20">
        <f t="shared" si="0"/>
        <v>460</v>
      </c>
    </row>
    <row r="21" spans="1:5" ht="15">
      <c r="A21" t="s">
        <v>50</v>
      </c>
      <c r="B21" t="s">
        <v>29</v>
      </c>
      <c r="C21">
        <v>4</v>
      </c>
      <c r="D21">
        <v>46</v>
      </c>
      <c r="E21">
        <f t="shared" si="0"/>
        <v>184</v>
      </c>
    </row>
    <row r="22" spans="1:5" ht="15">
      <c r="A22" t="s">
        <v>21</v>
      </c>
      <c r="B22" t="s">
        <v>29</v>
      </c>
      <c r="C22">
        <v>0.5</v>
      </c>
      <c r="D22">
        <v>46</v>
      </c>
      <c r="E22">
        <f t="shared" si="0"/>
        <v>23</v>
      </c>
    </row>
    <row r="23" spans="1:5" ht="15">
      <c r="A23" t="s">
        <v>39</v>
      </c>
      <c r="B23" t="s">
        <v>29</v>
      </c>
      <c r="C23">
        <v>6</v>
      </c>
      <c r="D23">
        <v>46</v>
      </c>
      <c r="E23">
        <f t="shared" si="0"/>
        <v>276</v>
      </c>
    </row>
    <row r="24" spans="1:5" ht="15">
      <c r="A24" t="s">
        <v>40</v>
      </c>
      <c r="B24" t="s">
        <v>29</v>
      </c>
      <c r="C24">
        <v>6</v>
      </c>
      <c r="D24">
        <v>46</v>
      </c>
      <c r="E24">
        <f t="shared" si="0"/>
        <v>276</v>
      </c>
    </row>
    <row r="25" spans="1:5" ht="15">
      <c r="A25" t="s">
        <v>18</v>
      </c>
      <c r="B25" t="s">
        <v>29</v>
      </c>
      <c r="C25">
        <v>6</v>
      </c>
      <c r="D25">
        <v>46</v>
      </c>
      <c r="E25">
        <f t="shared" si="0"/>
        <v>276</v>
      </c>
    </row>
    <row r="26" spans="1:5" ht="15">
      <c r="A26" t="s">
        <v>41</v>
      </c>
      <c r="B26" t="s">
        <v>29</v>
      </c>
      <c r="C26">
        <v>5</v>
      </c>
      <c r="D26">
        <v>46</v>
      </c>
      <c r="E26">
        <f t="shared" si="0"/>
        <v>230</v>
      </c>
    </row>
    <row r="27" spans="1:5" ht="15">
      <c r="A27" t="s">
        <v>88</v>
      </c>
      <c r="B27" t="s">
        <v>29</v>
      </c>
      <c r="C27">
        <v>5.8</v>
      </c>
      <c r="D27">
        <v>46</v>
      </c>
      <c r="E27">
        <f t="shared" si="0"/>
        <v>266.8</v>
      </c>
    </row>
    <row r="28" spans="1:5" ht="15">
      <c r="A28" t="s">
        <v>44</v>
      </c>
      <c r="B28" t="s">
        <v>29</v>
      </c>
      <c r="C28">
        <v>12</v>
      </c>
      <c r="D28">
        <v>46</v>
      </c>
      <c r="E28">
        <f t="shared" si="0"/>
        <v>552</v>
      </c>
    </row>
    <row r="29" spans="1:5" ht="15">
      <c r="A29" t="s">
        <v>46</v>
      </c>
      <c r="B29" t="s">
        <v>29</v>
      </c>
      <c r="C29">
        <v>6</v>
      </c>
      <c r="D29">
        <v>46</v>
      </c>
      <c r="E29">
        <f t="shared" si="0"/>
        <v>276</v>
      </c>
    </row>
    <row r="30" spans="1:5" ht="15">
      <c r="A30" t="s">
        <v>47</v>
      </c>
      <c r="B30" t="s">
        <v>29</v>
      </c>
      <c r="C30">
        <v>6</v>
      </c>
      <c r="D30">
        <v>46</v>
      </c>
      <c r="E30">
        <f t="shared" si="0"/>
        <v>276</v>
      </c>
    </row>
    <row r="31" spans="1:5" ht="15">
      <c r="A31" t="s">
        <v>88</v>
      </c>
      <c r="B31" t="s">
        <v>29</v>
      </c>
      <c r="C31">
        <v>3.9</v>
      </c>
      <c r="D31">
        <v>46</v>
      </c>
      <c r="E31">
        <f t="shared" si="0"/>
        <v>179.4</v>
      </c>
    </row>
    <row r="32" spans="1:5" ht="15">
      <c r="A32" t="s">
        <v>32</v>
      </c>
      <c r="B32" t="s">
        <v>29</v>
      </c>
      <c r="C32">
        <v>5</v>
      </c>
      <c r="D32">
        <v>46</v>
      </c>
      <c r="E32">
        <f t="shared" si="0"/>
        <v>230</v>
      </c>
    </row>
    <row r="33" spans="1:5" ht="15">
      <c r="A33" s="3" t="s">
        <v>52</v>
      </c>
      <c r="B33" t="s">
        <v>51</v>
      </c>
      <c r="C33">
        <v>20</v>
      </c>
      <c r="D33">
        <v>11.4</v>
      </c>
      <c r="E33">
        <f t="shared" si="0"/>
        <v>228</v>
      </c>
    </row>
    <row r="34" spans="1:5" ht="15">
      <c r="A34" t="s">
        <v>53</v>
      </c>
      <c r="B34" t="s">
        <v>51</v>
      </c>
      <c r="C34">
        <v>6</v>
      </c>
      <c r="D34">
        <v>11.4</v>
      </c>
      <c r="E34">
        <f t="shared" si="0"/>
        <v>68.4</v>
      </c>
    </row>
    <row r="35" spans="1:5" ht="15">
      <c r="A35" s="2" t="s">
        <v>54</v>
      </c>
      <c r="B35" t="s">
        <v>51</v>
      </c>
      <c r="C35">
        <v>4</v>
      </c>
      <c r="D35">
        <v>11.4</v>
      </c>
      <c r="E35">
        <f t="shared" si="0"/>
        <v>45.6</v>
      </c>
    </row>
    <row r="36" spans="1:5" ht="15">
      <c r="A36" t="s">
        <v>16</v>
      </c>
      <c r="B36" t="s">
        <v>51</v>
      </c>
      <c r="C36">
        <v>5</v>
      </c>
      <c r="D36">
        <v>11.4</v>
      </c>
      <c r="E36">
        <f t="shared" si="0"/>
        <v>57</v>
      </c>
    </row>
    <row r="37" spans="1:5" ht="15">
      <c r="A37" t="s">
        <v>55</v>
      </c>
      <c r="B37" t="s">
        <v>51</v>
      </c>
      <c r="C37">
        <v>9</v>
      </c>
      <c r="D37">
        <v>11.4</v>
      </c>
      <c r="E37">
        <f t="shared" si="0"/>
        <v>102.60000000000001</v>
      </c>
    </row>
    <row r="38" spans="1:5" ht="15">
      <c r="A38" t="s">
        <v>47</v>
      </c>
      <c r="B38" t="s">
        <v>51</v>
      </c>
      <c r="C38">
        <v>6</v>
      </c>
      <c r="D38">
        <v>11.4</v>
      </c>
      <c r="E38">
        <f t="shared" si="0"/>
        <v>68.4</v>
      </c>
    </row>
    <row r="39" spans="1:5" ht="15">
      <c r="A39" t="s">
        <v>57</v>
      </c>
      <c r="B39" t="s">
        <v>56</v>
      </c>
      <c r="C39">
        <v>32</v>
      </c>
      <c r="D39">
        <v>19</v>
      </c>
      <c r="E39">
        <f t="shared" si="0"/>
        <v>608</v>
      </c>
    </row>
    <row r="40" spans="1:5" ht="15">
      <c r="A40" t="s">
        <v>58</v>
      </c>
      <c r="B40" t="s">
        <v>69</v>
      </c>
      <c r="C40">
        <v>5</v>
      </c>
      <c r="D40">
        <v>19</v>
      </c>
      <c r="E40">
        <f t="shared" si="0"/>
        <v>95</v>
      </c>
    </row>
    <row r="41" spans="1:5" ht="15">
      <c r="A41" t="s">
        <v>59</v>
      </c>
      <c r="B41" t="s">
        <v>70</v>
      </c>
      <c r="C41">
        <v>12</v>
      </c>
      <c r="D41">
        <v>19</v>
      </c>
      <c r="E41">
        <f t="shared" si="0"/>
        <v>228</v>
      </c>
    </row>
    <row r="42" spans="1:5" ht="15">
      <c r="A42" t="s">
        <v>44</v>
      </c>
      <c r="B42" t="s">
        <v>71</v>
      </c>
      <c r="C42">
        <v>8</v>
      </c>
      <c r="D42">
        <v>19</v>
      </c>
      <c r="E42">
        <f t="shared" si="0"/>
        <v>152</v>
      </c>
    </row>
    <row r="43" spans="1:5" ht="15">
      <c r="A43" t="s">
        <v>21</v>
      </c>
      <c r="B43" t="s">
        <v>72</v>
      </c>
      <c r="C43">
        <v>4</v>
      </c>
      <c r="D43">
        <v>19</v>
      </c>
      <c r="E43">
        <f t="shared" si="0"/>
        <v>76</v>
      </c>
    </row>
    <row r="44" spans="1:5" ht="15">
      <c r="A44" t="s">
        <v>60</v>
      </c>
      <c r="B44" t="s">
        <v>73</v>
      </c>
      <c r="C44">
        <v>25</v>
      </c>
      <c r="D44">
        <v>19</v>
      </c>
      <c r="E44">
        <f t="shared" si="0"/>
        <v>475</v>
      </c>
    </row>
    <row r="45" spans="1:5" ht="15">
      <c r="A45" t="s">
        <v>65</v>
      </c>
      <c r="B45" t="s">
        <v>74</v>
      </c>
      <c r="C45">
        <v>6</v>
      </c>
      <c r="D45">
        <v>19</v>
      </c>
      <c r="E45">
        <f t="shared" si="0"/>
        <v>114</v>
      </c>
    </row>
    <row r="46" spans="1:5" ht="15">
      <c r="A46" t="s">
        <v>61</v>
      </c>
      <c r="B46" t="s">
        <v>75</v>
      </c>
      <c r="C46">
        <v>8</v>
      </c>
      <c r="D46">
        <v>19</v>
      </c>
      <c r="E46">
        <f t="shared" si="0"/>
        <v>152</v>
      </c>
    </row>
    <row r="47" spans="1:5" ht="15">
      <c r="A47" t="s">
        <v>52</v>
      </c>
      <c r="B47" t="s">
        <v>76</v>
      </c>
      <c r="C47">
        <v>2</v>
      </c>
      <c r="D47">
        <v>95</v>
      </c>
      <c r="E47">
        <f t="shared" si="0"/>
        <v>190</v>
      </c>
    </row>
    <row r="48" spans="1:5" ht="15">
      <c r="A48" t="s">
        <v>62</v>
      </c>
      <c r="B48" t="s">
        <v>77</v>
      </c>
      <c r="C48">
        <v>1</v>
      </c>
      <c r="D48">
        <v>320</v>
      </c>
      <c r="E48">
        <f t="shared" si="0"/>
        <v>320</v>
      </c>
    </row>
    <row r="49" spans="1:5" ht="15">
      <c r="A49" t="s">
        <v>63</v>
      </c>
      <c r="B49" t="s">
        <v>78</v>
      </c>
      <c r="C49">
        <v>1</v>
      </c>
      <c r="D49">
        <v>320</v>
      </c>
      <c r="E49">
        <f t="shared" si="0"/>
        <v>320</v>
      </c>
    </row>
    <row r="50" spans="1:5" ht="15">
      <c r="A50" t="s">
        <v>63</v>
      </c>
      <c r="B50" t="s">
        <v>79</v>
      </c>
      <c r="C50">
        <v>2</v>
      </c>
      <c r="D50">
        <v>320</v>
      </c>
      <c r="E50">
        <f t="shared" si="0"/>
        <v>640</v>
      </c>
    </row>
    <row r="51" spans="1:5" ht="15">
      <c r="A51" t="s">
        <v>64</v>
      </c>
      <c r="B51" t="s">
        <v>80</v>
      </c>
      <c r="C51">
        <v>1</v>
      </c>
      <c r="D51">
        <v>320</v>
      </c>
      <c r="E51">
        <f t="shared" si="0"/>
        <v>320</v>
      </c>
    </row>
    <row r="52" spans="1:5" ht="15">
      <c r="A52" t="s">
        <v>65</v>
      </c>
      <c r="B52" t="s">
        <v>81</v>
      </c>
      <c r="C52">
        <v>1</v>
      </c>
      <c r="D52">
        <v>320</v>
      </c>
      <c r="E52">
        <f t="shared" si="0"/>
        <v>320</v>
      </c>
    </row>
    <row r="53" spans="1:5" ht="15">
      <c r="A53" t="s">
        <v>65</v>
      </c>
      <c r="B53" t="s">
        <v>82</v>
      </c>
      <c r="C53">
        <v>1</v>
      </c>
      <c r="D53">
        <v>665</v>
      </c>
      <c r="E53">
        <f t="shared" si="0"/>
        <v>665</v>
      </c>
    </row>
    <row r="54" spans="1:5" ht="15">
      <c r="A54" t="s">
        <v>66</v>
      </c>
      <c r="B54" t="s">
        <v>83</v>
      </c>
      <c r="C54">
        <v>2</v>
      </c>
      <c r="D54">
        <v>445</v>
      </c>
      <c r="E54">
        <f t="shared" si="0"/>
        <v>890</v>
      </c>
    </row>
    <row r="55" spans="1:5" ht="15">
      <c r="A55" t="s">
        <v>39</v>
      </c>
      <c r="B55" t="s">
        <v>84</v>
      </c>
      <c r="C55">
        <v>1</v>
      </c>
      <c r="D55">
        <v>665</v>
      </c>
      <c r="E55">
        <f t="shared" si="0"/>
        <v>665</v>
      </c>
    </row>
    <row r="56" spans="1:5" ht="15">
      <c r="A56" t="s">
        <v>67</v>
      </c>
      <c r="B56" t="s">
        <v>85</v>
      </c>
      <c r="C56">
        <v>2</v>
      </c>
      <c r="D56">
        <v>390</v>
      </c>
      <c r="E56">
        <f t="shared" si="0"/>
        <v>780</v>
      </c>
    </row>
    <row r="57" spans="1:5" ht="15">
      <c r="A57" t="s">
        <v>68</v>
      </c>
      <c r="B57" t="s">
        <v>86</v>
      </c>
      <c r="C57">
        <v>2</v>
      </c>
      <c r="D57">
        <v>390</v>
      </c>
      <c r="E57">
        <f t="shared" si="0"/>
        <v>780</v>
      </c>
    </row>
    <row r="58" spans="1:5" ht="15">
      <c r="A58" t="s">
        <v>66</v>
      </c>
      <c r="B58" t="s">
        <v>87</v>
      </c>
      <c r="C58">
        <v>2</v>
      </c>
      <c r="D58">
        <v>492.5</v>
      </c>
      <c r="E58">
        <f t="shared" si="0"/>
        <v>985</v>
      </c>
    </row>
    <row r="59" spans="1:5" ht="15">
      <c r="A59" t="s">
        <v>93</v>
      </c>
      <c r="B59" t="s">
        <v>92</v>
      </c>
      <c r="C59">
        <v>2</v>
      </c>
      <c r="D59">
        <v>517.5</v>
      </c>
      <c r="E59">
        <f t="shared" si="0"/>
        <v>1035</v>
      </c>
    </row>
    <row r="60" spans="1:5" ht="15">
      <c r="A60" t="s">
        <v>94</v>
      </c>
      <c r="B60" t="s">
        <v>79</v>
      </c>
      <c r="C60">
        <v>1</v>
      </c>
      <c r="D60">
        <v>320</v>
      </c>
      <c r="E60">
        <f t="shared" si="0"/>
        <v>320</v>
      </c>
    </row>
    <row r="61" spans="1:5" ht="15">
      <c r="A61" t="s">
        <v>96</v>
      </c>
      <c r="B61" t="s">
        <v>95</v>
      </c>
      <c r="C61">
        <v>3</v>
      </c>
      <c r="D61">
        <v>117.5</v>
      </c>
      <c r="E61">
        <f t="shared" si="0"/>
        <v>352.5</v>
      </c>
    </row>
    <row r="62" spans="1:5" ht="15">
      <c r="A62" t="s">
        <v>97</v>
      </c>
      <c r="B62" t="s">
        <v>95</v>
      </c>
      <c r="C62">
        <v>6</v>
      </c>
      <c r="D62">
        <v>117.5</v>
      </c>
      <c r="E62">
        <f t="shared" si="0"/>
        <v>705</v>
      </c>
    </row>
    <row r="63" spans="1:5" ht="15">
      <c r="A63" t="s">
        <v>90</v>
      </c>
      <c r="B63" t="s">
        <v>95</v>
      </c>
      <c r="C63">
        <v>6</v>
      </c>
      <c r="D63">
        <v>117.5</v>
      </c>
      <c r="E63">
        <f t="shared" si="0"/>
        <v>705</v>
      </c>
    </row>
    <row r="64" spans="1:5" ht="15">
      <c r="A64" t="s">
        <v>21</v>
      </c>
      <c r="B64" t="s">
        <v>95</v>
      </c>
      <c r="C64">
        <v>30.4</v>
      </c>
      <c r="D64">
        <v>117.5</v>
      </c>
      <c r="E64">
        <f t="shared" si="0"/>
        <v>3572</v>
      </c>
    </row>
    <row r="65" ht="15">
      <c r="E65">
        <f>SUM(E2:E64)</f>
        <v>35561.600000000006</v>
      </c>
    </row>
  </sheetData>
  <sheetProtection/>
  <hyperlinks>
    <hyperlink ref="A33" r:id="rId1" display="Л@сточк@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88"/>
  <sheetViews>
    <sheetView zoomScalePageLayoutView="0" workbookViewId="0" topLeftCell="A1">
      <selection activeCell="J50" sqref="J50"/>
    </sheetView>
  </sheetViews>
  <sheetFormatPr defaultColWidth="9.140625" defaultRowHeight="15"/>
  <cols>
    <col min="1" max="1" width="19.57421875" style="0" customWidth="1"/>
    <col min="2" max="2" width="43.140625" style="0" hidden="1" customWidth="1"/>
    <col min="3" max="3" width="0" style="0" hidden="1" customWidth="1"/>
    <col min="4" max="4" width="10.140625" style="0" hidden="1" customWidth="1"/>
    <col min="5" max="5" width="0" style="0" hidden="1" customWidth="1"/>
    <col min="6" max="6" width="10.421875" style="0" hidden="1" customWidth="1"/>
    <col min="7" max="9" width="0" style="0" hidden="1" customWidth="1"/>
    <col min="10" max="10" width="11.57421875" style="0" customWidth="1"/>
  </cols>
  <sheetData>
    <row r="1" spans="1:10" ht="1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</row>
    <row r="2" spans="1:10" ht="15">
      <c r="A2" s="27" t="s">
        <v>60</v>
      </c>
      <c r="B2" s="32" t="s">
        <v>73</v>
      </c>
      <c r="C2" s="32">
        <v>25</v>
      </c>
      <c r="D2" s="32">
        <v>19</v>
      </c>
      <c r="E2" s="32">
        <f aca="true" t="shared" si="0" ref="E2:E83">D2*C2</f>
        <v>475</v>
      </c>
      <c r="F2" s="33">
        <f>E2*1.15</f>
        <v>546.25</v>
      </c>
      <c r="G2" s="34">
        <f>F2</f>
        <v>546.25</v>
      </c>
      <c r="H2" s="27">
        <v>546</v>
      </c>
      <c r="I2" s="35">
        <f>C2*0.5</f>
        <v>12.5</v>
      </c>
      <c r="J2" s="34">
        <f>H2-G2-I2</f>
        <v>-12.75</v>
      </c>
    </row>
    <row r="3" spans="1:10" ht="15">
      <c r="A3" s="27" t="s">
        <v>103</v>
      </c>
      <c r="B3" s="32" t="s">
        <v>51</v>
      </c>
      <c r="C3" s="32">
        <v>6</v>
      </c>
      <c r="D3" s="32">
        <v>11.4</v>
      </c>
      <c r="E3" s="32">
        <f t="shared" si="0"/>
        <v>68.4</v>
      </c>
      <c r="F3" s="33">
        <f aca="true" t="shared" si="1" ref="F3:F88">E3*1.15</f>
        <v>78.66</v>
      </c>
      <c r="G3" s="34"/>
      <c r="H3" s="27"/>
      <c r="I3" s="35">
        <f>C3*0.5</f>
        <v>3</v>
      </c>
      <c r="J3" s="34"/>
    </row>
    <row r="4" spans="1:10" ht="15">
      <c r="A4" s="27" t="s">
        <v>53</v>
      </c>
      <c r="B4" s="32" t="s">
        <v>72</v>
      </c>
      <c r="C4" s="32">
        <v>4</v>
      </c>
      <c r="D4" s="32">
        <v>19</v>
      </c>
      <c r="E4" s="32">
        <f>D4*C4</f>
        <v>76</v>
      </c>
      <c r="F4" s="33">
        <f>E4*1.15</f>
        <v>87.39999999999999</v>
      </c>
      <c r="G4" s="34"/>
      <c r="H4" s="27"/>
      <c r="I4" s="35">
        <f>C4*0.5</f>
        <v>2</v>
      </c>
      <c r="J4" s="34"/>
    </row>
    <row r="5" spans="1:10" ht="15">
      <c r="A5" s="27" t="s">
        <v>65</v>
      </c>
      <c r="B5" s="32" t="s">
        <v>22</v>
      </c>
      <c r="C5" s="32">
        <v>7</v>
      </c>
      <c r="D5" s="32">
        <v>127.5</v>
      </c>
      <c r="E5" s="32">
        <f>D5*C5</f>
        <v>892.5</v>
      </c>
      <c r="F5" s="33">
        <f>E5*1.15</f>
        <v>1026.375</v>
      </c>
      <c r="G5" s="34">
        <f>F3+F4+F5</f>
        <v>1192.435</v>
      </c>
      <c r="H5" s="27">
        <v>1192</v>
      </c>
      <c r="I5" s="35">
        <f>C5*2.77</f>
        <v>19.39</v>
      </c>
      <c r="J5" s="34">
        <f>H5-G5-I5-I4-I3</f>
        <v>-24.824999999999946</v>
      </c>
    </row>
    <row r="6" spans="1:10" ht="15">
      <c r="A6" s="27" t="s">
        <v>99</v>
      </c>
      <c r="B6" s="32" t="s">
        <v>10</v>
      </c>
      <c r="C6" s="32">
        <v>6</v>
      </c>
      <c r="D6" s="32">
        <v>51</v>
      </c>
      <c r="E6" s="32">
        <f t="shared" si="0"/>
        <v>306</v>
      </c>
      <c r="F6" s="33">
        <f t="shared" si="1"/>
        <v>351.9</v>
      </c>
      <c r="G6" s="34">
        <f>F6</f>
        <v>351.9</v>
      </c>
      <c r="H6" s="27">
        <v>352</v>
      </c>
      <c r="I6" s="35">
        <f>C6*2.77</f>
        <v>16.62</v>
      </c>
      <c r="J6" s="34">
        <f>H6-G6-I6</f>
        <v>-16.51999999999998</v>
      </c>
    </row>
    <row r="7" spans="1:10" ht="15">
      <c r="A7" s="27" t="s">
        <v>65</v>
      </c>
      <c r="B7" s="32"/>
      <c r="C7" s="32"/>
      <c r="D7" s="32"/>
      <c r="E7" s="32"/>
      <c r="F7" s="33"/>
      <c r="G7" s="34"/>
      <c r="H7" s="27"/>
      <c r="I7" s="35"/>
      <c r="J7" s="34"/>
    </row>
    <row r="8" spans="1:10" ht="15">
      <c r="A8" s="27" t="s">
        <v>97</v>
      </c>
      <c r="B8" s="32" t="s">
        <v>95</v>
      </c>
      <c r="C8" s="32">
        <v>6</v>
      </c>
      <c r="D8" s="32">
        <v>117.5</v>
      </c>
      <c r="E8" s="32">
        <f t="shared" si="0"/>
        <v>705</v>
      </c>
      <c r="F8" s="33">
        <f t="shared" si="1"/>
        <v>810.7499999999999</v>
      </c>
      <c r="G8" s="34">
        <f>F8</f>
        <v>810.7499999999999</v>
      </c>
      <c r="H8" s="27">
        <v>811</v>
      </c>
      <c r="I8" s="35">
        <f>C8*2.77</f>
        <v>16.62</v>
      </c>
      <c r="J8" s="34">
        <f>H6-G6-I6</f>
        <v>-16.51999999999998</v>
      </c>
    </row>
    <row r="9" spans="1:10" ht="15">
      <c r="A9" s="27" t="s">
        <v>65</v>
      </c>
      <c r="B9" s="32"/>
      <c r="C9" s="32"/>
      <c r="D9" s="32"/>
      <c r="E9" s="32"/>
      <c r="F9" s="33"/>
      <c r="G9" s="34"/>
      <c r="H9" s="27"/>
      <c r="I9" s="35"/>
      <c r="J9" s="34"/>
    </row>
    <row r="10" spans="1:10" ht="15">
      <c r="A10" s="27" t="s">
        <v>46</v>
      </c>
      <c r="B10" s="32" t="s">
        <v>10</v>
      </c>
      <c r="C10" s="32">
        <v>6</v>
      </c>
      <c r="D10" s="32">
        <v>51</v>
      </c>
      <c r="E10" s="32">
        <f t="shared" si="0"/>
        <v>306</v>
      </c>
      <c r="F10" s="33">
        <f t="shared" si="1"/>
        <v>351.9</v>
      </c>
      <c r="G10" s="27"/>
      <c r="H10" s="27"/>
      <c r="I10" s="35">
        <f>C10*2.77</f>
        <v>16.62</v>
      </c>
      <c r="J10" s="34"/>
    </row>
    <row r="11" spans="1:10" ht="15">
      <c r="A11" s="27" t="s">
        <v>65</v>
      </c>
      <c r="B11" s="32" t="s">
        <v>29</v>
      </c>
      <c r="C11" s="32">
        <v>6</v>
      </c>
      <c r="D11" s="32">
        <v>46</v>
      </c>
      <c r="E11" s="32">
        <f t="shared" si="0"/>
        <v>276</v>
      </c>
      <c r="F11" s="33">
        <f t="shared" si="1"/>
        <v>317.4</v>
      </c>
      <c r="G11" s="34">
        <f>F10+F11</f>
        <v>669.3</v>
      </c>
      <c r="H11" s="27">
        <v>610</v>
      </c>
      <c r="I11" s="35">
        <f>C11*2.77</f>
        <v>16.62</v>
      </c>
      <c r="J11" s="34">
        <f>H11-G11-I11-I10</f>
        <v>-92.53999999999996</v>
      </c>
    </row>
    <row r="12" spans="1:10" ht="15">
      <c r="A12" s="27" t="s">
        <v>20</v>
      </c>
      <c r="B12" s="32" t="s">
        <v>15</v>
      </c>
      <c r="C12" s="32">
        <v>8</v>
      </c>
      <c r="D12" s="32">
        <v>195</v>
      </c>
      <c r="E12" s="32">
        <f t="shared" si="0"/>
        <v>1560</v>
      </c>
      <c r="F12" s="33">
        <f t="shared" si="1"/>
        <v>1793.9999999999998</v>
      </c>
      <c r="G12" s="34">
        <f>F12</f>
        <v>1793.9999999999998</v>
      </c>
      <c r="H12" s="27">
        <v>1794</v>
      </c>
      <c r="I12" s="35">
        <f>C12*2.77</f>
        <v>22.16</v>
      </c>
      <c r="J12" s="34">
        <f>H12-G12-I12</f>
        <v>-22.159999999999773</v>
      </c>
    </row>
    <row r="13" spans="1:10" ht="15">
      <c r="A13" s="27" t="s">
        <v>65</v>
      </c>
      <c r="B13" s="32"/>
      <c r="C13" s="32"/>
      <c r="D13" s="32"/>
      <c r="E13" s="32"/>
      <c r="F13" s="33"/>
      <c r="G13" s="34"/>
      <c r="H13" s="27"/>
      <c r="I13" s="35"/>
      <c r="J13" s="34"/>
    </row>
    <row r="14" spans="1:10" ht="15">
      <c r="A14" s="27" t="s">
        <v>94</v>
      </c>
      <c r="B14" s="32" t="s">
        <v>79</v>
      </c>
      <c r="C14" s="32">
        <v>1</v>
      </c>
      <c r="D14" s="32">
        <v>320</v>
      </c>
      <c r="E14" s="32">
        <f t="shared" si="0"/>
        <v>320</v>
      </c>
      <c r="F14" s="33">
        <f t="shared" si="1"/>
        <v>368</v>
      </c>
      <c r="G14" s="34">
        <f>F14</f>
        <v>368</v>
      </c>
      <c r="H14" s="27">
        <v>368</v>
      </c>
      <c r="I14" s="35">
        <f>C14*15</f>
        <v>15</v>
      </c>
      <c r="J14" s="34">
        <f>H14-G14-I14</f>
        <v>-15</v>
      </c>
    </row>
    <row r="15" spans="1:10" ht="15">
      <c r="A15" s="27" t="s">
        <v>65</v>
      </c>
      <c r="B15" s="32"/>
      <c r="C15" s="32"/>
      <c r="D15" s="32"/>
      <c r="E15" s="32"/>
      <c r="F15" s="33"/>
      <c r="G15" s="34"/>
      <c r="H15" s="27"/>
      <c r="I15" s="35"/>
      <c r="J15" s="34"/>
    </row>
    <row r="16" spans="1:10" ht="15">
      <c r="A16" s="27" t="s">
        <v>59</v>
      </c>
      <c r="B16" s="32" t="s">
        <v>70</v>
      </c>
      <c r="C16" s="32">
        <v>12</v>
      </c>
      <c r="D16" s="32">
        <v>19</v>
      </c>
      <c r="E16" s="32">
        <f t="shared" si="0"/>
        <v>228</v>
      </c>
      <c r="F16" s="33">
        <f t="shared" si="1"/>
        <v>262.2</v>
      </c>
      <c r="G16" s="34">
        <f>F16</f>
        <v>262.2</v>
      </c>
      <c r="H16" s="27">
        <v>300</v>
      </c>
      <c r="I16" s="35">
        <f>C16*0.5</f>
        <v>6</v>
      </c>
      <c r="J16" s="34">
        <f>H16-G16-I16</f>
        <v>31.80000000000001</v>
      </c>
    </row>
    <row r="17" spans="1:10" ht="15">
      <c r="A17" s="27" t="s">
        <v>65</v>
      </c>
      <c r="B17" s="32"/>
      <c r="C17" s="32"/>
      <c r="D17" s="32"/>
      <c r="E17" s="32"/>
      <c r="F17" s="33"/>
      <c r="G17" s="34"/>
      <c r="H17" s="27"/>
      <c r="I17" s="35"/>
      <c r="J17" s="34"/>
    </row>
    <row r="18" spans="1:10" ht="15">
      <c r="A18" s="27" t="s">
        <v>57</v>
      </c>
      <c r="B18" s="32" t="s">
        <v>56</v>
      </c>
      <c r="C18" s="32">
        <v>32</v>
      </c>
      <c r="D18" s="32">
        <v>19</v>
      </c>
      <c r="E18" s="32">
        <f t="shared" si="0"/>
        <v>608</v>
      </c>
      <c r="F18" s="33">
        <f t="shared" si="1"/>
        <v>699.1999999999999</v>
      </c>
      <c r="G18" s="34">
        <f>F18</f>
        <v>699.1999999999999</v>
      </c>
      <c r="H18" s="27">
        <v>742</v>
      </c>
      <c r="I18" s="35">
        <f>C18*0.5</f>
        <v>16</v>
      </c>
      <c r="J18" s="34">
        <f>H18-G18-I18</f>
        <v>26.800000000000068</v>
      </c>
    </row>
    <row r="19" spans="1:10" ht="15">
      <c r="A19" s="27" t="s">
        <v>65</v>
      </c>
      <c r="B19" s="32"/>
      <c r="C19" s="32"/>
      <c r="D19" s="32"/>
      <c r="E19" s="32"/>
      <c r="F19" s="33"/>
      <c r="G19" s="34"/>
      <c r="H19" s="27"/>
      <c r="I19" s="35"/>
      <c r="J19" s="34"/>
    </row>
    <row r="20" spans="1:10" ht="15">
      <c r="A20" s="27" t="s">
        <v>24</v>
      </c>
      <c r="B20" s="32" t="s">
        <v>22</v>
      </c>
      <c r="C20" s="32">
        <v>6</v>
      </c>
      <c r="D20" s="32">
        <v>127.5</v>
      </c>
      <c r="E20" s="32">
        <f t="shared" si="0"/>
        <v>765</v>
      </c>
      <c r="F20" s="33">
        <f t="shared" si="1"/>
        <v>879.7499999999999</v>
      </c>
      <c r="G20" s="34">
        <f>F20</f>
        <v>879.7499999999999</v>
      </c>
      <c r="H20" s="27">
        <v>882</v>
      </c>
      <c r="I20" s="35">
        <f>C20*2.77</f>
        <v>16.62</v>
      </c>
      <c r="J20" s="34">
        <f>H20-G20-I20</f>
        <v>-14.369999999999887</v>
      </c>
    </row>
    <row r="21" spans="1:10" ht="15">
      <c r="A21" s="27" t="s">
        <v>65</v>
      </c>
      <c r="B21" s="32"/>
      <c r="C21" s="32"/>
      <c r="D21" s="32"/>
      <c r="E21" s="32"/>
      <c r="F21" s="33"/>
      <c r="G21" s="34"/>
      <c r="H21" s="27"/>
      <c r="I21" s="35"/>
      <c r="J21" s="34"/>
    </row>
    <row r="22" spans="1:10" ht="15">
      <c r="A22" s="36" t="s">
        <v>16</v>
      </c>
      <c r="B22" s="32" t="s">
        <v>15</v>
      </c>
      <c r="C22" s="32">
        <v>6</v>
      </c>
      <c r="D22" s="32">
        <v>195</v>
      </c>
      <c r="E22" s="32">
        <f t="shared" si="0"/>
        <v>1170</v>
      </c>
      <c r="F22" s="33">
        <f t="shared" si="1"/>
        <v>1345.5</v>
      </c>
      <c r="G22" s="27"/>
      <c r="H22" s="27"/>
      <c r="I22" s="35">
        <f>C22*2.77</f>
        <v>16.62</v>
      </c>
      <c r="J22" s="34"/>
    </row>
    <row r="23" spans="1:10" ht="15">
      <c r="A23" s="27" t="s">
        <v>65</v>
      </c>
      <c r="B23" s="32" t="s">
        <v>51</v>
      </c>
      <c r="C23" s="32">
        <v>5</v>
      </c>
      <c r="D23" s="32">
        <v>11.4</v>
      </c>
      <c r="E23" s="32">
        <f t="shared" si="0"/>
        <v>57</v>
      </c>
      <c r="F23" s="33">
        <f t="shared" si="1"/>
        <v>65.55</v>
      </c>
      <c r="G23" s="34">
        <f>F22+F23</f>
        <v>1411.05</v>
      </c>
      <c r="H23" s="27">
        <v>1500</v>
      </c>
      <c r="I23" s="35">
        <f>C23*0.5</f>
        <v>2.5</v>
      </c>
      <c r="J23" s="34">
        <f>H23-G23-I23-I22</f>
        <v>69.83000000000004</v>
      </c>
    </row>
    <row r="24" spans="1:10" ht="15">
      <c r="A24" s="27" t="s">
        <v>40</v>
      </c>
      <c r="B24" s="32" t="s">
        <v>29</v>
      </c>
      <c r="C24" s="32">
        <v>6</v>
      </c>
      <c r="D24" s="32">
        <v>46</v>
      </c>
      <c r="E24" s="32">
        <f t="shared" si="0"/>
        <v>276</v>
      </c>
      <c r="F24" s="33">
        <f t="shared" si="1"/>
        <v>317.4</v>
      </c>
      <c r="G24" s="34">
        <f>F24</f>
        <v>317.4</v>
      </c>
      <c r="H24" s="27">
        <v>317</v>
      </c>
      <c r="I24" s="35">
        <f>C24*2.77</f>
        <v>16.62</v>
      </c>
      <c r="J24" s="34">
        <f>H24-G24-I24</f>
        <v>-17.01999999999998</v>
      </c>
    </row>
    <row r="25" spans="1:10" ht="15">
      <c r="A25" s="27" t="s">
        <v>65</v>
      </c>
      <c r="B25" s="32"/>
      <c r="C25" s="32"/>
      <c r="D25" s="32"/>
      <c r="E25" s="32"/>
      <c r="F25" s="33"/>
      <c r="G25" s="34"/>
      <c r="H25" s="27"/>
      <c r="I25" s="35"/>
      <c r="J25" s="34"/>
    </row>
    <row r="26" spans="1:10" ht="15">
      <c r="A26" s="27" t="s">
        <v>41</v>
      </c>
      <c r="B26" s="32" t="s">
        <v>29</v>
      </c>
      <c r="C26" s="32">
        <v>5</v>
      </c>
      <c r="D26" s="32">
        <v>46</v>
      </c>
      <c r="E26" s="32">
        <f t="shared" si="0"/>
        <v>230</v>
      </c>
      <c r="F26" s="33">
        <f t="shared" si="1"/>
        <v>264.5</v>
      </c>
      <c r="G26" s="34">
        <f>F26</f>
        <v>264.5</v>
      </c>
      <c r="H26" s="27">
        <v>265</v>
      </c>
      <c r="I26" s="35">
        <f>C26*2.77</f>
        <v>13.85</v>
      </c>
      <c r="J26" s="34">
        <f>H26-G26-I26</f>
        <v>-13.35</v>
      </c>
    </row>
    <row r="27" spans="1:10" ht="15">
      <c r="A27" s="27" t="s">
        <v>65</v>
      </c>
      <c r="B27" s="32"/>
      <c r="C27" s="32"/>
      <c r="D27" s="32"/>
      <c r="E27" s="32"/>
      <c r="F27" s="33"/>
      <c r="G27" s="34"/>
      <c r="H27" s="27"/>
      <c r="I27" s="35"/>
      <c r="J27" s="34"/>
    </row>
    <row r="28" spans="1:10" ht="15">
      <c r="A28" s="36" t="s">
        <v>96</v>
      </c>
      <c r="B28" s="32" t="s">
        <v>95</v>
      </c>
      <c r="C28" s="32">
        <v>3</v>
      </c>
      <c r="D28" s="32">
        <v>117.5</v>
      </c>
      <c r="E28" s="32">
        <f t="shared" si="0"/>
        <v>352.5</v>
      </c>
      <c r="F28" s="33">
        <f t="shared" si="1"/>
        <v>405.37499999999994</v>
      </c>
      <c r="G28" s="34">
        <f>F28</f>
        <v>405.37499999999994</v>
      </c>
      <c r="H28" s="27">
        <v>430</v>
      </c>
      <c r="I28" s="35">
        <f>C28*2.77</f>
        <v>8.31</v>
      </c>
      <c r="J28" s="34">
        <f>H28-G28-I28</f>
        <v>16.315000000000055</v>
      </c>
    </row>
    <row r="29" spans="1:10" ht="15">
      <c r="A29" s="27" t="s">
        <v>65</v>
      </c>
      <c r="B29" s="32"/>
      <c r="C29" s="32"/>
      <c r="D29" s="32"/>
      <c r="E29" s="32"/>
      <c r="F29" s="33"/>
      <c r="G29" s="34"/>
      <c r="H29" s="27"/>
      <c r="I29" s="35"/>
      <c r="J29" s="34"/>
    </row>
    <row r="30" spans="1:10" ht="15">
      <c r="A30" s="36" t="s">
        <v>44</v>
      </c>
      <c r="B30" s="32" t="s">
        <v>29</v>
      </c>
      <c r="C30" s="32">
        <v>12</v>
      </c>
      <c r="D30" s="32">
        <v>46</v>
      </c>
      <c r="E30" s="32">
        <f t="shared" si="0"/>
        <v>552</v>
      </c>
      <c r="F30" s="33">
        <f t="shared" si="1"/>
        <v>634.8</v>
      </c>
      <c r="G30" s="27"/>
      <c r="H30" s="27"/>
      <c r="I30" s="35">
        <f>C30*2.77</f>
        <v>33.24</v>
      </c>
      <c r="J30" s="34"/>
    </row>
    <row r="31" spans="1:10" ht="15">
      <c r="A31" s="27" t="s">
        <v>65</v>
      </c>
      <c r="B31" s="32" t="s">
        <v>71</v>
      </c>
      <c r="C31" s="32">
        <v>8</v>
      </c>
      <c r="D31" s="32">
        <v>19</v>
      </c>
      <c r="E31" s="32">
        <f t="shared" si="0"/>
        <v>152</v>
      </c>
      <c r="F31" s="33">
        <f t="shared" si="1"/>
        <v>174.79999999999998</v>
      </c>
      <c r="G31" s="34">
        <f>F30+F31</f>
        <v>809.5999999999999</v>
      </c>
      <c r="H31" s="27">
        <v>810</v>
      </c>
      <c r="I31" s="35">
        <f>C31*0.5</f>
        <v>4</v>
      </c>
      <c r="J31" s="34">
        <f>H31-G31-I31-I30</f>
        <v>-36.83999999999991</v>
      </c>
    </row>
    <row r="32" spans="1:10" ht="15">
      <c r="A32" s="36" t="s">
        <v>89</v>
      </c>
      <c r="B32" s="32" t="s">
        <v>22</v>
      </c>
      <c r="C32" s="32">
        <v>4</v>
      </c>
      <c r="D32" s="32">
        <v>127.5</v>
      </c>
      <c r="E32" s="32">
        <f t="shared" si="0"/>
        <v>510</v>
      </c>
      <c r="F32" s="33">
        <f t="shared" si="1"/>
        <v>586.5</v>
      </c>
      <c r="G32" s="34"/>
      <c r="H32" s="27"/>
      <c r="I32" s="35">
        <f>C32*2.77</f>
        <v>11.08</v>
      </c>
      <c r="J32" s="34"/>
    </row>
    <row r="33" spans="1:10" ht="15">
      <c r="A33" s="27" t="s">
        <v>65</v>
      </c>
      <c r="B33" s="32" t="s">
        <v>95</v>
      </c>
      <c r="C33" s="32">
        <v>4</v>
      </c>
      <c r="D33" s="32">
        <v>117.5</v>
      </c>
      <c r="E33" s="32">
        <f t="shared" si="0"/>
        <v>470</v>
      </c>
      <c r="F33" s="33">
        <f>E33*1.15</f>
        <v>540.5</v>
      </c>
      <c r="G33" s="34">
        <f>F32+F33</f>
        <v>1127</v>
      </c>
      <c r="H33" s="27">
        <v>1127</v>
      </c>
      <c r="I33" s="35">
        <f>C33*2.77</f>
        <v>11.08</v>
      </c>
      <c r="J33" s="34">
        <f>H33-G33-I33-I32</f>
        <v>-22.16</v>
      </c>
    </row>
    <row r="34" spans="1:10" ht="15">
      <c r="A34" s="27" t="s">
        <v>25</v>
      </c>
      <c r="B34" s="32" t="s">
        <v>22</v>
      </c>
      <c r="C34" s="32">
        <v>5</v>
      </c>
      <c r="D34" s="32">
        <v>127.5</v>
      </c>
      <c r="E34" s="32">
        <f t="shared" si="0"/>
        <v>637.5</v>
      </c>
      <c r="F34" s="33">
        <f t="shared" si="1"/>
        <v>733.125</v>
      </c>
      <c r="G34" s="34">
        <f>F34</f>
        <v>733.125</v>
      </c>
      <c r="H34" s="27">
        <v>733</v>
      </c>
      <c r="I34" s="35">
        <f>C34*2.77</f>
        <v>13.85</v>
      </c>
      <c r="J34" s="34">
        <f>H34-G34-I34</f>
        <v>-13.975</v>
      </c>
    </row>
    <row r="35" spans="1:10" ht="15">
      <c r="A35" s="27" t="s">
        <v>65</v>
      </c>
      <c r="B35" s="32"/>
      <c r="C35" s="32"/>
      <c r="D35" s="32"/>
      <c r="E35" s="32"/>
      <c r="F35" s="33"/>
      <c r="G35" s="34"/>
      <c r="H35" s="27"/>
      <c r="I35" s="35"/>
      <c r="J35" s="34"/>
    </row>
    <row r="36" spans="1:10" ht="15">
      <c r="A36" s="27" t="s">
        <v>66</v>
      </c>
      <c r="B36" s="32" t="s">
        <v>83</v>
      </c>
      <c r="C36" s="32">
        <v>2</v>
      </c>
      <c r="D36" s="32">
        <v>445</v>
      </c>
      <c r="E36" s="32">
        <f t="shared" si="0"/>
        <v>890</v>
      </c>
      <c r="F36" s="33">
        <f t="shared" si="1"/>
        <v>1023.4999999999999</v>
      </c>
      <c r="G36" s="27"/>
      <c r="H36" s="27"/>
      <c r="I36" s="35">
        <f>C36*15</f>
        <v>30</v>
      </c>
      <c r="J36" s="34"/>
    </row>
    <row r="37" spans="1:10" ht="15">
      <c r="A37" s="27" t="s">
        <v>65</v>
      </c>
      <c r="B37" s="32" t="s">
        <v>87</v>
      </c>
      <c r="C37" s="32">
        <v>2</v>
      </c>
      <c r="D37" s="32">
        <v>492.5</v>
      </c>
      <c r="E37" s="32">
        <f t="shared" si="0"/>
        <v>985</v>
      </c>
      <c r="F37" s="33">
        <f t="shared" si="1"/>
        <v>1132.75</v>
      </c>
      <c r="G37" s="34">
        <f>F36+F37</f>
        <v>2156.25</v>
      </c>
      <c r="H37" s="27">
        <v>2156</v>
      </c>
      <c r="I37" s="35">
        <f>C37*15</f>
        <v>30</v>
      </c>
      <c r="J37" s="34">
        <f>H37-G37-I37-I36</f>
        <v>-60.25</v>
      </c>
    </row>
    <row r="38" spans="1:10" ht="15">
      <c r="A38" s="27" t="s">
        <v>68</v>
      </c>
      <c r="B38" s="32" t="s">
        <v>86</v>
      </c>
      <c r="C38" s="32">
        <v>2</v>
      </c>
      <c r="D38" s="32">
        <v>390</v>
      </c>
      <c r="E38" s="32">
        <f t="shared" si="0"/>
        <v>780</v>
      </c>
      <c r="F38" s="33">
        <f t="shared" si="1"/>
        <v>896.9999999999999</v>
      </c>
      <c r="G38" s="34">
        <f>F38</f>
        <v>896.9999999999999</v>
      </c>
      <c r="H38" s="27">
        <v>897</v>
      </c>
      <c r="I38" s="35">
        <f>C38*15</f>
        <v>30</v>
      </c>
      <c r="J38" s="34">
        <f>H38-G38-I38</f>
        <v>-29.999999999999886</v>
      </c>
    </row>
    <row r="39" spans="1:10" ht="15">
      <c r="A39" s="27" t="s">
        <v>65</v>
      </c>
      <c r="B39" s="32"/>
      <c r="C39" s="32"/>
      <c r="D39" s="32"/>
      <c r="E39" s="32"/>
      <c r="F39" s="33"/>
      <c r="G39" s="34"/>
      <c r="H39" s="27"/>
      <c r="I39" s="35"/>
      <c r="J39" s="34"/>
    </row>
    <row r="40" spans="1:10" ht="15">
      <c r="A40" s="27" t="s">
        <v>27</v>
      </c>
      <c r="B40" s="32" t="s">
        <v>26</v>
      </c>
      <c r="C40" s="32">
        <v>10</v>
      </c>
      <c r="D40" s="32">
        <v>145</v>
      </c>
      <c r="E40" s="32">
        <f t="shared" si="0"/>
        <v>1450</v>
      </c>
      <c r="F40" s="33">
        <f t="shared" si="1"/>
        <v>1667.4999999999998</v>
      </c>
      <c r="G40" s="34">
        <f>F40</f>
        <v>1667.4999999999998</v>
      </c>
      <c r="H40" s="27">
        <v>1668</v>
      </c>
      <c r="I40" s="35">
        <f>C40*2.77</f>
        <v>27.7</v>
      </c>
      <c r="J40" s="34">
        <f>H40-G40-I40</f>
        <v>-27.199999999999772</v>
      </c>
    </row>
    <row r="41" spans="1:10" ht="15">
      <c r="A41" s="27" t="s">
        <v>65</v>
      </c>
      <c r="B41" s="32"/>
      <c r="C41" s="32"/>
      <c r="D41" s="32"/>
      <c r="E41" s="32"/>
      <c r="F41" s="33"/>
      <c r="G41" s="34"/>
      <c r="H41" s="27"/>
      <c r="I41" s="35"/>
      <c r="J41" s="34"/>
    </row>
    <row r="42" spans="1:10" ht="15">
      <c r="A42" s="27" t="s">
        <v>63</v>
      </c>
      <c r="B42" s="32" t="s">
        <v>78</v>
      </c>
      <c r="C42" s="32">
        <v>1</v>
      </c>
      <c r="D42" s="32">
        <v>320</v>
      </c>
      <c r="E42" s="32">
        <f t="shared" si="0"/>
        <v>320</v>
      </c>
      <c r="F42" s="33">
        <f t="shared" si="1"/>
        <v>368</v>
      </c>
      <c r="G42" s="27"/>
      <c r="H42" s="27"/>
      <c r="I42" s="35">
        <f>C42*15</f>
        <v>15</v>
      </c>
      <c r="J42" s="34"/>
    </row>
    <row r="43" spans="1:10" ht="15">
      <c r="A43" s="27" t="s">
        <v>65</v>
      </c>
      <c r="B43" s="32" t="s">
        <v>79</v>
      </c>
      <c r="C43" s="32">
        <v>2</v>
      </c>
      <c r="D43" s="32">
        <v>320</v>
      </c>
      <c r="E43" s="32">
        <f t="shared" si="0"/>
        <v>640</v>
      </c>
      <c r="F43" s="33">
        <f t="shared" si="1"/>
        <v>736</v>
      </c>
      <c r="G43" s="34">
        <f>F42+F43</f>
        <v>1104</v>
      </c>
      <c r="H43" s="27">
        <v>1104</v>
      </c>
      <c r="I43" s="35">
        <f>C43*15</f>
        <v>30</v>
      </c>
      <c r="J43" s="34">
        <f>H43-G43-I43-I42</f>
        <v>-45</v>
      </c>
    </row>
    <row r="44" spans="1:10" ht="15">
      <c r="A44" s="27" t="s">
        <v>64</v>
      </c>
      <c r="B44" s="32" t="s">
        <v>80</v>
      </c>
      <c r="C44" s="32">
        <v>1</v>
      </c>
      <c r="D44" s="32">
        <v>320</v>
      </c>
      <c r="E44" s="32">
        <f t="shared" si="0"/>
        <v>320</v>
      </c>
      <c r="F44" s="33">
        <f t="shared" si="1"/>
        <v>368</v>
      </c>
      <c r="G44" s="34">
        <f>F44</f>
        <v>368</v>
      </c>
      <c r="H44" s="27">
        <v>368</v>
      </c>
      <c r="I44" s="35">
        <f>C44*15</f>
        <v>15</v>
      </c>
      <c r="J44" s="34">
        <f>H44-G44-I44</f>
        <v>-15</v>
      </c>
    </row>
    <row r="45" spans="1:10" ht="15">
      <c r="A45" s="27" t="s">
        <v>65</v>
      </c>
      <c r="B45" s="32"/>
      <c r="C45" s="32"/>
      <c r="D45" s="32"/>
      <c r="E45" s="32"/>
      <c r="F45" s="33"/>
      <c r="G45" s="34"/>
      <c r="H45" s="27"/>
      <c r="I45" s="35"/>
      <c r="J45" s="34"/>
    </row>
    <row r="46" spans="1:10" ht="15">
      <c r="A46" s="36" t="s">
        <v>23</v>
      </c>
      <c r="B46" s="32" t="s">
        <v>22</v>
      </c>
      <c r="C46" s="32">
        <v>8</v>
      </c>
      <c r="D46" s="32">
        <v>127.5</v>
      </c>
      <c r="E46" s="32">
        <f t="shared" si="0"/>
        <v>1020</v>
      </c>
      <c r="F46" s="33">
        <f t="shared" si="1"/>
        <v>1173</v>
      </c>
      <c r="G46" s="34">
        <f>F46</f>
        <v>1173</v>
      </c>
      <c r="H46" s="27">
        <v>1172</v>
      </c>
      <c r="I46" s="35">
        <f>C46*2.77</f>
        <v>22.16</v>
      </c>
      <c r="J46" s="34">
        <f>H46-G46-I46</f>
        <v>-23.16</v>
      </c>
    </row>
    <row r="47" spans="1:10" ht="15">
      <c r="A47" s="27" t="s">
        <v>65</v>
      </c>
      <c r="B47" s="32"/>
      <c r="C47" s="32"/>
      <c r="D47" s="32"/>
      <c r="E47" s="32"/>
      <c r="F47" s="33"/>
      <c r="G47" s="34"/>
      <c r="H47" s="27"/>
      <c r="I47" s="35"/>
      <c r="J47" s="34"/>
    </row>
    <row r="48" spans="1:10" ht="15">
      <c r="A48" s="27" t="s">
        <v>18</v>
      </c>
      <c r="B48" s="32" t="s">
        <v>15</v>
      </c>
      <c r="C48" s="32">
        <v>10</v>
      </c>
      <c r="D48" s="32">
        <v>195</v>
      </c>
      <c r="E48" s="32">
        <f t="shared" si="0"/>
        <v>1950</v>
      </c>
      <c r="F48" s="33">
        <f t="shared" si="1"/>
        <v>2242.5</v>
      </c>
      <c r="G48" s="27"/>
      <c r="H48" s="27"/>
      <c r="I48" s="35">
        <f>C48*2.77</f>
        <v>27.7</v>
      </c>
      <c r="J48" s="34"/>
    </row>
    <row r="49" spans="1:10" ht="15">
      <c r="A49" s="27" t="s">
        <v>65</v>
      </c>
      <c r="B49" s="32" t="s">
        <v>29</v>
      </c>
      <c r="C49" s="32">
        <v>6</v>
      </c>
      <c r="D49" s="32">
        <v>46</v>
      </c>
      <c r="E49" s="32">
        <f t="shared" si="0"/>
        <v>276</v>
      </c>
      <c r="F49" s="33">
        <f t="shared" si="1"/>
        <v>317.4</v>
      </c>
      <c r="G49" s="34">
        <f>F48+F49</f>
        <v>2559.9</v>
      </c>
      <c r="H49" s="27">
        <v>2560</v>
      </c>
      <c r="I49" s="35">
        <f>C49*2.77</f>
        <v>16.62</v>
      </c>
      <c r="J49" s="34">
        <v>-16</v>
      </c>
    </row>
    <row r="50" spans="1:10" ht="15">
      <c r="A50" s="27" t="s">
        <v>98</v>
      </c>
      <c r="B50" s="32" t="s">
        <v>10</v>
      </c>
      <c r="C50" s="32">
        <v>6</v>
      </c>
      <c r="D50" s="32">
        <v>51</v>
      </c>
      <c r="E50" s="32">
        <f t="shared" si="0"/>
        <v>306</v>
      </c>
      <c r="F50" s="33">
        <f t="shared" si="1"/>
        <v>351.9</v>
      </c>
      <c r="G50" s="34">
        <f>F50</f>
        <v>351.9</v>
      </c>
      <c r="H50" s="27">
        <v>352</v>
      </c>
      <c r="I50" s="35">
        <f>C50*2.77</f>
        <v>16.62</v>
      </c>
      <c r="J50" s="34">
        <f>H50-G50-I50</f>
        <v>-16.51999999999998</v>
      </c>
    </row>
    <row r="51" spans="1:10" ht="15">
      <c r="A51" s="27" t="s">
        <v>65</v>
      </c>
      <c r="B51" s="32"/>
      <c r="C51" s="32"/>
      <c r="D51" s="32"/>
      <c r="E51" s="32"/>
      <c r="F51" s="33"/>
      <c r="G51" s="34"/>
      <c r="H51" s="27"/>
      <c r="I51" s="35"/>
      <c r="J51" s="34"/>
    </row>
    <row r="52" spans="1:10" ht="15">
      <c r="A52" s="27" t="s">
        <v>28</v>
      </c>
      <c r="B52" s="32" t="s">
        <v>26</v>
      </c>
      <c r="C52" s="32">
        <v>9</v>
      </c>
      <c r="D52" s="32">
        <v>145</v>
      </c>
      <c r="E52" s="32">
        <f t="shared" si="0"/>
        <v>1305</v>
      </c>
      <c r="F52" s="33">
        <f t="shared" si="1"/>
        <v>1500.7499999999998</v>
      </c>
      <c r="G52" s="27"/>
      <c r="H52" s="27"/>
      <c r="I52" s="35">
        <f>C52*2.77</f>
        <v>24.93</v>
      </c>
      <c r="J52" s="34"/>
    </row>
    <row r="53" spans="1:10" ht="15">
      <c r="A53" s="27" t="s">
        <v>65</v>
      </c>
      <c r="B53" s="32" t="s">
        <v>51</v>
      </c>
      <c r="C53" s="32">
        <v>4</v>
      </c>
      <c r="D53" s="32">
        <v>11.4</v>
      </c>
      <c r="E53" s="32">
        <f t="shared" si="0"/>
        <v>45.6</v>
      </c>
      <c r="F53" s="33">
        <f t="shared" si="1"/>
        <v>52.44</v>
      </c>
      <c r="G53" s="34">
        <f>F52+F53</f>
        <v>1553.1899999999998</v>
      </c>
      <c r="H53" s="27">
        <v>750</v>
      </c>
      <c r="I53" s="35">
        <f>C53*0.5</f>
        <v>2</v>
      </c>
      <c r="J53" s="34">
        <f>H53-G53-I53-I52</f>
        <v>-830.1199999999998</v>
      </c>
    </row>
    <row r="54" spans="1:10" ht="15">
      <c r="A54" s="27" t="s">
        <v>67</v>
      </c>
      <c r="B54" s="32" t="s">
        <v>85</v>
      </c>
      <c r="C54" s="32">
        <v>2</v>
      </c>
      <c r="D54" s="32">
        <v>390</v>
      </c>
      <c r="E54" s="32">
        <f t="shared" si="0"/>
        <v>780</v>
      </c>
      <c r="F54" s="33">
        <f t="shared" si="1"/>
        <v>896.9999999999999</v>
      </c>
      <c r="G54" s="34">
        <f>F54</f>
        <v>896.9999999999999</v>
      </c>
      <c r="H54" s="27">
        <v>897</v>
      </c>
      <c r="I54" s="35">
        <f>C54*15</f>
        <v>30</v>
      </c>
      <c r="J54" s="34"/>
    </row>
    <row r="55" spans="1:10" ht="15">
      <c r="A55" s="27" t="s">
        <v>65</v>
      </c>
      <c r="B55" s="32"/>
      <c r="C55" s="32"/>
      <c r="D55" s="32"/>
      <c r="E55" s="32"/>
      <c r="F55" s="33"/>
      <c r="G55" s="34"/>
      <c r="H55" s="27"/>
      <c r="I55" s="35"/>
      <c r="J55" s="34"/>
    </row>
    <row r="56" spans="1:10" ht="15">
      <c r="A56" s="27" t="s">
        <v>39</v>
      </c>
      <c r="B56" s="32" t="s">
        <v>29</v>
      </c>
      <c r="C56" s="32">
        <v>6</v>
      </c>
      <c r="D56" s="32">
        <v>46</v>
      </c>
      <c r="E56" s="32">
        <f t="shared" si="0"/>
        <v>276</v>
      </c>
      <c r="F56" s="33">
        <f t="shared" si="1"/>
        <v>317.4</v>
      </c>
      <c r="G56" s="27"/>
      <c r="H56" s="27"/>
      <c r="I56" s="35">
        <f>C56*2.77</f>
        <v>16.62</v>
      </c>
      <c r="J56" s="34"/>
    </row>
    <row r="57" spans="1:10" ht="15">
      <c r="A57" s="27" t="s">
        <v>65</v>
      </c>
      <c r="B57" s="32" t="s">
        <v>84</v>
      </c>
      <c r="C57" s="32">
        <v>1</v>
      </c>
      <c r="D57" s="32">
        <v>665</v>
      </c>
      <c r="E57" s="32">
        <f t="shared" si="0"/>
        <v>665</v>
      </c>
      <c r="F57" s="33">
        <f t="shared" si="1"/>
        <v>764.7499999999999</v>
      </c>
      <c r="G57" s="34">
        <f>F56+F57</f>
        <v>1082.1499999999999</v>
      </c>
      <c r="H57" s="27">
        <v>1082</v>
      </c>
      <c r="I57" s="35">
        <f>C57*15</f>
        <v>15</v>
      </c>
      <c r="J57" s="34">
        <f>H57-G57-I57-I56</f>
        <v>-31.769999999999865</v>
      </c>
    </row>
    <row r="58" spans="1:10" ht="15">
      <c r="A58" s="27" t="s">
        <v>47</v>
      </c>
      <c r="B58" s="32" t="s">
        <v>29</v>
      </c>
      <c r="C58" s="32">
        <v>6</v>
      </c>
      <c r="D58" s="32">
        <v>46</v>
      </c>
      <c r="E58" s="32">
        <f t="shared" si="0"/>
        <v>276</v>
      </c>
      <c r="F58" s="33">
        <f t="shared" si="1"/>
        <v>317.4</v>
      </c>
      <c r="G58" s="27"/>
      <c r="H58" s="27"/>
      <c r="I58" s="35">
        <f>C58*2.77</f>
        <v>16.62</v>
      </c>
      <c r="J58" s="34"/>
    </row>
    <row r="59" spans="1:10" ht="15">
      <c r="A59" s="27" t="s">
        <v>65</v>
      </c>
      <c r="B59" s="32" t="s">
        <v>51</v>
      </c>
      <c r="C59" s="32">
        <v>6</v>
      </c>
      <c r="D59" s="32">
        <v>11.4</v>
      </c>
      <c r="E59" s="32">
        <f t="shared" si="0"/>
        <v>68.4</v>
      </c>
      <c r="F59" s="33">
        <f t="shared" si="1"/>
        <v>78.66</v>
      </c>
      <c r="G59" s="34">
        <f>F58+F59</f>
        <v>396.05999999999995</v>
      </c>
      <c r="H59" s="27">
        <v>396</v>
      </c>
      <c r="I59" s="35">
        <f>C59*0.5</f>
        <v>3</v>
      </c>
      <c r="J59" s="34">
        <f>H59-G59-I59-I58</f>
        <v>-19.679999999999946</v>
      </c>
    </row>
    <row r="60" spans="1:10" ht="15">
      <c r="A60" s="27" t="s">
        <v>62</v>
      </c>
      <c r="B60" s="32" t="s">
        <v>77</v>
      </c>
      <c r="C60" s="32">
        <v>1</v>
      </c>
      <c r="D60" s="32">
        <v>320</v>
      </c>
      <c r="E60" s="32">
        <f t="shared" si="0"/>
        <v>320</v>
      </c>
      <c r="F60" s="33">
        <f t="shared" si="1"/>
        <v>368</v>
      </c>
      <c r="G60" s="34">
        <f>F60</f>
        <v>368</v>
      </c>
      <c r="H60" s="27">
        <v>368</v>
      </c>
      <c r="I60" s="35">
        <f>C60*15</f>
        <v>15</v>
      </c>
      <c r="J60" s="34">
        <f>H60-G60-I60</f>
        <v>-15</v>
      </c>
    </row>
    <row r="61" spans="1:10" ht="15">
      <c r="A61" s="27" t="s">
        <v>65</v>
      </c>
      <c r="B61" s="32"/>
      <c r="C61" s="32"/>
      <c r="D61" s="32"/>
      <c r="E61" s="32"/>
      <c r="F61" s="33"/>
      <c r="G61" s="34"/>
      <c r="H61" s="27"/>
      <c r="I61" s="35"/>
      <c r="J61" s="34"/>
    </row>
    <row r="62" spans="1:10" ht="15">
      <c r="A62" s="27" t="s">
        <v>58</v>
      </c>
      <c r="B62" s="32" t="s">
        <v>69</v>
      </c>
      <c r="C62" s="32">
        <v>5</v>
      </c>
      <c r="D62" s="32">
        <v>19</v>
      </c>
      <c r="E62" s="32">
        <f t="shared" si="0"/>
        <v>95</v>
      </c>
      <c r="F62" s="33">
        <f t="shared" si="1"/>
        <v>109.24999999999999</v>
      </c>
      <c r="G62" s="34">
        <f>F62</f>
        <v>109.24999999999999</v>
      </c>
      <c r="H62" s="27">
        <v>109</v>
      </c>
      <c r="I62" s="35">
        <f>C62*2.77</f>
        <v>13.85</v>
      </c>
      <c r="J62" s="34">
        <f>H62-G62-I62</f>
        <v>-14.099999999999985</v>
      </c>
    </row>
    <row r="63" spans="1:10" ht="15">
      <c r="A63" s="27" t="s">
        <v>65</v>
      </c>
      <c r="B63" s="32"/>
      <c r="C63" s="32"/>
      <c r="D63" s="32"/>
      <c r="E63" s="32"/>
      <c r="F63" s="33"/>
      <c r="G63" s="34"/>
      <c r="H63" s="27"/>
      <c r="I63" s="35"/>
      <c r="J63" s="34"/>
    </row>
    <row r="64" spans="1:10" ht="15">
      <c r="A64" s="27" t="s">
        <v>32</v>
      </c>
      <c r="B64" s="32" t="s">
        <v>29</v>
      </c>
      <c r="C64" s="32">
        <v>5.5</v>
      </c>
      <c r="D64" s="32">
        <v>46</v>
      </c>
      <c r="E64" s="32">
        <f t="shared" si="0"/>
        <v>253</v>
      </c>
      <c r="F64" s="33">
        <f t="shared" si="1"/>
        <v>290.95</v>
      </c>
      <c r="G64" s="34">
        <f>F64</f>
        <v>290.95</v>
      </c>
      <c r="H64" s="27">
        <v>291</v>
      </c>
      <c r="I64" s="35">
        <f>C64*2.77</f>
        <v>15.235</v>
      </c>
      <c r="J64" s="34">
        <f>H64-G64-I64</f>
        <v>-15.184999999999988</v>
      </c>
    </row>
    <row r="65" spans="1:10" ht="15">
      <c r="A65" s="27" t="s">
        <v>65</v>
      </c>
      <c r="B65" s="32"/>
      <c r="C65" s="32"/>
      <c r="D65" s="32"/>
      <c r="E65" s="32"/>
      <c r="F65" s="33"/>
      <c r="G65" s="34"/>
      <c r="H65" s="27"/>
      <c r="I65" s="35"/>
      <c r="J65" s="34"/>
    </row>
    <row r="66" spans="1:10" ht="15">
      <c r="A66" s="37" t="s">
        <v>52</v>
      </c>
      <c r="B66" s="32" t="s">
        <v>51</v>
      </c>
      <c r="C66" s="32">
        <v>20</v>
      </c>
      <c r="D66" s="32">
        <v>11.4</v>
      </c>
      <c r="E66" s="32">
        <f t="shared" si="0"/>
        <v>228</v>
      </c>
      <c r="F66" s="33">
        <f t="shared" si="1"/>
        <v>262.2</v>
      </c>
      <c r="G66" s="27"/>
      <c r="H66" s="27"/>
      <c r="I66" s="35">
        <f>C66*0.5</f>
        <v>10</v>
      </c>
      <c r="J66" s="34"/>
    </row>
    <row r="67" spans="1:10" ht="15">
      <c r="A67" s="27" t="s">
        <v>65</v>
      </c>
      <c r="B67" s="32" t="s">
        <v>76</v>
      </c>
      <c r="C67" s="32">
        <v>2</v>
      </c>
      <c r="D67" s="32">
        <v>95</v>
      </c>
      <c r="E67" s="32">
        <f t="shared" si="0"/>
        <v>190</v>
      </c>
      <c r="F67" s="33">
        <f t="shared" si="1"/>
        <v>218.49999999999997</v>
      </c>
      <c r="G67" s="34">
        <f>F66+F67</f>
        <v>480.69999999999993</v>
      </c>
      <c r="H67" s="27">
        <v>481</v>
      </c>
      <c r="I67" s="35">
        <f>C67*5</f>
        <v>10</v>
      </c>
      <c r="J67" s="34">
        <f>H67-G67-I67-I66</f>
        <v>-19.699999999999932</v>
      </c>
    </row>
    <row r="68" spans="1:10" ht="15">
      <c r="A68" s="27" t="s">
        <v>55</v>
      </c>
      <c r="B68" s="32" t="s">
        <v>51</v>
      </c>
      <c r="C68" s="32">
        <v>9</v>
      </c>
      <c r="D68" s="32">
        <v>11.4</v>
      </c>
      <c r="E68" s="32">
        <f t="shared" si="0"/>
        <v>102.60000000000001</v>
      </c>
      <c r="F68" s="33">
        <f t="shared" si="1"/>
        <v>117.99</v>
      </c>
      <c r="G68" s="34">
        <f>F68</f>
        <v>117.99</v>
      </c>
      <c r="H68" s="27">
        <v>118</v>
      </c>
      <c r="I68" s="35">
        <f>C68*0.5</f>
        <v>4.5</v>
      </c>
      <c r="J68" s="34">
        <f>H68-G68-I68</f>
        <v>-4.489999999999995</v>
      </c>
    </row>
    <row r="69" spans="1:10" ht="15">
      <c r="A69" s="27" t="s">
        <v>65</v>
      </c>
      <c r="B69" s="32"/>
      <c r="C69" s="32"/>
      <c r="D69" s="32"/>
      <c r="E69" s="32"/>
      <c r="F69" s="33"/>
      <c r="G69" s="34"/>
      <c r="H69" s="27"/>
      <c r="I69" s="35"/>
      <c r="J69" s="34"/>
    </row>
    <row r="70" spans="1:10" ht="15">
      <c r="A70" s="27" t="s">
        <v>90</v>
      </c>
      <c r="B70" s="32" t="s">
        <v>10</v>
      </c>
      <c r="C70" s="32">
        <v>7</v>
      </c>
      <c r="D70" s="32">
        <v>51</v>
      </c>
      <c r="E70" s="32">
        <f t="shared" si="0"/>
        <v>357</v>
      </c>
      <c r="F70" s="33">
        <f t="shared" si="1"/>
        <v>410.54999999999995</v>
      </c>
      <c r="G70" s="27"/>
      <c r="H70" s="27"/>
      <c r="I70" s="35">
        <f>C70*2.77</f>
        <v>19.39</v>
      </c>
      <c r="J70" s="34"/>
    </row>
    <row r="71" spans="1:10" ht="15">
      <c r="A71" s="27" t="s">
        <v>65</v>
      </c>
      <c r="B71" s="32" t="s">
        <v>95</v>
      </c>
      <c r="C71" s="32">
        <v>6</v>
      </c>
      <c r="D71" s="32">
        <v>117.5</v>
      </c>
      <c r="E71" s="32">
        <f t="shared" si="0"/>
        <v>705</v>
      </c>
      <c r="F71" s="33">
        <f t="shared" si="1"/>
        <v>810.7499999999999</v>
      </c>
      <c r="G71" s="34">
        <f>F70+F71</f>
        <v>1221.2999999999997</v>
      </c>
      <c r="H71" s="27">
        <v>1221</v>
      </c>
      <c r="I71" s="35">
        <f>C71*2.77</f>
        <v>16.62</v>
      </c>
      <c r="J71" s="34">
        <f>H71-G71-I71-I70</f>
        <v>-36.30999999999973</v>
      </c>
    </row>
    <row r="72" spans="1:10" ht="15">
      <c r="A72" s="27" t="s">
        <v>88</v>
      </c>
      <c r="B72" s="32" t="s">
        <v>29</v>
      </c>
      <c r="C72" s="32">
        <v>5.8</v>
      </c>
      <c r="D72" s="32">
        <v>46</v>
      </c>
      <c r="E72" s="32">
        <f t="shared" si="0"/>
        <v>266.8</v>
      </c>
      <c r="F72" s="33">
        <f t="shared" si="1"/>
        <v>306.82</v>
      </c>
      <c r="G72" s="27"/>
      <c r="H72" s="27"/>
      <c r="I72" s="35">
        <f>C72*2.77</f>
        <v>16.066</v>
      </c>
      <c r="J72" s="34"/>
    </row>
    <row r="73" spans="1:10" ht="15">
      <c r="A73" s="27" t="s">
        <v>65</v>
      </c>
      <c r="B73" s="32" t="s">
        <v>29</v>
      </c>
      <c r="C73" s="32">
        <v>3.9</v>
      </c>
      <c r="D73" s="32">
        <v>46</v>
      </c>
      <c r="E73" s="32">
        <f t="shared" si="0"/>
        <v>179.4</v>
      </c>
      <c r="F73" s="33">
        <f t="shared" si="1"/>
        <v>206.31</v>
      </c>
      <c r="G73" s="34">
        <f>F72+F73</f>
        <v>513.13</v>
      </c>
      <c r="H73" s="27">
        <v>513</v>
      </c>
      <c r="I73" s="35">
        <f>C73*2.77</f>
        <v>10.802999999999999</v>
      </c>
      <c r="J73" s="34">
        <f>H73-G73-I73-I72</f>
        <v>-26.998999999999995</v>
      </c>
    </row>
    <row r="74" spans="1:10" ht="15">
      <c r="A74" s="27" t="s">
        <v>50</v>
      </c>
      <c r="B74" s="32" t="s">
        <v>29</v>
      </c>
      <c r="C74" s="32">
        <v>4</v>
      </c>
      <c r="D74" s="32">
        <v>46</v>
      </c>
      <c r="E74" s="32">
        <f t="shared" si="0"/>
        <v>184</v>
      </c>
      <c r="F74" s="33">
        <f t="shared" si="1"/>
        <v>211.6</v>
      </c>
      <c r="G74" s="34">
        <f>F74</f>
        <v>211.6</v>
      </c>
      <c r="H74" s="27">
        <v>212</v>
      </c>
      <c r="I74" s="35">
        <f>C74*2.77</f>
        <v>11.08</v>
      </c>
      <c r="J74" s="34">
        <f>H74-G74-I74</f>
        <v>-10.679999999999994</v>
      </c>
    </row>
    <row r="75" spans="1:10" ht="15">
      <c r="A75" s="27" t="s">
        <v>65</v>
      </c>
      <c r="B75" s="32"/>
      <c r="C75" s="32"/>
      <c r="D75" s="32"/>
      <c r="E75" s="32"/>
      <c r="F75" s="33"/>
      <c r="G75" s="34"/>
      <c r="H75" s="27"/>
      <c r="I75" s="35"/>
      <c r="J75" s="34"/>
    </row>
    <row r="76" spans="1:10" ht="15">
      <c r="A76" s="27" t="s">
        <v>49</v>
      </c>
      <c r="B76" s="32" t="s">
        <v>29</v>
      </c>
      <c r="C76" s="32">
        <v>10</v>
      </c>
      <c r="D76" s="32">
        <v>46</v>
      </c>
      <c r="E76" s="32">
        <f t="shared" si="0"/>
        <v>460</v>
      </c>
      <c r="F76" s="33">
        <f t="shared" si="1"/>
        <v>529</v>
      </c>
      <c r="G76" s="34">
        <f>F76</f>
        <v>529</v>
      </c>
      <c r="H76" s="27">
        <v>530</v>
      </c>
      <c r="I76" s="35">
        <f>C76*2.77</f>
        <v>27.7</v>
      </c>
      <c r="J76" s="34">
        <f>H76-G76-I76</f>
        <v>-26.7</v>
      </c>
    </row>
    <row r="77" spans="1:10" ht="15">
      <c r="A77" s="27" t="s">
        <v>65</v>
      </c>
      <c r="B77" s="32"/>
      <c r="C77" s="32"/>
      <c r="D77" s="32"/>
      <c r="E77" s="32"/>
      <c r="F77" s="33"/>
      <c r="G77" s="34"/>
      <c r="H77" s="27"/>
      <c r="I77" s="35"/>
      <c r="J77" s="34"/>
    </row>
    <row r="78" spans="1:10" ht="15">
      <c r="A78" s="27" t="s">
        <v>31</v>
      </c>
      <c r="B78" s="32" t="s">
        <v>29</v>
      </c>
      <c r="C78" s="32">
        <v>10</v>
      </c>
      <c r="D78" s="32">
        <v>46</v>
      </c>
      <c r="E78" s="32">
        <f t="shared" si="0"/>
        <v>460</v>
      </c>
      <c r="F78" s="33">
        <f t="shared" si="1"/>
        <v>529</v>
      </c>
      <c r="G78" s="34">
        <f>F78</f>
        <v>529</v>
      </c>
      <c r="H78" s="27">
        <v>529</v>
      </c>
      <c r="I78" s="35">
        <f>C78*2.77</f>
        <v>27.7</v>
      </c>
      <c r="J78" s="34">
        <f>H78-G78-I78</f>
        <v>-27.7</v>
      </c>
    </row>
    <row r="79" spans="1:10" ht="15">
      <c r="A79" s="27" t="s">
        <v>65</v>
      </c>
      <c r="B79" s="32"/>
      <c r="C79" s="32"/>
      <c r="D79" s="32"/>
      <c r="E79" s="32"/>
      <c r="F79" s="33"/>
      <c r="G79" s="34"/>
      <c r="H79" s="27"/>
      <c r="I79" s="35"/>
      <c r="J79" s="34"/>
    </row>
    <row r="80" spans="1:10" ht="15">
      <c r="A80" s="27" t="s">
        <v>61</v>
      </c>
      <c r="B80" s="32" t="s">
        <v>75</v>
      </c>
      <c r="C80" s="32">
        <v>8</v>
      </c>
      <c r="D80" s="32">
        <v>19</v>
      </c>
      <c r="E80" s="32">
        <f t="shared" si="0"/>
        <v>152</v>
      </c>
      <c r="F80" s="33">
        <f t="shared" si="1"/>
        <v>174.79999999999998</v>
      </c>
      <c r="G80" s="34">
        <f>F80</f>
        <v>174.79999999999998</v>
      </c>
      <c r="H80" s="27">
        <v>175</v>
      </c>
      <c r="I80" s="35">
        <f>C80*0.5</f>
        <v>4</v>
      </c>
      <c r="J80" s="34">
        <f>H80-G80-I80</f>
        <v>-3.799999999999983</v>
      </c>
    </row>
    <row r="81" spans="1:10" ht="15">
      <c r="A81" s="27" t="s">
        <v>65</v>
      </c>
      <c r="B81" s="32"/>
      <c r="C81" s="32"/>
      <c r="D81" s="32"/>
      <c r="E81" s="32"/>
      <c r="F81" s="33"/>
      <c r="G81" s="34"/>
      <c r="H81" s="27"/>
      <c r="I81" s="35"/>
      <c r="J81" s="34"/>
    </row>
    <row r="82" spans="1:10" ht="15">
      <c r="A82" s="27" t="s">
        <v>93</v>
      </c>
      <c r="B82" s="32" t="s">
        <v>92</v>
      </c>
      <c r="C82" s="32">
        <v>2</v>
      </c>
      <c r="D82" s="32">
        <v>517.5</v>
      </c>
      <c r="E82" s="32">
        <f t="shared" si="0"/>
        <v>1035</v>
      </c>
      <c r="F82" s="33">
        <f t="shared" si="1"/>
        <v>1190.25</v>
      </c>
      <c r="G82" s="34">
        <f>F82</f>
        <v>1190.25</v>
      </c>
      <c r="H82" s="27">
        <v>1035</v>
      </c>
      <c r="I82" s="35">
        <f>C82*15</f>
        <v>30</v>
      </c>
      <c r="J82" s="34">
        <f>H82-G82-I82</f>
        <v>-185.25</v>
      </c>
    </row>
    <row r="83" spans="1:10" ht="15">
      <c r="A83" s="27" t="s">
        <v>65</v>
      </c>
      <c r="B83" s="32" t="s">
        <v>74</v>
      </c>
      <c r="C83" s="32">
        <v>6</v>
      </c>
      <c r="D83" s="32">
        <v>19</v>
      </c>
      <c r="E83" s="32">
        <f t="shared" si="0"/>
        <v>114</v>
      </c>
      <c r="F83" s="33">
        <f t="shared" si="1"/>
        <v>131.1</v>
      </c>
      <c r="G83" s="27"/>
      <c r="H83" s="27"/>
      <c r="I83" s="35">
        <f>C83*0.5</f>
        <v>3</v>
      </c>
      <c r="J83" s="34"/>
    </row>
    <row r="84" spans="1:10" ht="15">
      <c r="A84" s="27" t="s">
        <v>91</v>
      </c>
      <c r="B84" s="32" t="s">
        <v>10</v>
      </c>
      <c r="C84" s="32">
        <v>9.4</v>
      </c>
      <c r="D84" s="32">
        <v>51</v>
      </c>
      <c r="E84" s="32">
        <f>D84*C84</f>
        <v>479.40000000000003</v>
      </c>
      <c r="F84" s="33">
        <f>E84*1.15</f>
        <v>551.31</v>
      </c>
      <c r="G84" s="34"/>
      <c r="H84" s="32"/>
      <c r="I84" s="35">
        <f>C84*2.77</f>
        <v>26.038</v>
      </c>
      <c r="J84" s="33"/>
    </row>
    <row r="85" spans="1:10" ht="15">
      <c r="A85" s="27" t="s">
        <v>65</v>
      </c>
      <c r="B85" s="32" t="s">
        <v>26</v>
      </c>
      <c r="C85" s="32">
        <v>6</v>
      </c>
      <c r="D85" s="32">
        <v>145</v>
      </c>
      <c r="E85" s="32">
        <f>D85*C85</f>
        <v>870</v>
      </c>
      <c r="F85" s="33">
        <f>E85*1.15</f>
        <v>1000.4999999999999</v>
      </c>
      <c r="G85" s="34"/>
      <c r="H85" s="27"/>
      <c r="I85" s="35">
        <f>C85*2.77</f>
        <v>16.62</v>
      </c>
      <c r="J85" s="34"/>
    </row>
    <row r="86" spans="1:10" ht="15">
      <c r="A86" s="27" t="s">
        <v>102</v>
      </c>
      <c r="B86" s="32" t="s">
        <v>15</v>
      </c>
      <c r="C86" s="32">
        <v>6</v>
      </c>
      <c r="D86" s="32">
        <v>195</v>
      </c>
      <c r="E86" s="32">
        <f>D86*C86</f>
        <v>1170</v>
      </c>
      <c r="F86" s="33">
        <f>E86*1.15</f>
        <v>1345.5</v>
      </c>
      <c r="G86" s="34">
        <f>F84+F85+F86</f>
        <v>2897.31</v>
      </c>
      <c r="H86" s="27">
        <v>2800</v>
      </c>
      <c r="I86" s="35">
        <f>C86*2.77</f>
        <v>16.62</v>
      </c>
      <c r="J86" s="34">
        <f>H86-G86-I86-I85-I84</f>
        <v>-156.58799999999997</v>
      </c>
    </row>
    <row r="87" spans="1:10" ht="15">
      <c r="A87" s="27" t="s">
        <v>65</v>
      </c>
      <c r="B87" s="32" t="s">
        <v>95</v>
      </c>
      <c r="C87" s="32">
        <v>2</v>
      </c>
      <c r="D87" s="32">
        <v>117.5</v>
      </c>
      <c r="E87" s="32">
        <f>D87*C87</f>
        <v>235</v>
      </c>
      <c r="F87" s="33">
        <f>E87*1.15</f>
        <v>270.25</v>
      </c>
      <c r="G87" s="34">
        <f>F87</f>
        <v>270.25</v>
      </c>
      <c r="H87" s="27"/>
      <c r="I87" s="35">
        <f>C87*2.77</f>
        <v>5.54</v>
      </c>
      <c r="J87" s="34">
        <f>H87-G87-I87</f>
        <v>-275.79</v>
      </c>
    </row>
    <row r="88" spans="5:9" ht="15">
      <c r="E88" s="14">
        <f>SUM(E2:E87)</f>
        <v>31202.100000000002</v>
      </c>
      <c r="F88" s="15">
        <f t="shared" si="1"/>
        <v>35882.415</v>
      </c>
      <c r="G88" s="4">
        <f>SUM(G2:G87)</f>
        <v>35751.315</v>
      </c>
      <c r="I88" s="26">
        <f>SUM(I2:I87)</f>
        <v>979.0320000000002</v>
      </c>
    </row>
  </sheetData>
  <sheetProtection/>
  <hyperlinks>
    <hyperlink ref="A66" r:id="rId1" display="Л@сточк@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</dc:creator>
  <cp:keywords/>
  <dc:description/>
  <cp:lastModifiedBy>Юлия</cp:lastModifiedBy>
  <dcterms:created xsi:type="dcterms:W3CDTF">2012-12-11T19:43:49Z</dcterms:created>
  <dcterms:modified xsi:type="dcterms:W3CDTF">2012-12-26T18:03:34Z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