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1 (3)" sheetId="2" r:id="rId2"/>
  </sheets>
  <definedNames/>
  <calcPr fullCalcOnLoad="1"/>
</workbook>
</file>

<file path=xl/sharedStrings.xml><?xml version="1.0" encoding="utf-8"?>
<sst xmlns="http://schemas.openxmlformats.org/spreadsheetml/2006/main" count="306" uniqueCount="80">
  <si>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</si>
  <si>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</si>
  <si>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</si>
  <si>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</si>
  <si>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</si>
  <si>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</si>
  <si>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</si>
  <si>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</si>
  <si>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</si>
  <si>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</si>
  <si>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№80</t>
  </si>
  <si>
    <t xml:space="preserve">Ткань портьерная ТАФТА TA001 150 Цвет №8 </t>
  </si>
  <si>
    <t>Ткань портьерная ТАФТА_280 TA001W 280 Цвет 49</t>
  </si>
  <si>
    <t>Ткань портьерная "МОДЕРН" H739 150 Цвет 178</t>
  </si>
  <si>
    <t>Anna-arisha</t>
  </si>
  <si>
    <t>Ткань портьерная жаккардовая "Люрекс" 32046 280 Цвет 3</t>
  </si>
  <si>
    <t>Органза однотонная LF 300 Цвет №1</t>
  </si>
  <si>
    <t>Органза "МУАР" 22229 300 Цвет №1</t>
  </si>
  <si>
    <t>Микровуаль арт. MV цвет 199</t>
  </si>
  <si>
    <t>Тюль вуаль с печатным рисунком арт. 41 цвет 3</t>
  </si>
  <si>
    <t>Тюль кристалл "Фантазия" ZF25</t>
  </si>
  <si>
    <t>Тесьма шторная TF5-200</t>
  </si>
  <si>
    <t xml:space="preserve">Тесьма шторная Z1 </t>
  </si>
  <si>
    <t>Тесьма шторная Z7/Zw-200</t>
  </si>
  <si>
    <t xml:space="preserve">ШТОРЫ_КРУЖЕВ_ЦВ_ВЕНЕЦИЯ 109G -NOSIZE 2 230 </t>
  </si>
  <si>
    <t xml:space="preserve">Ксения7777 </t>
  </si>
  <si>
    <t xml:space="preserve"> ШТОРЫ_НИТЬ_ГК_ЗАРА_ЛЮРЕКС JYS 161 1 420</t>
  </si>
  <si>
    <t>ViktoriaVC</t>
  </si>
  <si>
    <t xml:space="preserve">natibest </t>
  </si>
  <si>
    <t xml:space="preserve">trie </t>
  </si>
  <si>
    <t>Муха</t>
  </si>
  <si>
    <t>irina samkova</t>
  </si>
  <si>
    <t xml:space="preserve">Lana01 </t>
  </si>
  <si>
    <t>саша гашо</t>
  </si>
  <si>
    <t>Amante</t>
  </si>
  <si>
    <t xml:space="preserve">nbad </t>
  </si>
  <si>
    <t xml:space="preserve">Надюшка22 </t>
  </si>
  <si>
    <t>ВАРО</t>
  </si>
  <si>
    <t>ксюняШЕЧКА</t>
  </si>
  <si>
    <t>natashha07</t>
  </si>
  <si>
    <t>zolotkat</t>
  </si>
  <si>
    <t xml:space="preserve">Андромеда Бах </t>
  </si>
  <si>
    <t>-Инчик-</t>
  </si>
  <si>
    <t>Annet_78</t>
  </si>
  <si>
    <t>OG@dushka</t>
  </si>
  <si>
    <t xml:space="preserve">Галаген </t>
  </si>
  <si>
    <t>eleno4kaa</t>
  </si>
  <si>
    <t xml:space="preserve">Marina280388 </t>
  </si>
  <si>
    <t xml:space="preserve">Anastasiy2005 </t>
  </si>
  <si>
    <t xml:space="preserve">Николашка </t>
  </si>
  <si>
    <t xml:space="preserve">Mariyka_s </t>
  </si>
  <si>
    <t xml:space="preserve">Helen7 </t>
  </si>
  <si>
    <t xml:space="preserve">28mes </t>
  </si>
  <si>
    <t>kolana</t>
  </si>
  <si>
    <t>jlia2005</t>
  </si>
  <si>
    <t>Йожи</t>
  </si>
  <si>
    <t xml:space="preserve">Parla </t>
  </si>
  <si>
    <t>Танюшка-Павлушка</t>
  </si>
  <si>
    <t xml:space="preserve">Настюшоночка))) </t>
  </si>
  <si>
    <t>НАТАЛИ БОЯРКИНА</t>
  </si>
  <si>
    <t xml:space="preserve">Kosya </t>
  </si>
  <si>
    <t xml:space="preserve">natashha07 </t>
  </si>
  <si>
    <t xml:space="preserve">albik </t>
  </si>
  <si>
    <t xml:space="preserve">Lerok </t>
  </si>
  <si>
    <t>Сбежавшая невеста</t>
  </si>
  <si>
    <t xml:space="preserve">СВОБОДНО </t>
  </si>
  <si>
    <t>Kontra</t>
  </si>
  <si>
    <t>не отправлять</t>
  </si>
  <si>
    <t>pavlusha_78</t>
  </si>
  <si>
    <t>ena198461</t>
  </si>
  <si>
    <t>Noyabrskaya</t>
  </si>
  <si>
    <t>elenohka13</t>
  </si>
  <si>
    <t>Lisyonok_A</t>
  </si>
  <si>
    <t>Ирачка</t>
  </si>
  <si>
    <t>LenaSlawv</t>
  </si>
  <si>
    <t>тф5 3,5 и 4</t>
  </si>
  <si>
    <t>Дана.</t>
  </si>
  <si>
    <t>Markiska</t>
  </si>
  <si>
    <t>Crimea</t>
  </si>
  <si>
    <t>ОРГ: Юлианк@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</si>
</sst>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33" fillId="34" borderId="10" xfId="0" applyNumberFormat="1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" fontId="33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1" fontId="33" fillId="36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5" borderId="10" xfId="42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0" fillId="37" borderId="10" xfId="0" applyFill="1" applyBorder="1" applyAlignment="1">
      <alignment/>
    </xf>
    <xf numFmtId="164" fontId="0" fillId="37" borderId="10" xfId="0" applyNumberFormat="1" applyFill="1" applyBorder="1" applyAlignment="1">
      <alignment/>
    </xf>
    <xf numFmtId="1" fontId="33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43" fillId="37" borderId="10" xfId="0" applyFont="1" applyFill="1" applyBorder="1" applyAlignment="1">
      <alignment/>
    </xf>
    <xf numFmtId="0" fontId="24" fillId="37" borderId="10" xfId="0" applyFont="1" applyFill="1" applyBorder="1" applyAlignment="1">
      <alignment/>
    </xf>
    <xf numFmtId="0" fontId="4" fillId="37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21.57421875" style="0" customWidth="1"/>
    <col min="2" max="2" width="54.421875" style="0" customWidth="1"/>
    <col min="4" max="5" width="9.140625" style="0" customWidth="1"/>
    <col min="6" max="6" width="12.57421875" style="0" customWidth="1"/>
    <col min="7" max="9" width="9.140625" style="0" customWidth="1"/>
    <col min="11" max="11" width="10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52</v>
      </c>
      <c r="B2" s="3" t="s">
        <v>20</v>
      </c>
      <c r="C2" s="3">
        <v>6</v>
      </c>
      <c r="D2" s="3">
        <v>105</v>
      </c>
      <c r="E2" s="3">
        <f aca="true" t="shared" si="0" ref="E2:E34">D2*C2</f>
        <v>630</v>
      </c>
      <c r="F2" s="4">
        <f aca="true" t="shared" si="1" ref="F2:F34">E2*1.15</f>
        <v>724.5</v>
      </c>
      <c r="G2" s="5">
        <f>F2</f>
        <v>724.5</v>
      </c>
      <c r="H2" s="5">
        <v>725</v>
      </c>
      <c r="I2" s="5">
        <f>C2*3.07</f>
        <v>18.419999999999998</v>
      </c>
      <c r="J2" s="5">
        <f>H2-G2-I2</f>
        <v>-17.919999999999998</v>
      </c>
    </row>
    <row r="3" spans="1:10" ht="15">
      <c r="A3" s="6" t="s">
        <v>62</v>
      </c>
      <c r="B3" s="7" t="s">
        <v>23</v>
      </c>
      <c r="C3" s="7">
        <v>24</v>
      </c>
      <c r="D3" s="7">
        <v>12.35</v>
      </c>
      <c r="E3" s="7">
        <f t="shared" si="0"/>
        <v>296.4</v>
      </c>
      <c r="F3" s="8">
        <f t="shared" si="1"/>
        <v>340.85999999999996</v>
      </c>
      <c r="G3" s="9">
        <f aca="true" t="shared" si="2" ref="G3:G70">F3</f>
        <v>340.85999999999996</v>
      </c>
      <c r="H3" s="9">
        <v>345</v>
      </c>
      <c r="I3" s="9">
        <f>C3*0.5</f>
        <v>12</v>
      </c>
      <c r="J3" s="9">
        <f aca="true" t="shared" si="3" ref="J3:J66">H3-G3-I3</f>
        <v>-7.859999999999957</v>
      </c>
    </row>
    <row r="4" spans="1:10" ht="15">
      <c r="A4" s="2" t="s">
        <v>34</v>
      </c>
      <c r="B4" s="3" t="s">
        <v>11</v>
      </c>
      <c r="C4" s="3">
        <v>5</v>
      </c>
      <c r="D4" s="3">
        <v>57.5</v>
      </c>
      <c r="E4" s="3">
        <f t="shared" si="0"/>
        <v>287.5</v>
      </c>
      <c r="F4" s="4">
        <f t="shared" si="1"/>
        <v>330.625</v>
      </c>
      <c r="G4" s="5">
        <f t="shared" si="2"/>
        <v>330.625</v>
      </c>
      <c r="H4" s="5">
        <v>331</v>
      </c>
      <c r="I4" s="5">
        <f aca="true" t="shared" si="4" ref="I4:I66">C4*3.07</f>
        <v>15.35</v>
      </c>
      <c r="J4" s="5">
        <f t="shared" si="3"/>
        <v>-14.975</v>
      </c>
    </row>
    <row r="5" spans="1:10" ht="15">
      <c r="A5" s="6" t="s">
        <v>48</v>
      </c>
      <c r="B5" s="7" t="s">
        <v>18</v>
      </c>
      <c r="C5" s="7">
        <v>4</v>
      </c>
      <c r="D5" s="7">
        <v>85</v>
      </c>
      <c r="E5" s="7">
        <f t="shared" si="0"/>
        <v>340</v>
      </c>
      <c r="F5" s="8">
        <f t="shared" si="1"/>
        <v>390.99999999999994</v>
      </c>
      <c r="G5" s="9">
        <f t="shared" si="2"/>
        <v>390.99999999999994</v>
      </c>
      <c r="H5" s="9">
        <v>391</v>
      </c>
      <c r="I5" s="9">
        <f t="shared" si="4"/>
        <v>12.28</v>
      </c>
      <c r="J5" s="9">
        <f t="shared" si="3"/>
        <v>-12.279999999999943</v>
      </c>
    </row>
    <row r="6" spans="1:10" ht="15">
      <c r="A6" s="2" t="s">
        <v>14</v>
      </c>
      <c r="B6" s="3" t="s">
        <v>13</v>
      </c>
      <c r="C6" s="3">
        <v>10</v>
      </c>
      <c r="D6" s="3">
        <v>52.5</v>
      </c>
      <c r="E6" s="3">
        <f t="shared" si="0"/>
        <v>525</v>
      </c>
      <c r="F6" s="4">
        <f t="shared" si="1"/>
        <v>603.75</v>
      </c>
      <c r="G6" s="5">
        <f t="shared" si="2"/>
        <v>603.75</v>
      </c>
      <c r="H6" s="5">
        <v>604</v>
      </c>
      <c r="I6" s="5">
        <f t="shared" si="4"/>
        <v>30.7</v>
      </c>
      <c r="J6" s="5">
        <f t="shared" si="3"/>
        <v>-30.45</v>
      </c>
    </row>
    <row r="7" spans="1:10" ht="15">
      <c r="A7" s="6" t="s">
        <v>43</v>
      </c>
      <c r="B7" s="7" t="s">
        <v>16</v>
      </c>
      <c r="C7" s="7">
        <v>7</v>
      </c>
      <c r="D7" s="7">
        <v>46</v>
      </c>
      <c r="E7" s="7">
        <f t="shared" si="0"/>
        <v>322</v>
      </c>
      <c r="F7" s="8">
        <f t="shared" si="1"/>
        <v>370.29999999999995</v>
      </c>
      <c r="G7" s="9">
        <f t="shared" si="2"/>
        <v>370.29999999999995</v>
      </c>
      <c r="H7" s="9">
        <v>370</v>
      </c>
      <c r="I7" s="9">
        <f t="shared" si="4"/>
        <v>21.49</v>
      </c>
      <c r="J7" s="9">
        <f t="shared" si="3"/>
        <v>-21.789999999999953</v>
      </c>
    </row>
    <row r="8" spans="1:10" ht="15">
      <c r="A8" s="2" t="s">
        <v>46</v>
      </c>
      <c r="B8" s="3" t="s">
        <v>17</v>
      </c>
      <c r="C8" s="3">
        <v>8</v>
      </c>
      <c r="D8" s="3">
        <v>130</v>
      </c>
      <c r="E8" s="3">
        <f t="shared" si="0"/>
        <v>1040</v>
      </c>
      <c r="F8" s="4">
        <f t="shared" si="1"/>
        <v>1196</v>
      </c>
      <c r="G8" s="5">
        <f t="shared" si="2"/>
        <v>1196</v>
      </c>
      <c r="H8" s="5">
        <v>1196</v>
      </c>
      <c r="I8" s="5">
        <f t="shared" si="4"/>
        <v>24.56</v>
      </c>
      <c r="J8" s="5">
        <f t="shared" si="3"/>
        <v>-24.56</v>
      </c>
    </row>
    <row r="9" spans="1:10" ht="15">
      <c r="A9" s="15" t="s">
        <v>51</v>
      </c>
      <c r="B9" s="7" t="s">
        <v>20</v>
      </c>
      <c r="C9" s="7">
        <v>11</v>
      </c>
      <c r="D9" s="7">
        <v>105</v>
      </c>
      <c r="E9" s="7">
        <f t="shared" si="0"/>
        <v>1155</v>
      </c>
      <c r="F9" s="8">
        <f t="shared" si="1"/>
        <v>1328.25</v>
      </c>
      <c r="G9" s="9">
        <f t="shared" si="2"/>
        <v>1328.25</v>
      </c>
      <c r="H9" s="9">
        <v>1328</v>
      </c>
      <c r="I9" s="9">
        <f t="shared" si="4"/>
        <v>33.769999999999996</v>
      </c>
      <c r="J9" s="9">
        <f t="shared" si="3"/>
        <v>-34.019999999999996</v>
      </c>
    </row>
    <row r="10" spans="1:10" ht="15">
      <c r="A10" s="2" t="s">
        <v>31</v>
      </c>
      <c r="B10" s="3" t="s">
        <v>10</v>
      </c>
      <c r="C10" s="3">
        <v>5</v>
      </c>
      <c r="D10" s="3">
        <v>50</v>
      </c>
      <c r="E10" s="3">
        <f t="shared" si="0"/>
        <v>250</v>
      </c>
      <c r="F10" s="4">
        <f t="shared" si="1"/>
        <v>287.5</v>
      </c>
      <c r="G10" s="5">
        <f t="shared" si="2"/>
        <v>287.5</v>
      </c>
      <c r="H10" s="5">
        <v>288</v>
      </c>
      <c r="I10" s="5">
        <f t="shared" si="4"/>
        <v>15.35</v>
      </c>
      <c r="J10" s="5">
        <f t="shared" si="3"/>
        <v>-14.85</v>
      </c>
    </row>
    <row r="11" spans="1:10" ht="15">
      <c r="A11" s="15" t="s">
        <v>54</v>
      </c>
      <c r="B11" s="7" t="s">
        <v>21</v>
      </c>
      <c r="C11" s="7">
        <v>7</v>
      </c>
      <c r="D11" s="7">
        <v>11.4</v>
      </c>
      <c r="E11" s="7">
        <f t="shared" si="0"/>
        <v>79.8</v>
      </c>
      <c r="F11" s="8">
        <f t="shared" si="1"/>
        <v>91.77</v>
      </c>
      <c r="G11" s="9">
        <f t="shared" si="2"/>
        <v>91.77</v>
      </c>
      <c r="H11" s="9">
        <v>92</v>
      </c>
      <c r="I11" s="9">
        <f>C11*0.5</f>
        <v>3.5</v>
      </c>
      <c r="J11" s="9">
        <f t="shared" si="3"/>
        <v>-3.269999999999996</v>
      </c>
    </row>
    <row r="12" spans="1:10" ht="15">
      <c r="A12" s="18" t="s">
        <v>53</v>
      </c>
      <c r="B12" s="3" t="s">
        <v>20</v>
      </c>
      <c r="C12" s="3">
        <v>8</v>
      </c>
      <c r="D12" s="3">
        <v>105</v>
      </c>
      <c r="E12" s="3">
        <f t="shared" si="0"/>
        <v>840</v>
      </c>
      <c r="F12" s="4">
        <f t="shared" si="1"/>
        <v>965.9999999999999</v>
      </c>
      <c r="G12" s="5">
        <f t="shared" si="2"/>
        <v>965.9999999999999</v>
      </c>
      <c r="H12" s="5">
        <v>966</v>
      </c>
      <c r="I12" s="5">
        <f t="shared" si="4"/>
        <v>24.56</v>
      </c>
      <c r="J12" s="5">
        <f t="shared" si="3"/>
        <v>-24.559999999999885</v>
      </c>
    </row>
    <row r="13" spans="1:10" ht="15">
      <c r="A13" s="15" t="s">
        <v>60</v>
      </c>
      <c r="B13" s="7" t="s">
        <v>22</v>
      </c>
      <c r="C13" s="7">
        <v>5</v>
      </c>
      <c r="D13" s="7">
        <v>16.15</v>
      </c>
      <c r="E13" s="7">
        <f t="shared" si="0"/>
        <v>80.75</v>
      </c>
      <c r="F13" s="8">
        <f t="shared" si="1"/>
        <v>92.8625</v>
      </c>
      <c r="G13" s="9">
        <f t="shared" si="2"/>
        <v>92.8625</v>
      </c>
      <c r="H13" s="9">
        <v>93</v>
      </c>
      <c r="I13" s="9">
        <f>C13*0.5</f>
        <v>2.5</v>
      </c>
      <c r="J13" s="9">
        <f t="shared" si="3"/>
        <v>-2.362499999999997</v>
      </c>
    </row>
    <row r="14" spans="1:10" ht="15">
      <c r="A14" s="18" t="s">
        <v>32</v>
      </c>
      <c r="B14" s="3" t="s">
        <v>10</v>
      </c>
      <c r="C14" s="3">
        <v>2</v>
      </c>
      <c r="D14" s="3">
        <v>50</v>
      </c>
      <c r="E14" s="3">
        <f t="shared" si="0"/>
        <v>100</v>
      </c>
      <c r="F14" s="4">
        <f t="shared" si="1"/>
        <v>114.99999999999999</v>
      </c>
      <c r="G14" s="5">
        <f t="shared" si="2"/>
        <v>114.99999999999999</v>
      </c>
      <c r="H14" s="5">
        <v>115</v>
      </c>
      <c r="I14" s="5">
        <f t="shared" si="4"/>
        <v>6.14</v>
      </c>
      <c r="J14" s="5">
        <f t="shared" si="3"/>
        <v>-6.1399999999999855</v>
      </c>
    </row>
    <row r="15" spans="1:10" ht="15">
      <c r="A15" s="16" t="s">
        <v>63</v>
      </c>
      <c r="B15" s="7" t="s">
        <v>23</v>
      </c>
      <c r="C15" s="7">
        <v>6</v>
      </c>
      <c r="D15" s="7">
        <v>12.35</v>
      </c>
      <c r="E15" s="7">
        <f t="shared" si="0"/>
        <v>74.1</v>
      </c>
      <c r="F15" s="8">
        <f t="shared" si="1"/>
        <v>85.21499999999999</v>
      </c>
      <c r="G15" s="9">
        <f t="shared" si="2"/>
        <v>85.21499999999999</v>
      </c>
      <c r="H15" s="9"/>
      <c r="I15" s="9">
        <f>C15*0.5</f>
        <v>3</v>
      </c>
      <c r="J15" s="9">
        <f t="shared" si="3"/>
        <v>-88.21499999999999</v>
      </c>
    </row>
    <row r="16" spans="1:10" ht="15">
      <c r="A16" s="18" t="s">
        <v>47</v>
      </c>
      <c r="B16" s="3" t="s">
        <v>18</v>
      </c>
      <c r="C16" s="3">
        <v>5</v>
      </c>
      <c r="D16" s="3">
        <v>85</v>
      </c>
      <c r="E16" s="3">
        <f t="shared" si="0"/>
        <v>425</v>
      </c>
      <c r="F16" s="4">
        <f t="shared" si="1"/>
        <v>488.74999999999994</v>
      </c>
      <c r="G16" s="5">
        <f t="shared" si="2"/>
        <v>488.74999999999994</v>
      </c>
      <c r="H16" s="5">
        <v>500</v>
      </c>
      <c r="I16" s="5">
        <f t="shared" si="4"/>
        <v>15.35</v>
      </c>
      <c r="J16" s="5">
        <f t="shared" si="3"/>
        <v>-4.099999999999943</v>
      </c>
    </row>
    <row r="17" spans="1:10" ht="15">
      <c r="A17" s="15" t="s">
        <v>50</v>
      </c>
      <c r="B17" s="7" t="s">
        <v>19</v>
      </c>
      <c r="C17" s="7">
        <v>5</v>
      </c>
      <c r="D17" s="7">
        <v>80</v>
      </c>
      <c r="E17" s="7">
        <f t="shared" si="0"/>
        <v>400</v>
      </c>
      <c r="F17" s="8">
        <f t="shared" si="1"/>
        <v>459.99999999999994</v>
      </c>
      <c r="G17" s="9"/>
      <c r="H17" s="9"/>
      <c r="I17" s="9">
        <f t="shared" si="4"/>
        <v>15.35</v>
      </c>
      <c r="J17" s="9"/>
    </row>
    <row r="18" spans="1:10" ht="15">
      <c r="A18" s="15" t="s">
        <v>50</v>
      </c>
      <c r="B18" s="7" t="s">
        <v>21</v>
      </c>
      <c r="C18" s="7">
        <v>5</v>
      </c>
      <c r="D18" s="7">
        <v>11.4</v>
      </c>
      <c r="E18" s="7">
        <f>D18*C18</f>
        <v>57</v>
      </c>
      <c r="F18" s="8">
        <f>E18*1.15</f>
        <v>65.55</v>
      </c>
      <c r="G18" s="9">
        <f>F17+F18</f>
        <v>525.55</v>
      </c>
      <c r="H18" s="9">
        <v>526</v>
      </c>
      <c r="I18" s="9">
        <f>C18*0.5</f>
        <v>2.5</v>
      </c>
      <c r="J18" s="9">
        <f>H18-G18-I18-I17</f>
        <v>-17.399999999999956</v>
      </c>
    </row>
    <row r="19" spans="1:10" ht="15">
      <c r="A19" s="2" t="s">
        <v>39</v>
      </c>
      <c r="B19" s="3" t="s">
        <v>15</v>
      </c>
      <c r="C19" s="3">
        <v>11</v>
      </c>
      <c r="D19" s="3">
        <v>255</v>
      </c>
      <c r="E19" s="3">
        <f t="shared" si="0"/>
        <v>2805</v>
      </c>
      <c r="F19" s="4">
        <f t="shared" si="1"/>
        <v>3225.7499999999995</v>
      </c>
      <c r="G19" s="5"/>
      <c r="H19" s="5"/>
      <c r="I19" s="5">
        <f t="shared" si="4"/>
        <v>33.769999999999996</v>
      </c>
      <c r="J19" s="5"/>
    </row>
    <row r="20" spans="1:10" ht="15">
      <c r="A20" s="2" t="s">
        <v>61</v>
      </c>
      <c r="B20" s="3" t="s">
        <v>22</v>
      </c>
      <c r="C20" s="3">
        <v>30</v>
      </c>
      <c r="D20" s="3">
        <v>16.15</v>
      </c>
      <c r="E20" s="3">
        <f t="shared" si="0"/>
        <v>484.49999999999994</v>
      </c>
      <c r="F20" s="4">
        <f t="shared" si="1"/>
        <v>557.1749999999998</v>
      </c>
      <c r="G20" s="5">
        <f>F19+F20</f>
        <v>3782.9249999999993</v>
      </c>
      <c r="H20" s="5">
        <v>3783</v>
      </c>
      <c r="I20" s="5">
        <f>C20*0.5</f>
        <v>15</v>
      </c>
      <c r="J20" s="5">
        <f>H20-G20-I20-I19</f>
        <v>-48.69499999999927</v>
      </c>
    </row>
    <row r="21" spans="1:10" ht="15">
      <c r="A21" s="15" t="s">
        <v>28</v>
      </c>
      <c r="B21" s="7" t="s">
        <v>10</v>
      </c>
      <c r="C21" s="7">
        <v>5</v>
      </c>
      <c r="D21" s="7">
        <v>50</v>
      </c>
      <c r="E21" s="7">
        <f t="shared" si="0"/>
        <v>250</v>
      </c>
      <c r="F21" s="8">
        <f t="shared" si="1"/>
        <v>287.5</v>
      </c>
      <c r="G21" s="9">
        <f t="shared" si="2"/>
        <v>287.5</v>
      </c>
      <c r="H21" s="9">
        <v>300</v>
      </c>
      <c r="I21" s="9">
        <f t="shared" si="4"/>
        <v>15.35</v>
      </c>
      <c r="J21" s="9">
        <f t="shared" si="3"/>
        <v>-2.8499999999999996</v>
      </c>
    </row>
    <row r="22" spans="1:10" ht="15">
      <c r="A22" s="2" t="s">
        <v>35</v>
      </c>
      <c r="B22" s="3" t="s">
        <v>12</v>
      </c>
      <c r="C22" s="3">
        <v>10</v>
      </c>
      <c r="D22" s="3">
        <v>120</v>
      </c>
      <c r="E22" s="3">
        <f t="shared" si="0"/>
        <v>1200</v>
      </c>
      <c r="F22" s="4">
        <f t="shared" si="1"/>
        <v>1380</v>
      </c>
      <c r="G22" s="5">
        <f t="shared" si="2"/>
        <v>1380</v>
      </c>
      <c r="H22" s="5">
        <v>1380</v>
      </c>
      <c r="I22" s="5">
        <f t="shared" si="4"/>
        <v>30.7</v>
      </c>
      <c r="J22" s="5">
        <f t="shared" si="3"/>
        <v>-30.7</v>
      </c>
    </row>
    <row r="23" spans="1:10" ht="15">
      <c r="A23" s="19" t="s">
        <v>44</v>
      </c>
      <c r="B23" s="7" t="s">
        <v>17</v>
      </c>
      <c r="C23" s="7">
        <v>6</v>
      </c>
      <c r="D23" s="7">
        <v>130</v>
      </c>
      <c r="E23" s="7">
        <f t="shared" si="0"/>
        <v>780</v>
      </c>
      <c r="F23" s="8">
        <f t="shared" si="1"/>
        <v>896.9999999999999</v>
      </c>
      <c r="G23" s="9">
        <f t="shared" si="2"/>
        <v>896.9999999999999</v>
      </c>
      <c r="H23" s="9">
        <v>897</v>
      </c>
      <c r="I23" s="9">
        <f t="shared" si="4"/>
        <v>18.419999999999998</v>
      </c>
      <c r="J23" s="9">
        <f t="shared" si="3"/>
        <v>-18.419999999999884</v>
      </c>
    </row>
    <row r="24" spans="1:11" ht="15">
      <c r="A24" s="2" t="s">
        <v>56</v>
      </c>
      <c r="B24" s="3" t="s">
        <v>21</v>
      </c>
      <c r="C24" s="3">
        <v>7</v>
      </c>
      <c r="D24" s="3">
        <v>11.4</v>
      </c>
      <c r="E24" s="3">
        <f t="shared" si="0"/>
        <v>79.8</v>
      </c>
      <c r="F24" s="4">
        <f t="shared" si="1"/>
        <v>91.77</v>
      </c>
      <c r="G24" s="5">
        <f t="shared" si="2"/>
        <v>91.77</v>
      </c>
      <c r="H24" s="5">
        <v>92</v>
      </c>
      <c r="I24" s="5">
        <f>C24*0.5</f>
        <v>3.5</v>
      </c>
      <c r="J24" s="5">
        <f t="shared" si="3"/>
        <v>-3.269999999999996</v>
      </c>
      <c r="K24" t="s">
        <v>67</v>
      </c>
    </row>
    <row r="25" spans="1:10" ht="15">
      <c r="A25" s="15" t="s">
        <v>29</v>
      </c>
      <c r="B25" s="7" t="s">
        <v>10</v>
      </c>
      <c r="C25" s="7">
        <v>7</v>
      </c>
      <c r="D25" s="7">
        <v>50</v>
      </c>
      <c r="E25" s="7">
        <f t="shared" si="0"/>
        <v>350</v>
      </c>
      <c r="F25" s="8">
        <f t="shared" si="1"/>
        <v>402.49999999999994</v>
      </c>
      <c r="G25" s="9">
        <f t="shared" si="2"/>
        <v>402.49999999999994</v>
      </c>
      <c r="H25" s="9">
        <v>403</v>
      </c>
      <c r="I25" s="9">
        <f t="shared" si="4"/>
        <v>21.49</v>
      </c>
      <c r="J25" s="9">
        <f t="shared" si="3"/>
        <v>-20.98999999999994</v>
      </c>
    </row>
    <row r="26" spans="1:10" ht="15">
      <c r="A26" s="18" t="s">
        <v>27</v>
      </c>
      <c r="B26" s="3" t="s">
        <v>26</v>
      </c>
      <c r="C26" s="3">
        <v>1</v>
      </c>
      <c r="D26" s="3">
        <v>420</v>
      </c>
      <c r="E26" s="3">
        <f t="shared" si="0"/>
        <v>420</v>
      </c>
      <c r="F26" s="4">
        <f t="shared" si="1"/>
        <v>482.99999999999994</v>
      </c>
      <c r="G26" s="5">
        <f t="shared" si="2"/>
        <v>482.99999999999994</v>
      </c>
      <c r="H26" s="5">
        <v>500</v>
      </c>
      <c r="I26" s="5">
        <f>C26*15</f>
        <v>15</v>
      </c>
      <c r="J26" s="5">
        <f t="shared" si="3"/>
        <v>2.000000000000057</v>
      </c>
    </row>
    <row r="27" spans="1:10" ht="15">
      <c r="A27" s="6" t="s">
        <v>40</v>
      </c>
      <c r="B27" s="7" t="s">
        <v>15</v>
      </c>
      <c r="C27" s="7">
        <v>4</v>
      </c>
      <c r="D27" s="7">
        <v>255</v>
      </c>
      <c r="E27" s="7">
        <f t="shared" si="0"/>
        <v>1020</v>
      </c>
      <c r="F27" s="8">
        <f t="shared" si="1"/>
        <v>1173</v>
      </c>
      <c r="G27" s="9">
        <f t="shared" si="2"/>
        <v>1173</v>
      </c>
      <c r="H27" s="9">
        <v>1173</v>
      </c>
      <c r="I27" s="9">
        <f t="shared" si="4"/>
        <v>12.28</v>
      </c>
      <c r="J27" s="9">
        <f t="shared" si="3"/>
        <v>-12.28</v>
      </c>
    </row>
    <row r="28" spans="1:10" ht="15">
      <c r="A28" s="2" t="s">
        <v>41</v>
      </c>
      <c r="B28" s="3" t="s">
        <v>16</v>
      </c>
      <c r="C28" s="3">
        <v>7</v>
      </c>
      <c r="D28" s="3">
        <v>46</v>
      </c>
      <c r="E28" s="3">
        <f t="shared" si="0"/>
        <v>322</v>
      </c>
      <c r="F28" s="4">
        <f t="shared" si="1"/>
        <v>370.29999999999995</v>
      </c>
      <c r="G28" s="5">
        <f t="shared" si="2"/>
        <v>370.29999999999995</v>
      </c>
      <c r="H28" s="5">
        <v>380</v>
      </c>
      <c r="I28" s="5">
        <f t="shared" si="4"/>
        <v>21.49</v>
      </c>
      <c r="J28" s="5">
        <f t="shared" si="3"/>
        <v>-11.789999999999953</v>
      </c>
    </row>
    <row r="29" spans="1:10" ht="15">
      <c r="A29" s="6" t="s">
        <v>37</v>
      </c>
      <c r="B29" s="7" t="s">
        <v>15</v>
      </c>
      <c r="C29" s="7">
        <v>4</v>
      </c>
      <c r="D29" s="7">
        <v>255</v>
      </c>
      <c r="E29" s="7">
        <f t="shared" si="0"/>
        <v>1020</v>
      </c>
      <c r="F29" s="8">
        <f t="shared" si="1"/>
        <v>1173</v>
      </c>
      <c r="G29" s="9">
        <f t="shared" si="2"/>
        <v>1173</v>
      </c>
      <c r="H29" s="9">
        <v>1173</v>
      </c>
      <c r="I29" s="9">
        <f t="shared" si="4"/>
        <v>12.28</v>
      </c>
      <c r="J29" s="9">
        <f t="shared" si="3"/>
        <v>-12.28</v>
      </c>
    </row>
    <row r="30" spans="1:10" ht="15">
      <c r="A30" s="2" t="s">
        <v>45</v>
      </c>
      <c r="B30" s="3" t="s">
        <v>17</v>
      </c>
      <c r="C30" s="3">
        <v>7</v>
      </c>
      <c r="D30" s="3">
        <v>130</v>
      </c>
      <c r="E30" s="3">
        <f t="shared" si="0"/>
        <v>910</v>
      </c>
      <c r="F30" s="4">
        <f t="shared" si="1"/>
        <v>1046.5</v>
      </c>
      <c r="G30" s="5">
        <f t="shared" si="2"/>
        <v>1046.5</v>
      </c>
      <c r="H30" s="5">
        <v>1047</v>
      </c>
      <c r="I30" s="5">
        <f t="shared" si="4"/>
        <v>21.49</v>
      </c>
      <c r="J30" s="5">
        <f t="shared" si="3"/>
        <v>-20.99</v>
      </c>
    </row>
    <row r="31" spans="1:10" ht="15">
      <c r="A31" s="6" t="s">
        <v>42</v>
      </c>
      <c r="B31" s="7" t="s">
        <v>16</v>
      </c>
      <c r="C31" s="7">
        <v>7</v>
      </c>
      <c r="D31" s="7">
        <v>46</v>
      </c>
      <c r="E31" s="7">
        <f t="shared" si="0"/>
        <v>322</v>
      </c>
      <c r="F31" s="8">
        <f t="shared" si="1"/>
        <v>370.29999999999995</v>
      </c>
      <c r="G31" s="9">
        <f t="shared" si="2"/>
        <v>370.29999999999995</v>
      </c>
      <c r="H31" s="9">
        <v>370</v>
      </c>
      <c r="I31" s="9">
        <f t="shared" si="4"/>
        <v>21.49</v>
      </c>
      <c r="J31" s="9">
        <f t="shared" si="3"/>
        <v>-21.789999999999953</v>
      </c>
    </row>
    <row r="32" spans="1:10" ht="15">
      <c r="A32" s="18" t="s">
        <v>55</v>
      </c>
      <c r="B32" s="3" t="s">
        <v>21</v>
      </c>
      <c r="C32" s="3">
        <v>7</v>
      </c>
      <c r="D32" s="3">
        <v>11.4</v>
      </c>
      <c r="E32" s="3">
        <f t="shared" si="0"/>
        <v>79.8</v>
      </c>
      <c r="F32" s="4">
        <f t="shared" si="1"/>
        <v>91.77</v>
      </c>
      <c r="G32" s="5">
        <f t="shared" si="2"/>
        <v>91.77</v>
      </c>
      <c r="H32" s="5">
        <v>92</v>
      </c>
      <c r="I32" s="5">
        <f>C32*0.5</f>
        <v>3.5</v>
      </c>
      <c r="J32" s="5">
        <f t="shared" si="3"/>
        <v>-3.269999999999996</v>
      </c>
    </row>
    <row r="33" spans="1:10" ht="15">
      <c r="A33" s="6" t="s">
        <v>25</v>
      </c>
      <c r="B33" s="7" t="s">
        <v>24</v>
      </c>
      <c r="C33" s="7">
        <v>2</v>
      </c>
      <c r="D33" s="7">
        <v>230</v>
      </c>
      <c r="E33" s="7">
        <f t="shared" si="0"/>
        <v>460</v>
      </c>
      <c r="F33" s="8">
        <f t="shared" si="1"/>
        <v>529</v>
      </c>
      <c r="G33" s="9">
        <f t="shared" si="2"/>
        <v>529</v>
      </c>
      <c r="H33" s="9">
        <v>560</v>
      </c>
      <c r="I33" s="9">
        <f>C33*15</f>
        <v>30</v>
      </c>
      <c r="J33" s="9">
        <f t="shared" si="3"/>
        <v>1</v>
      </c>
    </row>
    <row r="34" spans="1:10" ht="15">
      <c r="A34" s="2" t="s">
        <v>38</v>
      </c>
      <c r="B34" s="3" t="s">
        <v>15</v>
      </c>
      <c r="C34" s="3">
        <v>4</v>
      </c>
      <c r="D34" s="3">
        <v>255</v>
      </c>
      <c r="E34" s="3">
        <f t="shared" si="0"/>
        <v>1020</v>
      </c>
      <c r="F34" s="4">
        <f t="shared" si="1"/>
        <v>1173</v>
      </c>
      <c r="G34" s="5">
        <f t="shared" si="2"/>
        <v>1173</v>
      </c>
      <c r="H34" s="5">
        <v>1180</v>
      </c>
      <c r="I34" s="5">
        <f t="shared" si="4"/>
        <v>12.28</v>
      </c>
      <c r="J34" s="5">
        <f t="shared" si="3"/>
        <v>-5.279999999999999</v>
      </c>
    </row>
    <row r="35" spans="1:10" ht="15">
      <c r="A35" s="15" t="s">
        <v>30</v>
      </c>
      <c r="B35" s="7" t="s">
        <v>10</v>
      </c>
      <c r="C35" s="7">
        <v>6</v>
      </c>
      <c r="D35" s="7">
        <v>50</v>
      </c>
      <c r="E35" s="7">
        <f aca="true" t="shared" si="5" ref="E35:E44">D35*C35</f>
        <v>300</v>
      </c>
      <c r="F35" s="8">
        <f aca="true" t="shared" si="6" ref="F35:F44">E35*1.15</f>
        <v>345</v>
      </c>
      <c r="G35" s="9">
        <f t="shared" si="2"/>
        <v>345</v>
      </c>
      <c r="H35" s="9">
        <v>345</v>
      </c>
      <c r="I35" s="9">
        <f t="shared" si="4"/>
        <v>18.419999999999998</v>
      </c>
      <c r="J35" s="9">
        <f t="shared" si="3"/>
        <v>-18.419999999999998</v>
      </c>
    </row>
    <row r="36" spans="1:11" ht="15">
      <c r="A36" s="18" t="s">
        <v>36</v>
      </c>
      <c r="B36" s="3" t="s">
        <v>12</v>
      </c>
      <c r="C36" s="3">
        <v>4</v>
      </c>
      <c r="D36" s="3">
        <v>120</v>
      </c>
      <c r="E36" s="3">
        <f t="shared" si="5"/>
        <v>480</v>
      </c>
      <c r="F36" s="4">
        <f t="shared" si="6"/>
        <v>552</v>
      </c>
      <c r="G36" s="5">
        <f t="shared" si="2"/>
        <v>552</v>
      </c>
      <c r="H36" s="5">
        <v>582</v>
      </c>
      <c r="I36" s="5">
        <f t="shared" si="4"/>
        <v>12.28</v>
      </c>
      <c r="J36" s="5">
        <f t="shared" si="3"/>
        <v>17.72</v>
      </c>
      <c r="K36" s="20"/>
    </row>
    <row r="37" spans="1:10" ht="15">
      <c r="A37" s="6" t="s">
        <v>58</v>
      </c>
      <c r="B37" s="7" t="s">
        <v>22</v>
      </c>
      <c r="C37" s="7">
        <v>3</v>
      </c>
      <c r="D37" s="7">
        <v>16.15</v>
      </c>
      <c r="E37" s="7">
        <f t="shared" si="5"/>
        <v>48.449999999999996</v>
      </c>
      <c r="F37" s="8">
        <f t="shared" si="6"/>
        <v>55.717499999999994</v>
      </c>
      <c r="G37" s="9">
        <f t="shared" si="2"/>
        <v>55.717499999999994</v>
      </c>
      <c r="H37" s="9">
        <v>56</v>
      </c>
      <c r="I37" s="9">
        <f>C37*0.5</f>
        <v>1.5</v>
      </c>
      <c r="J37" s="9">
        <f t="shared" si="3"/>
        <v>-1.217499999999994</v>
      </c>
    </row>
    <row r="38" spans="1:10" ht="15">
      <c r="A38" s="17" t="s">
        <v>59</v>
      </c>
      <c r="B38" s="3" t="s">
        <v>22</v>
      </c>
      <c r="C38" s="3">
        <v>5</v>
      </c>
      <c r="D38" s="3">
        <v>16.15</v>
      </c>
      <c r="E38" s="3">
        <f t="shared" si="5"/>
        <v>80.75</v>
      </c>
      <c r="F38" s="4">
        <f t="shared" si="6"/>
        <v>92.8625</v>
      </c>
      <c r="G38" s="5">
        <f t="shared" si="2"/>
        <v>92.8625</v>
      </c>
      <c r="H38" s="5"/>
      <c r="I38" s="5">
        <f>C38*0.5</f>
        <v>2.5</v>
      </c>
      <c r="J38" s="5">
        <f t="shared" si="3"/>
        <v>-95.3625</v>
      </c>
    </row>
    <row r="39" spans="1:10" ht="15">
      <c r="A39" s="15" t="s">
        <v>49</v>
      </c>
      <c r="B39" s="7" t="s">
        <v>19</v>
      </c>
      <c r="C39" s="7">
        <v>8</v>
      </c>
      <c r="D39" s="7">
        <v>80</v>
      </c>
      <c r="E39" s="7">
        <f t="shared" si="5"/>
        <v>640</v>
      </c>
      <c r="F39" s="8">
        <f t="shared" si="6"/>
        <v>736</v>
      </c>
      <c r="G39" s="9">
        <f t="shared" si="2"/>
        <v>736</v>
      </c>
      <c r="H39" s="9">
        <v>736</v>
      </c>
      <c r="I39" s="9">
        <f t="shared" si="4"/>
        <v>24.56</v>
      </c>
      <c r="J39" s="9">
        <f t="shared" si="3"/>
        <v>-24.56</v>
      </c>
    </row>
    <row r="40" spans="1:10" ht="15">
      <c r="A40" s="18" t="s">
        <v>33</v>
      </c>
      <c r="B40" s="3" t="s">
        <v>11</v>
      </c>
      <c r="C40" s="3">
        <v>14</v>
      </c>
      <c r="D40" s="3">
        <v>57.5</v>
      </c>
      <c r="E40" s="3">
        <f t="shared" si="5"/>
        <v>805</v>
      </c>
      <c r="F40" s="4">
        <f t="shared" si="6"/>
        <v>925.7499999999999</v>
      </c>
      <c r="G40" s="5">
        <f t="shared" si="2"/>
        <v>925.7499999999999</v>
      </c>
      <c r="H40" s="5">
        <v>1000</v>
      </c>
      <c r="I40" s="5">
        <f t="shared" si="4"/>
        <v>42.98</v>
      </c>
      <c r="J40" s="5">
        <f t="shared" si="3"/>
        <v>31.270000000000117</v>
      </c>
    </row>
    <row r="41" spans="1:10" ht="15">
      <c r="A41" s="6" t="s">
        <v>64</v>
      </c>
      <c r="B41" s="7" t="s">
        <v>23</v>
      </c>
      <c r="C41" s="7">
        <v>5</v>
      </c>
      <c r="D41" s="7">
        <v>12.35</v>
      </c>
      <c r="E41" s="7">
        <f t="shared" si="5"/>
        <v>61.75</v>
      </c>
      <c r="F41" s="8">
        <f t="shared" si="6"/>
        <v>71.01249999999999</v>
      </c>
      <c r="G41" s="9"/>
      <c r="H41" s="9"/>
      <c r="I41" s="9">
        <f>C41*0.5</f>
        <v>2.5</v>
      </c>
      <c r="J41" s="9"/>
    </row>
    <row r="42" spans="1:10" ht="15">
      <c r="A42" s="6" t="s">
        <v>64</v>
      </c>
      <c r="B42" s="7" t="s">
        <v>11</v>
      </c>
      <c r="C42" s="7">
        <v>5</v>
      </c>
      <c r="D42" s="7">
        <v>57.5</v>
      </c>
      <c r="E42" s="7">
        <f t="shared" si="5"/>
        <v>287.5</v>
      </c>
      <c r="F42" s="8">
        <f t="shared" si="6"/>
        <v>330.625</v>
      </c>
      <c r="G42" s="9"/>
      <c r="H42" s="9"/>
      <c r="I42" s="9">
        <f t="shared" si="4"/>
        <v>15.35</v>
      </c>
      <c r="J42" s="9"/>
    </row>
    <row r="43" spans="1:10" ht="15">
      <c r="A43" s="6" t="s">
        <v>64</v>
      </c>
      <c r="B43" s="7" t="s">
        <v>12</v>
      </c>
      <c r="C43" s="7">
        <v>3</v>
      </c>
      <c r="D43" s="7">
        <v>120</v>
      </c>
      <c r="E43" s="7">
        <f t="shared" si="5"/>
        <v>360</v>
      </c>
      <c r="F43" s="8">
        <f t="shared" si="6"/>
        <v>413.99999999999994</v>
      </c>
      <c r="G43" s="9">
        <f>F41+F42+F43</f>
        <v>815.6374999999999</v>
      </c>
      <c r="H43" s="9">
        <v>816</v>
      </c>
      <c r="I43" s="9">
        <f t="shared" si="4"/>
        <v>9.209999999999999</v>
      </c>
      <c r="J43" s="9">
        <f>H43-G43-I43-I42-I41</f>
        <v>-26.69749999999993</v>
      </c>
    </row>
    <row r="44" spans="1:10" ht="15">
      <c r="A44" s="2" t="s">
        <v>57</v>
      </c>
      <c r="B44" s="3" t="s">
        <v>21</v>
      </c>
      <c r="C44" s="3">
        <v>8</v>
      </c>
      <c r="D44" s="3">
        <v>11.4</v>
      </c>
      <c r="E44" s="3">
        <f t="shared" si="5"/>
        <v>91.2</v>
      </c>
      <c r="F44" s="4">
        <f t="shared" si="6"/>
        <v>104.88</v>
      </c>
      <c r="G44" s="5">
        <f t="shared" si="2"/>
        <v>104.88</v>
      </c>
      <c r="H44" s="5">
        <v>105</v>
      </c>
      <c r="I44" s="5">
        <f>C44*0.5</f>
        <v>4</v>
      </c>
      <c r="J44" s="5">
        <f t="shared" si="3"/>
        <v>-3.8799999999999955</v>
      </c>
    </row>
    <row r="45" spans="1:10" ht="15">
      <c r="A45" s="6" t="s">
        <v>66</v>
      </c>
      <c r="B45" s="7" t="s">
        <v>13</v>
      </c>
      <c r="C45" s="7">
        <v>10</v>
      </c>
      <c r="D45" s="7">
        <v>52.5</v>
      </c>
      <c r="E45" s="7">
        <f aca="true" t="shared" si="7" ref="E45:E57">D45*C45</f>
        <v>525</v>
      </c>
      <c r="F45" s="8">
        <f aca="true" t="shared" si="8" ref="F45:F57">E45*1.15</f>
        <v>603.75</v>
      </c>
      <c r="G45" s="9"/>
      <c r="H45" s="9"/>
      <c r="I45" s="9">
        <f t="shared" si="4"/>
        <v>30.7</v>
      </c>
      <c r="J45" s="9"/>
    </row>
    <row r="46" spans="1:10" ht="15">
      <c r="A46" s="6" t="s">
        <v>66</v>
      </c>
      <c r="B46" s="7" t="s">
        <v>18</v>
      </c>
      <c r="C46" s="7">
        <v>13</v>
      </c>
      <c r="D46" s="7">
        <v>85</v>
      </c>
      <c r="E46" s="7">
        <f t="shared" si="7"/>
        <v>1105</v>
      </c>
      <c r="F46" s="8">
        <f t="shared" si="8"/>
        <v>1270.75</v>
      </c>
      <c r="G46" s="9">
        <f>F45+F46</f>
        <v>1874.5</v>
      </c>
      <c r="H46" s="9">
        <v>1875</v>
      </c>
      <c r="I46" s="9">
        <f t="shared" si="4"/>
        <v>39.91</v>
      </c>
      <c r="J46" s="9">
        <f>H46-G46-I46-I45</f>
        <v>-70.11</v>
      </c>
    </row>
    <row r="47" spans="1:10" ht="15">
      <c r="A47" s="2" t="s">
        <v>68</v>
      </c>
      <c r="B47" s="3" t="s">
        <v>21</v>
      </c>
      <c r="C47" s="3">
        <v>7</v>
      </c>
      <c r="D47" s="3">
        <v>11.4</v>
      </c>
      <c r="E47" s="3">
        <f t="shared" si="7"/>
        <v>79.8</v>
      </c>
      <c r="F47" s="4">
        <f t="shared" si="8"/>
        <v>91.77</v>
      </c>
      <c r="G47" s="5"/>
      <c r="H47" s="5"/>
      <c r="I47" s="5">
        <f>C47*0.5</f>
        <v>3.5</v>
      </c>
      <c r="J47" s="5"/>
    </row>
    <row r="48" spans="1:10" ht="15">
      <c r="A48" s="2" t="s">
        <v>68</v>
      </c>
      <c r="B48" s="3" t="s">
        <v>16</v>
      </c>
      <c r="C48" s="3">
        <v>7</v>
      </c>
      <c r="D48" s="3">
        <v>46</v>
      </c>
      <c r="E48" s="3">
        <f t="shared" si="7"/>
        <v>322</v>
      </c>
      <c r="F48" s="4">
        <f t="shared" si="8"/>
        <v>370.29999999999995</v>
      </c>
      <c r="G48" s="5">
        <f>F47+F48</f>
        <v>462.06999999999994</v>
      </c>
      <c r="H48" s="5">
        <v>462</v>
      </c>
      <c r="I48" s="5">
        <f t="shared" si="4"/>
        <v>21.49</v>
      </c>
      <c r="J48" s="5">
        <f>H48-G48-I48-I47</f>
        <v>-25.059999999999935</v>
      </c>
    </row>
    <row r="49" spans="1:10" ht="15">
      <c r="A49" s="6" t="s">
        <v>69</v>
      </c>
      <c r="B49" s="7" t="s">
        <v>15</v>
      </c>
      <c r="C49" s="7">
        <v>4</v>
      </c>
      <c r="D49" s="7">
        <v>255</v>
      </c>
      <c r="E49" s="7">
        <f t="shared" si="7"/>
        <v>1020</v>
      </c>
      <c r="F49" s="8">
        <f t="shared" si="8"/>
        <v>1173</v>
      </c>
      <c r="G49" s="9"/>
      <c r="H49" s="9"/>
      <c r="I49" s="9">
        <f t="shared" si="4"/>
        <v>12.28</v>
      </c>
      <c r="J49" s="9"/>
    </row>
    <row r="50" spans="1:10" ht="15">
      <c r="A50" s="6" t="s">
        <v>69</v>
      </c>
      <c r="B50" s="7" t="s">
        <v>17</v>
      </c>
      <c r="C50" s="7">
        <v>4</v>
      </c>
      <c r="D50" s="7">
        <v>130</v>
      </c>
      <c r="E50" s="7">
        <f t="shared" si="7"/>
        <v>520</v>
      </c>
      <c r="F50" s="8">
        <f t="shared" si="8"/>
        <v>598</v>
      </c>
      <c r="G50" s="9"/>
      <c r="H50" s="9"/>
      <c r="I50" s="9">
        <f t="shared" si="4"/>
        <v>12.28</v>
      </c>
      <c r="J50" s="9"/>
    </row>
    <row r="51" spans="1:10" ht="15">
      <c r="A51" s="6" t="s">
        <v>69</v>
      </c>
      <c r="B51" s="7" t="s">
        <v>20</v>
      </c>
      <c r="C51" s="7">
        <v>5</v>
      </c>
      <c r="D51" s="7">
        <v>105</v>
      </c>
      <c r="E51" s="7">
        <f t="shared" si="7"/>
        <v>525</v>
      </c>
      <c r="F51" s="8">
        <f t="shared" si="8"/>
        <v>603.75</v>
      </c>
      <c r="G51" s="9">
        <f>F49+F50+F51</f>
        <v>2374.75</v>
      </c>
      <c r="H51" s="9">
        <v>2375</v>
      </c>
      <c r="I51" s="9">
        <f t="shared" si="4"/>
        <v>15.35</v>
      </c>
      <c r="J51" s="9">
        <f>H51-G51-I51-I50-I49</f>
        <v>-39.66</v>
      </c>
    </row>
    <row r="52" spans="1:11" ht="15">
      <c r="A52" s="2" t="s">
        <v>70</v>
      </c>
      <c r="B52" s="3" t="s">
        <v>10</v>
      </c>
      <c r="C52" s="3">
        <v>23.8</v>
      </c>
      <c r="D52" s="3">
        <v>50</v>
      </c>
      <c r="E52" s="3">
        <f t="shared" si="7"/>
        <v>1190</v>
      </c>
      <c r="F52" s="4">
        <f t="shared" si="8"/>
        <v>1368.5</v>
      </c>
      <c r="G52" s="5"/>
      <c r="H52" s="5"/>
      <c r="I52" s="5">
        <f t="shared" si="4"/>
        <v>73.066</v>
      </c>
      <c r="J52" s="5"/>
      <c r="K52">
        <v>105</v>
      </c>
    </row>
    <row r="53" spans="1:11" ht="15">
      <c r="A53" s="2" t="s">
        <v>70</v>
      </c>
      <c r="B53" s="3" t="s">
        <v>21</v>
      </c>
      <c r="C53" s="3">
        <v>3</v>
      </c>
      <c r="D53" s="3">
        <v>11.4</v>
      </c>
      <c r="E53" s="3">
        <f t="shared" si="7"/>
        <v>34.2</v>
      </c>
      <c r="F53" s="4">
        <f t="shared" si="8"/>
        <v>39.33</v>
      </c>
      <c r="G53" s="5">
        <f>F52+F53+K52</f>
        <v>1512.83</v>
      </c>
      <c r="H53" s="5">
        <v>1513</v>
      </c>
      <c r="I53" s="5">
        <f>C53*0.5</f>
        <v>1.5</v>
      </c>
      <c r="J53" s="5">
        <f>H53-G53-I53-I52</f>
        <v>-74.39599999999993</v>
      </c>
      <c r="K53" t="s">
        <v>75</v>
      </c>
    </row>
    <row r="54" spans="1:10" ht="15">
      <c r="A54" s="6" t="s">
        <v>71</v>
      </c>
      <c r="B54" s="7" t="s">
        <v>15</v>
      </c>
      <c r="C54" s="7">
        <v>2</v>
      </c>
      <c r="D54" s="7">
        <v>255</v>
      </c>
      <c r="E54" s="7">
        <f t="shared" si="7"/>
        <v>510</v>
      </c>
      <c r="F54" s="8">
        <f t="shared" si="8"/>
        <v>586.5</v>
      </c>
      <c r="G54" s="9"/>
      <c r="H54" s="9"/>
      <c r="I54" s="9">
        <f t="shared" si="4"/>
        <v>6.14</v>
      </c>
      <c r="J54" s="9"/>
    </row>
    <row r="55" spans="1:10" ht="15">
      <c r="A55" s="6" t="s">
        <v>71</v>
      </c>
      <c r="B55" s="7" t="s">
        <v>16</v>
      </c>
      <c r="C55" s="7">
        <v>1.9</v>
      </c>
      <c r="D55" s="7">
        <v>46</v>
      </c>
      <c r="E55" s="7">
        <f t="shared" si="7"/>
        <v>87.39999999999999</v>
      </c>
      <c r="F55" s="8">
        <f t="shared" si="8"/>
        <v>100.50999999999998</v>
      </c>
      <c r="G55" s="9"/>
      <c r="H55" s="9"/>
      <c r="I55" s="9">
        <f t="shared" si="4"/>
        <v>5.832999999999999</v>
      </c>
      <c r="J55" s="9"/>
    </row>
    <row r="56" spans="1:10" ht="15">
      <c r="A56" s="6" t="s">
        <v>71</v>
      </c>
      <c r="B56" s="7" t="s">
        <v>21</v>
      </c>
      <c r="C56" s="7">
        <v>6</v>
      </c>
      <c r="D56" s="7">
        <v>11.4</v>
      </c>
      <c r="E56" s="7">
        <f t="shared" si="7"/>
        <v>68.4</v>
      </c>
      <c r="F56" s="8">
        <f t="shared" si="8"/>
        <v>78.66</v>
      </c>
      <c r="G56" s="9">
        <f>F54+F55+F56</f>
        <v>765.67</v>
      </c>
      <c r="H56" s="9">
        <v>771</v>
      </c>
      <c r="I56" s="9">
        <f>C56*0.5</f>
        <v>3</v>
      </c>
      <c r="J56" s="9">
        <f>H56-G56-I56-I55-I54</f>
        <v>-9.642999999999958</v>
      </c>
    </row>
    <row r="57" spans="1:10" ht="15">
      <c r="A57" s="2" t="s">
        <v>72</v>
      </c>
      <c r="B57" s="3" t="s">
        <v>19</v>
      </c>
      <c r="C57" s="3">
        <v>3</v>
      </c>
      <c r="D57" s="3">
        <v>80</v>
      </c>
      <c r="E57" s="3">
        <f t="shared" si="7"/>
        <v>240</v>
      </c>
      <c r="F57" s="4">
        <f t="shared" si="8"/>
        <v>276</v>
      </c>
      <c r="G57" s="5">
        <f aca="true" t="shared" si="9" ref="G57:G63">F57</f>
        <v>276</v>
      </c>
      <c r="H57" s="5">
        <v>291</v>
      </c>
      <c r="I57" s="5">
        <f t="shared" si="4"/>
        <v>9.209999999999999</v>
      </c>
      <c r="J57" s="5">
        <f t="shared" si="3"/>
        <v>5.790000000000001</v>
      </c>
    </row>
    <row r="58" spans="1:10" ht="15">
      <c r="A58" s="15" t="s">
        <v>73</v>
      </c>
      <c r="B58" s="7" t="s">
        <v>15</v>
      </c>
      <c r="C58" s="7">
        <v>2.8</v>
      </c>
      <c r="D58" s="7">
        <v>255</v>
      </c>
      <c r="E58" s="7">
        <f aca="true" t="shared" si="10" ref="E58:E70">D58*C58</f>
        <v>714</v>
      </c>
      <c r="F58" s="8">
        <f aca="true" t="shared" si="11" ref="F58:F70">E58*1.15</f>
        <v>821.0999999999999</v>
      </c>
      <c r="G58" s="9">
        <f t="shared" si="9"/>
        <v>821.0999999999999</v>
      </c>
      <c r="H58" s="9">
        <v>830</v>
      </c>
      <c r="I58" s="9">
        <f t="shared" si="4"/>
        <v>8.595999999999998</v>
      </c>
      <c r="J58" s="9">
        <f t="shared" si="3"/>
        <v>0.30400000000009264</v>
      </c>
    </row>
    <row r="59" spans="1:10" ht="15">
      <c r="A59" s="18" t="s">
        <v>74</v>
      </c>
      <c r="B59" s="3" t="s">
        <v>11</v>
      </c>
      <c r="C59" s="3">
        <v>6</v>
      </c>
      <c r="D59" s="3">
        <v>57.5</v>
      </c>
      <c r="E59" s="3">
        <f t="shared" si="10"/>
        <v>345</v>
      </c>
      <c r="F59" s="4">
        <f t="shared" si="11"/>
        <v>396.74999999999994</v>
      </c>
      <c r="G59" s="5"/>
      <c r="H59" s="5"/>
      <c r="I59" s="5">
        <f t="shared" si="4"/>
        <v>18.419999999999998</v>
      </c>
      <c r="J59" s="5"/>
    </row>
    <row r="60" spans="1:10" ht="15">
      <c r="A60" s="18" t="s">
        <v>74</v>
      </c>
      <c r="B60" s="3" t="s">
        <v>22</v>
      </c>
      <c r="C60" s="3">
        <v>3</v>
      </c>
      <c r="D60" s="3">
        <v>16.15</v>
      </c>
      <c r="E60" s="3">
        <f>D60*C60</f>
        <v>48.449999999999996</v>
      </c>
      <c r="F60" s="4">
        <f>E60*1.15</f>
        <v>55.717499999999994</v>
      </c>
      <c r="G60" s="5">
        <f>F59+F60</f>
        <v>452.4674999999999</v>
      </c>
      <c r="H60" s="5">
        <v>397</v>
      </c>
      <c r="I60" s="5">
        <f>C60*0.5</f>
        <v>1.5</v>
      </c>
      <c r="J60" s="5">
        <f>H60-G60-I60-I59</f>
        <v>-75.38749999999992</v>
      </c>
    </row>
    <row r="61" spans="1:10" ht="15">
      <c r="A61" s="15" t="s">
        <v>76</v>
      </c>
      <c r="B61" s="7" t="s">
        <v>18</v>
      </c>
      <c r="C61" s="7">
        <v>3</v>
      </c>
      <c r="D61" s="7">
        <v>85</v>
      </c>
      <c r="E61" s="7">
        <f>D61*C61</f>
        <v>255</v>
      </c>
      <c r="F61" s="8">
        <f>E61*1.15</f>
        <v>293.25</v>
      </c>
      <c r="G61" s="9">
        <f t="shared" si="9"/>
        <v>293.25</v>
      </c>
      <c r="H61" s="9">
        <v>300</v>
      </c>
      <c r="I61" s="9">
        <f t="shared" si="4"/>
        <v>9.209999999999999</v>
      </c>
      <c r="J61" s="9">
        <f t="shared" si="3"/>
        <v>-2.459999999999999</v>
      </c>
    </row>
    <row r="62" spans="1:10" ht="15">
      <c r="A62" s="18" t="s">
        <v>77</v>
      </c>
      <c r="B62" s="3" t="s">
        <v>18</v>
      </c>
      <c r="C62" s="3">
        <v>5</v>
      </c>
      <c r="D62" s="3">
        <v>85</v>
      </c>
      <c r="E62" s="3">
        <f>D62*C62</f>
        <v>425</v>
      </c>
      <c r="F62" s="4">
        <f>E62*1.15</f>
        <v>488.74999999999994</v>
      </c>
      <c r="G62" s="5">
        <f t="shared" si="9"/>
        <v>488.74999999999994</v>
      </c>
      <c r="H62" s="5">
        <v>489</v>
      </c>
      <c r="I62" s="5">
        <f t="shared" si="4"/>
        <v>15.35</v>
      </c>
      <c r="J62" s="5">
        <f t="shared" si="3"/>
        <v>-15.099999999999943</v>
      </c>
    </row>
    <row r="63" spans="1:10" ht="15">
      <c r="A63" s="15" t="s">
        <v>78</v>
      </c>
      <c r="B63" s="7" t="s">
        <v>13</v>
      </c>
      <c r="C63" s="7">
        <v>4</v>
      </c>
      <c r="D63" s="7">
        <v>52.5</v>
      </c>
      <c r="E63" s="7">
        <f>D63*C63</f>
        <v>210</v>
      </c>
      <c r="F63" s="8">
        <f>E63*1.15</f>
        <v>241.49999999999997</v>
      </c>
      <c r="G63" s="9">
        <f t="shared" si="9"/>
        <v>241.49999999999997</v>
      </c>
      <c r="H63" s="9">
        <v>242</v>
      </c>
      <c r="I63" s="9">
        <f t="shared" si="4"/>
        <v>12.28</v>
      </c>
      <c r="J63" s="9">
        <f t="shared" si="3"/>
        <v>-11.779999999999971</v>
      </c>
    </row>
    <row r="64" spans="1:10" ht="15">
      <c r="A64" s="14" t="s">
        <v>65</v>
      </c>
      <c r="B64" s="11" t="s">
        <v>12</v>
      </c>
      <c r="C64" s="11">
        <v>13</v>
      </c>
      <c r="D64" s="11">
        <v>120</v>
      </c>
      <c r="E64" s="11">
        <f t="shared" si="10"/>
        <v>1560</v>
      </c>
      <c r="F64" s="12">
        <f t="shared" si="11"/>
        <v>1793.9999999999998</v>
      </c>
      <c r="G64" s="13">
        <f t="shared" si="2"/>
        <v>1793.9999999999998</v>
      </c>
      <c r="H64" s="13"/>
      <c r="I64" s="13">
        <f t="shared" si="4"/>
        <v>39.91</v>
      </c>
      <c r="J64" s="13">
        <f t="shared" si="3"/>
        <v>-1833.9099999999999</v>
      </c>
    </row>
    <row r="65" spans="1:10" ht="15">
      <c r="A65" s="14" t="s">
        <v>65</v>
      </c>
      <c r="B65" s="11" t="s">
        <v>13</v>
      </c>
      <c r="C65" s="11">
        <v>15.7</v>
      </c>
      <c r="D65" s="11">
        <v>52.5</v>
      </c>
      <c r="E65" s="11">
        <f t="shared" si="10"/>
        <v>824.25</v>
      </c>
      <c r="F65" s="12">
        <f t="shared" si="11"/>
        <v>947.8874999999999</v>
      </c>
      <c r="G65" s="13">
        <f t="shared" si="2"/>
        <v>947.8874999999999</v>
      </c>
      <c r="H65" s="13"/>
      <c r="I65" s="13">
        <f t="shared" si="4"/>
        <v>48.199</v>
      </c>
      <c r="J65" s="13">
        <f t="shared" si="3"/>
        <v>-996.0864999999999</v>
      </c>
    </row>
    <row r="66" spans="1:10" ht="15">
      <c r="A66" s="14" t="s">
        <v>65</v>
      </c>
      <c r="B66" s="11" t="s">
        <v>17</v>
      </c>
      <c r="C66" s="11">
        <v>7</v>
      </c>
      <c r="D66" s="11">
        <v>130</v>
      </c>
      <c r="E66" s="11">
        <f t="shared" si="10"/>
        <v>910</v>
      </c>
      <c r="F66" s="12">
        <f t="shared" si="11"/>
        <v>1046.5</v>
      </c>
      <c r="G66" s="13">
        <f t="shared" si="2"/>
        <v>1046.5</v>
      </c>
      <c r="H66" s="13"/>
      <c r="I66" s="13">
        <f t="shared" si="4"/>
        <v>21.49</v>
      </c>
      <c r="J66" s="13">
        <f t="shared" si="3"/>
        <v>-1067.99</v>
      </c>
    </row>
    <row r="67" spans="1:10" ht="15">
      <c r="A67" s="14" t="s">
        <v>65</v>
      </c>
      <c r="B67" s="11" t="s">
        <v>18</v>
      </c>
      <c r="C67" s="11">
        <v>4.4</v>
      </c>
      <c r="D67" s="11">
        <v>85</v>
      </c>
      <c r="E67" s="11">
        <f t="shared" si="10"/>
        <v>374.00000000000006</v>
      </c>
      <c r="F67" s="12">
        <f t="shared" si="11"/>
        <v>430.1</v>
      </c>
      <c r="G67" s="13">
        <f t="shared" si="2"/>
        <v>430.1</v>
      </c>
      <c r="H67" s="13"/>
      <c r="I67" s="13">
        <f>C67*3.07</f>
        <v>13.508000000000001</v>
      </c>
      <c r="J67" s="13">
        <f>H67-G67-I67</f>
        <v>-443.608</v>
      </c>
    </row>
    <row r="68" spans="1:10" ht="15">
      <c r="A68" s="14" t="s">
        <v>65</v>
      </c>
      <c r="B68" s="11" t="s">
        <v>19</v>
      </c>
      <c r="C68" s="11">
        <v>10.5</v>
      </c>
      <c r="D68" s="11">
        <v>80</v>
      </c>
      <c r="E68" s="11">
        <f t="shared" si="10"/>
        <v>840</v>
      </c>
      <c r="F68" s="12">
        <f t="shared" si="11"/>
        <v>965.9999999999999</v>
      </c>
      <c r="G68" s="13">
        <f t="shared" si="2"/>
        <v>965.9999999999999</v>
      </c>
      <c r="H68" s="13"/>
      <c r="I68" s="13">
        <f>C68*3.07</f>
        <v>32.235</v>
      </c>
      <c r="J68" s="13">
        <f>H68-G68-I68</f>
        <v>-998.2349999999999</v>
      </c>
    </row>
    <row r="69" spans="1:10" ht="15">
      <c r="A69" s="14" t="s">
        <v>65</v>
      </c>
      <c r="B69" s="11" t="s">
        <v>22</v>
      </c>
      <c r="C69" s="11">
        <v>4</v>
      </c>
      <c r="D69" s="11">
        <v>16.15</v>
      </c>
      <c r="E69" s="11">
        <f t="shared" si="10"/>
        <v>64.6</v>
      </c>
      <c r="F69" s="12">
        <f t="shared" si="11"/>
        <v>74.28999999999999</v>
      </c>
      <c r="G69" s="13">
        <f t="shared" si="2"/>
        <v>74.28999999999999</v>
      </c>
      <c r="H69" s="13"/>
      <c r="I69" s="13">
        <f>C69*0.5</f>
        <v>2</v>
      </c>
      <c r="J69" s="13">
        <f>H69-G69-I69</f>
        <v>-76.28999999999999</v>
      </c>
    </row>
    <row r="70" spans="1:10" ht="15">
      <c r="A70" s="14" t="s">
        <v>65</v>
      </c>
      <c r="B70" s="11" t="s">
        <v>23</v>
      </c>
      <c r="C70" s="11">
        <v>15</v>
      </c>
      <c r="D70" s="11">
        <v>12.35</v>
      </c>
      <c r="E70" s="11">
        <f t="shared" si="10"/>
        <v>185.25</v>
      </c>
      <c r="F70" s="12">
        <f t="shared" si="11"/>
        <v>213.0375</v>
      </c>
      <c r="G70" s="13">
        <f t="shared" si="2"/>
        <v>213.0375</v>
      </c>
      <c r="H70" s="13"/>
      <c r="I70" s="13">
        <f>C70*0.5</f>
        <v>7.5</v>
      </c>
      <c r="J70" s="13">
        <f>H70-G70-I70</f>
        <v>-220.5375</v>
      </c>
    </row>
    <row r="71" spans="7:9" ht="15">
      <c r="G71" s="10"/>
      <c r="I71" s="10"/>
    </row>
    <row r="74" spans="4:9" ht="15">
      <c r="D74">
        <v>3.07</v>
      </c>
      <c r="I74">
        <v>1143</v>
      </c>
    </row>
  </sheetData>
  <sheetProtection/>
  <hyperlinks>
    <hyperlink ref="A23" r:id="rId1" display="OG@dushka"/>
  </hyperlinks>
  <printOptions/>
  <pageMargins left="0.7" right="0.7" top="0.75" bottom="0.75" header="0.3" footer="0.3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N63" sqref="N63"/>
    </sheetView>
  </sheetViews>
  <sheetFormatPr defaultColWidth="9.140625" defaultRowHeight="15"/>
  <cols>
    <col min="1" max="1" width="41.57421875" style="0" customWidth="1"/>
    <col min="2" max="2" width="54.421875" style="0" hidden="1" customWidth="1"/>
    <col min="3" max="5" width="0" style="0" hidden="1" customWidth="1"/>
    <col min="6" max="6" width="12.57421875" style="0" hidden="1" customWidth="1"/>
    <col min="7" max="9" width="0" style="0" hidden="1" customWidth="1"/>
    <col min="10" max="10" width="20.57421875" style="0" customWidth="1"/>
  </cols>
  <sheetData>
    <row r="1" spans="1:10" ht="31.5">
      <c r="A1" s="26" t="s">
        <v>52</v>
      </c>
      <c r="B1" s="21" t="s">
        <v>20</v>
      </c>
      <c r="C1" s="21">
        <v>6</v>
      </c>
      <c r="D1" s="21">
        <v>105</v>
      </c>
      <c r="E1" s="21">
        <f aca="true" t="shared" si="0" ref="E1:E96">D1*C1</f>
        <v>630</v>
      </c>
      <c r="F1" s="22">
        <f aca="true" t="shared" si="1" ref="F1:F96">E1*1.15</f>
        <v>724.5</v>
      </c>
      <c r="G1" s="23">
        <f>F1</f>
        <v>724.5</v>
      </c>
      <c r="H1" s="23">
        <v>725</v>
      </c>
      <c r="I1" s="23">
        <f>C1*3.07</f>
        <v>18.419999999999998</v>
      </c>
      <c r="J1" s="23">
        <f>H1-G1-I1</f>
        <v>-17.919999999999998</v>
      </c>
    </row>
    <row r="2" spans="1:10" ht="31.5">
      <c r="A2" s="26" t="s">
        <v>79</v>
      </c>
      <c r="B2" s="21"/>
      <c r="C2" s="21"/>
      <c r="D2" s="21"/>
      <c r="E2" s="21"/>
      <c r="F2" s="22"/>
      <c r="G2" s="23"/>
      <c r="H2" s="23"/>
      <c r="I2" s="23"/>
      <c r="J2" s="23"/>
    </row>
    <row r="3" spans="1:10" ht="31.5">
      <c r="A3" s="26" t="s">
        <v>62</v>
      </c>
      <c r="B3" s="21" t="s">
        <v>23</v>
      </c>
      <c r="C3" s="21">
        <v>24</v>
      </c>
      <c r="D3" s="21">
        <v>12.35</v>
      </c>
      <c r="E3" s="21">
        <f t="shared" si="0"/>
        <v>296.4</v>
      </c>
      <c r="F3" s="22">
        <f t="shared" si="1"/>
        <v>340.85999999999996</v>
      </c>
      <c r="G3" s="23">
        <f>F3</f>
        <v>340.85999999999996</v>
      </c>
      <c r="H3" s="23">
        <v>345</v>
      </c>
      <c r="I3" s="23">
        <f>C3*0.5</f>
        <v>12</v>
      </c>
      <c r="J3" s="23">
        <f>H3-G3-I3</f>
        <v>-7.859999999999957</v>
      </c>
    </row>
    <row r="4" spans="1:10" ht="31.5">
      <c r="A4" s="26" t="s">
        <v>79</v>
      </c>
      <c r="B4" s="21"/>
      <c r="C4" s="21"/>
      <c r="D4" s="21"/>
      <c r="E4" s="21"/>
      <c r="F4" s="22"/>
      <c r="G4" s="23"/>
      <c r="H4" s="23"/>
      <c r="I4" s="23"/>
      <c r="J4" s="23"/>
    </row>
    <row r="5" spans="1:10" ht="31.5">
      <c r="A5" s="26" t="s">
        <v>34</v>
      </c>
      <c r="B5" s="21" t="s">
        <v>11</v>
      </c>
      <c r="C5" s="21">
        <v>5</v>
      </c>
      <c r="D5" s="21">
        <v>57.5</v>
      </c>
      <c r="E5" s="21">
        <f t="shared" si="0"/>
        <v>287.5</v>
      </c>
      <c r="F5" s="22">
        <f t="shared" si="1"/>
        <v>330.625</v>
      </c>
      <c r="G5" s="23">
        <f>F5</f>
        <v>330.625</v>
      </c>
      <c r="H5" s="23">
        <v>331</v>
      </c>
      <c r="I5" s="23">
        <f>C5*3.07</f>
        <v>15.35</v>
      </c>
      <c r="J5" s="23">
        <f>H5-G5-I5</f>
        <v>-14.975</v>
      </c>
    </row>
    <row r="6" spans="1:10" ht="31.5">
      <c r="A6" s="26" t="s">
        <v>79</v>
      </c>
      <c r="B6" s="21"/>
      <c r="C6" s="21"/>
      <c r="D6" s="21"/>
      <c r="E6" s="21"/>
      <c r="F6" s="22"/>
      <c r="G6" s="23"/>
      <c r="H6" s="23"/>
      <c r="I6" s="23"/>
      <c r="J6" s="23"/>
    </row>
    <row r="7" spans="1:10" ht="31.5">
      <c r="A7" s="26" t="s">
        <v>48</v>
      </c>
      <c r="B7" s="21" t="s">
        <v>18</v>
      </c>
      <c r="C7" s="21">
        <v>4</v>
      </c>
      <c r="D7" s="21">
        <v>85</v>
      </c>
      <c r="E7" s="21">
        <f t="shared" si="0"/>
        <v>340</v>
      </c>
      <c r="F7" s="22">
        <f t="shared" si="1"/>
        <v>390.99999999999994</v>
      </c>
      <c r="G7" s="23">
        <f>F7</f>
        <v>390.99999999999994</v>
      </c>
      <c r="H7" s="23">
        <v>391</v>
      </c>
      <c r="I7" s="23">
        <f>C7*3.07</f>
        <v>12.28</v>
      </c>
      <c r="J7" s="23">
        <v>-403</v>
      </c>
    </row>
    <row r="8" spans="1:10" ht="31.5">
      <c r="A8" s="26" t="s">
        <v>79</v>
      </c>
      <c r="B8" s="21"/>
      <c r="C8" s="21"/>
      <c r="D8" s="21"/>
      <c r="E8" s="21"/>
      <c r="F8" s="22"/>
      <c r="G8" s="23"/>
      <c r="H8" s="23"/>
      <c r="I8" s="23"/>
      <c r="J8" s="23"/>
    </row>
    <row r="9" spans="1:10" ht="31.5">
      <c r="A9" s="26" t="s">
        <v>14</v>
      </c>
      <c r="B9" s="21" t="s">
        <v>13</v>
      </c>
      <c r="C9" s="21">
        <v>10</v>
      </c>
      <c r="D9" s="21">
        <v>52.5</v>
      </c>
      <c r="E9" s="21">
        <f t="shared" si="0"/>
        <v>525</v>
      </c>
      <c r="F9" s="22">
        <f t="shared" si="1"/>
        <v>603.75</v>
      </c>
      <c r="G9" s="23">
        <f>F9</f>
        <v>603.75</v>
      </c>
      <c r="H9" s="23">
        <v>604</v>
      </c>
      <c r="I9" s="23">
        <f>C9*3.07</f>
        <v>30.7</v>
      </c>
      <c r="J9" s="23">
        <f>H9-G9-I9</f>
        <v>-30.45</v>
      </c>
    </row>
    <row r="10" spans="1:10" ht="31.5">
      <c r="A10" s="26" t="s">
        <v>79</v>
      </c>
      <c r="B10" s="21"/>
      <c r="C10" s="21"/>
      <c r="D10" s="21"/>
      <c r="E10" s="21"/>
      <c r="F10" s="22"/>
      <c r="G10" s="23"/>
      <c r="H10" s="23"/>
      <c r="I10" s="23"/>
      <c r="J10" s="23"/>
    </row>
    <row r="11" spans="1:10" ht="31.5">
      <c r="A11" s="26" t="s">
        <v>43</v>
      </c>
      <c r="B11" s="21" t="s">
        <v>16</v>
      </c>
      <c r="C11" s="21">
        <v>7</v>
      </c>
      <c r="D11" s="21">
        <v>46</v>
      </c>
      <c r="E11" s="21">
        <f t="shared" si="0"/>
        <v>322</v>
      </c>
      <c r="F11" s="22">
        <f t="shared" si="1"/>
        <v>370.29999999999995</v>
      </c>
      <c r="G11" s="23">
        <f>F11</f>
        <v>370.29999999999995</v>
      </c>
      <c r="H11" s="23">
        <v>370</v>
      </c>
      <c r="I11" s="23">
        <f>C11*3.07</f>
        <v>21.49</v>
      </c>
      <c r="J11" s="23">
        <f>H11-G11-I11</f>
        <v>-21.789999999999953</v>
      </c>
    </row>
    <row r="12" spans="1:10" ht="31.5">
      <c r="A12" s="26" t="s">
        <v>79</v>
      </c>
      <c r="B12" s="21"/>
      <c r="C12" s="21"/>
      <c r="D12" s="21"/>
      <c r="E12" s="21"/>
      <c r="F12" s="22"/>
      <c r="G12" s="23"/>
      <c r="H12" s="23"/>
      <c r="I12" s="23"/>
      <c r="J12" s="23"/>
    </row>
    <row r="13" spans="1:10" ht="31.5">
      <c r="A13" s="26" t="s">
        <v>46</v>
      </c>
      <c r="B13" s="21" t="s">
        <v>17</v>
      </c>
      <c r="C13" s="21">
        <v>8</v>
      </c>
      <c r="D13" s="21">
        <v>130</v>
      </c>
      <c r="E13" s="21">
        <f t="shared" si="0"/>
        <v>1040</v>
      </c>
      <c r="F13" s="22">
        <f t="shared" si="1"/>
        <v>1196</v>
      </c>
      <c r="G13" s="23">
        <f>F13</f>
        <v>1196</v>
      </c>
      <c r="H13" s="23">
        <v>1196</v>
      </c>
      <c r="I13" s="23">
        <f>C13*3.07</f>
        <v>24.56</v>
      </c>
      <c r="J13" s="23">
        <f>H13-G13-I13</f>
        <v>-24.56</v>
      </c>
    </row>
    <row r="14" spans="1:10" ht="31.5">
      <c r="A14" s="26" t="s">
        <v>79</v>
      </c>
      <c r="B14" s="21"/>
      <c r="C14" s="21"/>
      <c r="D14" s="21"/>
      <c r="E14" s="21"/>
      <c r="F14" s="22"/>
      <c r="G14" s="23"/>
      <c r="H14" s="23"/>
      <c r="I14" s="23"/>
      <c r="J14" s="23"/>
    </row>
    <row r="15" spans="1:10" ht="31.5">
      <c r="A15" s="27" t="s">
        <v>51</v>
      </c>
      <c r="B15" s="21" t="s">
        <v>20</v>
      </c>
      <c r="C15" s="21">
        <v>11</v>
      </c>
      <c r="D15" s="21">
        <v>105</v>
      </c>
      <c r="E15" s="21">
        <f t="shared" si="0"/>
        <v>1155</v>
      </c>
      <c r="F15" s="22">
        <f t="shared" si="1"/>
        <v>1328.25</v>
      </c>
      <c r="G15" s="23">
        <f>F15</f>
        <v>1328.25</v>
      </c>
      <c r="H15" s="23">
        <v>1328</v>
      </c>
      <c r="I15" s="23">
        <f>C15*3.07</f>
        <v>33.769999999999996</v>
      </c>
      <c r="J15" s="23">
        <f>H15-G15-I15</f>
        <v>-34.019999999999996</v>
      </c>
    </row>
    <row r="16" spans="1:10" ht="31.5">
      <c r="A16" s="26" t="s">
        <v>79</v>
      </c>
      <c r="B16" s="21"/>
      <c r="C16" s="21"/>
      <c r="D16" s="21"/>
      <c r="E16" s="21"/>
      <c r="F16" s="22"/>
      <c r="G16" s="23"/>
      <c r="H16" s="23"/>
      <c r="I16" s="23"/>
      <c r="J16" s="23"/>
    </row>
    <row r="17" spans="1:10" ht="31.5">
      <c r="A17" s="26" t="s">
        <v>31</v>
      </c>
      <c r="B17" s="21" t="s">
        <v>10</v>
      </c>
      <c r="C17" s="21">
        <v>5</v>
      </c>
      <c r="D17" s="21">
        <v>50</v>
      </c>
      <c r="E17" s="21">
        <f t="shared" si="0"/>
        <v>250</v>
      </c>
      <c r="F17" s="22">
        <f t="shared" si="1"/>
        <v>287.5</v>
      </c>
      <c r="G17" s="23">
        <f>F17</f>
        <v>287.5</v>
      </c>
      <c r="H17" s="23">
        <v>288</v>
      </c>
      <c r="I17" s="23">
        <f>C17*3.07</f>
        <v>15.35</v>
      </c>
      <c r="J17" s="23">
        <f>H17-G17-I17</f>
        <v>-14.85</v>
      </c>
    </row>
    <row r="18" spans="1:10" ht="31.5">
      <c r="A18" s="26" t="s">
        <v>79</v>
      </c>
      <c r="B18" s="21"/>
      <c r="C18" s="21"/>
      <c r="D18" s="21"/>
      <c r="E18" s="21"/>
      <c r="F18" s="22"/>
      <c r="G18" s="23"/>
      <c r="H18" s="23"/>
      <c r="I18" s="23"/>
      <c r="J18" s="23"/>
    </row>
    <row r="19" spans="1:10" ht="31.5">
      <c r="A19" s="27" t="s">
        <v>54</v>
      </c>
      <c r="B19" s="21" t="s">
        <v>21</v>
      </c>
      <c r="C19" s="21">
        <v>7</v>
      </c>
      <c r="D19" s="21">
        <v>11.4</v>
      </c>
      <c r="E19" s="21">
        <f t="shared" si="0"/>
        <v>79.8</v>
      </c>
      <c r="F19" s="22">
        <f t="shared" si="1"/>
        <v>91.77</v>
      </c>
      <c r="G19" s="23">
        <f>F19</f>
        <v>91.77</v>
      </c>
      <c r="H19" s="23">
        <v>92</v>
      </c>
      <c r="I19" s="23">
        <f>C19*0.5</f>
        <v>3.5</v>
      </c>
      <c r="J19" s="23">
        <f>H19-G19-I19</f>
        <v>-3.269999999999996</v>
      </c>
    </row>
    <row r="20" spans="1:10" ht="31.5">
      <c r="A20" s="26" t="s">
        <v>79</v>
      </c>
      <c r="B20" s="21"/>
      <c r="C20" s="21"/>
      <c r="D20" s="21"/>
      <c r="E20" s="21"/>
      <c r="F20" s="22"/>
      <c r="G20" s="23"/>
      <c r="H20" s="23"/>
      <c r="I20" s="23"/>
      <c r="J20" s="23"/>
    </row>
    <row r="21" spans="1:10" ht="31.5">
      <c r="A21" s="27" t="s">
        <v>53</v>
      </c>
      <c r="B21" s="21" t="s">
        <v>20</v>
      </c>
      <c r="C21" s="21">
        <v>8</v>
      </c>
      <c r="D21" s="21">
        <v>105</v>
      </c>
      <c r="E21" s="21">
        <f t="shared" si="0"/>
        <v>840</v>
      </c>
      <c r="F21" s="22">
        <f t="shared" si="1"/>
        <v>965.9999999999999</v>
      </c>
      <c r="G21" s="23">
        <f>F21</f>
        <v>965.9999999999999</v>
      </c>
      <c r="H21" s="23">
        <v>966</v>
      </c>
      <c r="I21" s="23">
        <f>C21*3.07</f>
        <v>24.56</v>
      </c>
      <c r="J21" s="23">
        <f>H21-G21-I21</f>
        <v>-24.559999999999885</v>
      </c>
    </row>
    <row r="22" spans="1:10" ht="31.5">
      <c r="A22" s="26" t="s">
        <v>79</v>
      </c>
      <c r="B22" s="21"/>
      <c r="C22" s="21"/>
      <c r="D22" s="21"/>
      <c r="E22" s="21"/>
      <c r="F22" s="22"/>
      <c r="G22" s="23"/>
      <c r="H22" s="23"/>
      <c r="I22" s="23"/>
      <c r="J22" s="23"/>
    </row>
    <row r="23" spans="1:10" ht="31.5">
      <c r="A23" s="27" t="s">
        <v>60</v>
      </c>
      <c r="B23" s="21" t="s">
        <v>22</v>
      </c>
      <c r="C23" s="21">
        <v>5</v>
      </c>
      <c r="D23" s="21">
        <v>16.15</v>
      </c>
      <c r="E23" s="21">
        <f t="shared" si="0"/>
        <v>80.75</v>
      </c>
      <c r="F23" s="22">
        <f t="shared" si="1"/>
        <v>92.8625</v>
      </c>
      <c r="G23" s="23">
        <f>F23</f>
        <v>92.8625</v>
      </c>
      <c r="H23" s="23">
        <v>93</v>
      </c>
      <c r="I23" s="23">
        <f>C23*0.5</f>
        <v>2.5</v>
      </c>
      <c r="J23" s="23">
        <f>H23-G23-I23</f>
        <v>-2.362499999999997</v>
      </c>
    </row>
    <row r="24" spans="1:10" ht="31.5">
      <c r="A24" s="26" t="s">
        <v>79</v>
      </c>
      <c r="B24" s="21"/>
      <c r="C24" s="21"/>
      <c r="D24" s="21"/>
      <c r="E24" s="21"/>
      <c r="F24" s="22"/>
      <c r="G24" s="23"/>
      <c r="H24" s="23"/>
      <c r="I24" s="23"/>
      <c r="J24" s="23"/>
    </row>
    <row r="25" spans="1:10" ht="31.5">
      <c r="A25" s="27" t="s">
        <v>32</v>
      </c>
      <c r="B25" s="21" t="s">
        <v>10</v>
      </c>
      <c r="C25" s="21">
        <v>2</v>
      </c>
      <c r="D25" s="21">
        <v>50</v>
      </c>
      <c r="E25" s="21">
        <f t="shared" si="0"/>
        <v>100</v>
      </c>
      <c r="F25" s="22">
        <f t="shared" si="1"/>
        <v>114.99999999999999</v>
      </c>
      <c r="G25" s="23">
        <f>F25</f>
        <v>114.99999999999999</v>
      </c>
      <c r="H25" s="23">
        <v>115</v>
      </c>
      <c r="I25" s="23">
        <f>C25*3.07</f>
        <v>6.14</v>
      </c>
      <c r="J25" s="23">
        <f>H25-G25-I25</f>
        <v>-6.1399999999999855</v>
      </c>
    </row>
    <row r="26" spans="1:10" ht="31.5">
      <c r="A26" s="26" t="s">
        <v>79</v>
      </c>
      <c r="B26" s="21"/>
      <c r="C26" s="21"/>
      <c r="D26" s="21"/>
      <c r="E26" s="21"/>
      <c r="F26" s="22"/>
      <c r="G26" s="23"/>
      <c r="H26" s="23"/>
      <c r="I26" s="23"/>
      <c r="J26" s="23"/>
    </row>
    <row r="27" spans="1:10" ht="31.5">
      <c r="A27" s="27" t="s">
        <v>47</v>
      </c>
      <c r="B27" s="21" t="s">
        <v>18</v>
      </c>
      <c r="C27" s="21">
        <v>5</v>
      </c>
      <c r="D27" s="21">
        <v>85</v>
      </c>
      <c r="E27" s="21">
        <f t="shared" si="0"/>
        <v>425</v>
      </c>
      <c r="F27" s="22">
        <f t="shared" si="1"/>
        <v>488.74999999999994</v>
      </c>
      <c r="G27" s="23">
        <f>F27</f>
        <v>488.74999999999994</v>
      </c>
      <c r="H27" s="23">
        <v>500</v>
      </c>
      <c r="I27" s="23">
        <f>C27*3.07</f>
        <v>15.35</v>
      </c>
      <c r="J27" s="23">
        <f>H27-G27-I27</f>
        <v>-4.099999999999943</v>
      </c>
    </row>
    <row r="28" spans="1:10" ht="31.5">
      <c r="A28" s="26" t="s">
        <v>79</v>
      </c>
      <c r="B28" s="21"/>
      <c r="C28" s="21"/>
      <c r="D28" s="21"/>
      <c r="E28" s="21"/>
      <c r="F28" s="22"/>
      <c r="G28" s="23"/>
      <c r="H28" s="23"/>
      <c r="I28" s="23"/>
      <c r="J28" s="23"/>
    </row>
    <row r="29" spans="1:10" ht="31.5">
      <c r="A29" s="27" t="s">
        <v>50</v>
      </c>
      <c r="B29" s="21" t="s">
        <v>19</v>
      </c>
      <c r="C29" s="21">
        <v>5</v>
      </c>
      <c r="D29" s="21">
        <v>80</v>
      </c>
      <c r="E29" s="21">
        <f t="shared" si="0"/>
        <v>400</v>
      </c>
      <c r="F29" s="22">
        <f t="shared" si="1"/>
        <v>459.99999999999994</v>
      </c>
      <c r="G29" s="23"/>
      <c r="H29" s="23"/>
      <c r="I29" s="23">
        <f>C29*3.07</f>
        <v>15.35</v>
      </c>
      <c r="J29" s="23"/>
    </row>
    <row r="30" spans="1:10" ht="31.5">
      <c r="A30" s="26" t="s">
        <v>79</v>
      </c>
      <c r="B30" s="21" t="s">
        <v>21</v>
      </c>
      <c r="C30" s="21">
        <v>5</v>
      </c>
      <c r="D30" s="21">
        <v>11.4</v>
      </c>
      <c r="E30" s="21">
        <f>D30*C30</f>
        <v>57</v>
      </c>
      <c r="F30" s="22">
        <f>E30*1.15</f>
        <v>65.55</v>
      </c>
      <c r="G30" s="23">
        <f>F29+F30</f>
        <v>525.55</v>
      </c>
      <c r="H30" s="23">
        <v>526</v>
      </c>
      <c r="I30" s="23">
        <f>C30*0.5</f>
        <v>2.5</v>
      </c>
      <c r="J30" s="23">
        <f>H30-G30-I30-I29</f>
        <v>-17.399999999999956</v>
      </c>
    </row>
    <row r="31" spans="1:10" ht="31.5">
      <c r="A31" s="26" t="s">
        <v>39</v>
      </c>
      <c r="B31" s="21" t="s">
        <v>15</v>
      </c>
      <c r="C31" s="21">
        <v>11</v>
      </c>
      <c r="D31" s="21">
        <v>255</v>
      </c>
      <c r="E31" s="21">
        <f t="shared" si="0"/>
        <v>2805</v>
      </c>
      <c r="F31" s="22">
        <f t="shared" si="1"/>
        <v>3225.7499999999995</v>
      </c>
      <c r="G31" s="23"/>
      <c r="H31" s="23"/>
      <c r="I31" s="23">
        <f>C31*3.07</f>
        <v>33.769999999999996</v>
      </c>
      <c r="J31" s="23"/>
    </row>
    <row r="32" spans="1:10" ht="31.5">
      <c r="A32" s="26" t="s">
        <v>79</v>
      </c>
      <c r="B32" s="21" t="s">
        <v>22</v>
      </c>
      <c r="C32" s="21">
        <v>30</v>
      </c>
      <c r="D32" s="21">
        <v>16.15</v>
      </c>
      <c r="E32" s="21">
        <f t="shared" si="0"/>
        <v>484.49999999999994</v>
      </c>
      <c r="F32" s="22">
        <f t="shared" si="1"/>
        <v>557.1749999999998</v>
      </c>
      <c r="G32" s="23">
        <f>F31+F32</f>
        <v>3782.9249999999993</v>
      </c>
      <c r="H32" s="23">
        <v>3783</v>
      </c>
      <c r="I32" s="23">
        <f>C32*0.5</f>
        <v>15</v>
      </c>
      <c r="J32" s="23">
        <f>H32-G32-I32-I31</f>
        <v>-48.69499999999927</v>
      </c>
    </row>
    <row r="33" spans="1:10" ht="31.5">
      <c r="A33" s="27" t="s">
        <v>28</v>
      </c>
      <c r="B33" s="21" t="s">
        <v>10</v>
      </c>
      <c r="C33" s="21">
        <v>5</v>
      </c>
      <c r="D33" s="21">
        <v>50</v>
      </c>
      <c r="E33" s="21">
        <f t="shared" si="0"/>
        <v>250</v>
      </c>
      <c r="F33" s="22">
        <f t="shared" si="1"/>
        <v>287.5</v>
      </c>
      <c r="G33" s="23">
        <f>F33</f>
        <v>287.5</v>
      </c>
      <c r="H33" s="23">
        <v>300</v>
      </c>
      <c r="I33" s="23">
        <f>C33*3.07</f>
        <v>15.35</v>
      </c>
      <c r="J33" s="23">
        <f>H33-G33-I33</f>
        <v>-2.8499999999999996</v>
      </c>
    </row>
    <row r="34" spans="1:10" ht="31.5">
      <c r="A34" s="26" t="s">
        <v>79</v>
      </c>
      <c r="B34" s="21"/>
      <c r="C34" s="21"/>
      <c r="D34" s="21"/>
      <c r="E34" s="21"/>
      <c r="F34" s="22"/>
      <c r="G34" s="23"/>
      <c r="H34" s="23"/>
      <c r="I34" s="23"/>
      <c r="J34" s="23"/>
    </row>
    <row r="35" spans="1:10" ht="31.5">
      <c r="A35" s="26" t="s">
        <v>35</v>
      </c>
      <c r="B35" s="21" t="s">
        <v>12</v>
      </c>
      <c r="C35" s="21">
        <v>10</v>
      </c>
      <c r="D35" s="21">
        <v>120</v>
      </c>
      <c r="E35" s="21">
        <f t="shared" si="0"/>
        <v>1200</v>
      </c>
      <c r="F35" s="22">
        <f t="shared" si="1"/>
        <v>1380</v>
      </c>
      <c r="G35" s="23">
        <f>F35</f>
        <v>1380</v>
      </c>
      <c r="H35" s="23">
        <v>1380</v>
      </c>
      <c r="I35" s="23">
        <f>C35*3.07</f>
        <v>30.7</v>
      </c>
      <c r="J35" s="23">
        <f>H35-G35-I35</f>
        <v>-30.7</v>
      </c>
    </row>
    <row r="36" spans="1:10" ht="31.5">
      <c r="A36" s="26" t="s">
        <v>79</v>
      </c>
      <c r="B36" s="21"/>
      <c r="C36" s="21"/>
      <c r="D36" s="21"/>
      <c r="E36" s="21"/>
      <c r="F36" s="22"/>
      <c r="G36" s="23"/>
      <c r="H36" s="23"/>
      <c r="I36" s="23"/>
      <c r="J36" s="23"/>
    </row>
    <row r="37" spans="1:10" ht="31.5">
      <c r="A37" s="28" t="s">
        <v>44</v>
      </c>
      <c r="B37" s="21" t="s">
        <v>17</v>
      </c>
      <c r="C37" s="21">
        <v>6</v>
      </c>
      <c r="D37" s="21">
        <v>130</v>
      </c>
      <c r="E37" s="21">
        <f t="shared" si="0"/>
        <v>780</v>
      </c>
      <c r="F37" s="22">
        <f t="shared" si="1"/>
        <v>896.9999999999999</v>
      </c>
      <c r="G37" s="23">
        <f>F37</f>
        <v>896.9999999999999</v>
      </c>
      <c r="H37" s="23">
        <v>897</v>
      </c>
      <c r="I37" s="23">
        <f>C37*3.07</f>
        <v>18.419999999999998</v>
      </c>
      <c r="J37" s="23">
        <f>H37-G37-I37</f>
        <v>-18.419999999999884</v>
      </c>
    </row>
    <row r="38" spans="1:10" ht="31.5">
      <c r="A38" s="26" t="s">
        <v>79</v>
      </c>
      <c r="B38" s="21"/>
      <c r="C38" s="21"/>
      <c r="D38" s="21"/>
      <c r="E38" s="21"/>
      <c r="F38" s="22"/>
      <c r="G38" s="23"/>
      <c r="H38" s="23"/>
      <c r="I38" s="23"/>
      <c r="J38" s="23"/>
    </row>
    <row r="39" spans="1:10" ht="31.5">
      <c r="A39" s="26" t="s">
        <v>56</v>
      </c>
      <c r="B39" s="21" t="s">
        <v>21</v>
      </c>
      <c r="C39" s="21">
        <v>7</v>
      </c>
      <c r="D39" s="21">
        <v>11.4</v>
      </c>
      <c r="E39" s="21">
        <f t="shared" si="0"/>
        <v>79.8</v>
      </c>
      <c r="F39" s="22">
        <f t="shared" si="1"/>
        <v>91.77</v>
      </c>
      <c r="G39" s="23">
        <f>F39</f>
        <v>91.77</v>
      </c>
      <c r="H39" s="23">
        <v>92</v>
      </c>
      <c r="I39" s="23">
        <f>C39*0.5</f>
        <v>3.5</v>
      </c>
      <c r="J39" s="23">
        <f>H39-G39-I39</f>
        <v>-3.269999999999996</v>
      </c>
    </row>
    <row r="40" spans="1:10" ht="31.5">
      <c r="A40" s="26" t="s">
        <v>79</v>
      </c>
      <c r="B40" s="21"/>
      <c r="C40" s="21"/>
      <c r="D40" s="21"/>
      <c r="E40" s="21"/>
      <c r="F40" s="22"/>
      <c r="G40" s="23"/>
      <c r="H40" s="23"/>
      <c r="I40" s="23"/>
      <c r="J40" s="23"/>
    </row>
    <row r="41" spans="1:10" ht="31.5">
      <c r="A41" s="27" t="s">
        <v>29</v>
      </c>
      <c r="B41" s="21" t="s">
        <v>10</v>
      </c>
      <c r="C41" s="21">
        <v>7</v>
      </c>
      <c r="D41" s="21">
        <v>50</v>
      </c>
      <c r="E41" s="21">
        <f t="shared" si="0"/>
        <v>350</v>
      </c>
      <c r="F41" s="22">
        <f t="shared" si="1"/>
        <v>402.49999999999994</v>
      </c>
      <c r="G41" s="23">
        <f>F41</f>
        <v>402.49999999999994</v>
      </c>
      <c r="H41" s="23">
        <v>403</v>
      </c>
      <c r="I41" s="23">
        <f>C41*3.07</f>
        <v>21.49</v>
      </c>
      <c r="J41" s="23">
        <f>H41-G41-I41</f>
        <v>-20.98999999999994</v>
      </c>
    </row>
    <row r="42" spans="1:10" ht="31.5">
      <c r="A42" s="26" t="s">
        <v>79</v>
      </c>
      <c r="B42" s="21"/>
      <c r="C42" s="21"/>
      <c r="D42" s="21"/>
      <c r="E42" s="21"/>
      <c r="F42" s="22"/>
      <c r="G42" s="23"/>
      <c r="H42" s="23"/>
      <c r="I42" s="23"/>
      <c r="J42" s="23"/>
    </row>
    <row r="43" spans="1:10" ht="31.5">
      <c r="A43" s="27" t="s">
        <v>27</v>
      </c>
      <c r="B43" s="21" t="s">
        <v>26</v>
      </c>
      <c r="C43" s="21">
        <v>1</v>
      </c>
      <c r="D43" s="21">
        <v>420</v>
      </c>
      <c r="E43" s="21">
        <f t="shared" si="0"/>
        <v>420</v>
      </c>
      <c r="F43" s="22">
        <f t="shared" si="1"/>
        <v>482.99999999999994</v>
      </c>
      <c r="G43" s="23">
        <f>F43</f>
        <v>482.99999999999994</v>
      </c>
      <c r="H43" s="23">
        <v>500</v>
      </c>
      <c r="I43" s="23">
        <f>C43*15</f>
        <v>15</v>
      </c>
      <c r="J43" s="23">
        <f>H43-G43-I43</f>
        <v>2.000000000000057</v>
      </c>
    </row>
    <row r="44" spans="1:10" ht="31.5">
      <c r="A44" s="26" t="s">
        <v>79</v>
      </c>
      <c r="B44" s="21"/>
      <c r="C44" s="21"/>
      <c r="D44" s="21"/>
      <c r="E44" s="21"/>
      <c r="F44" s="22"/>
      <c r="G44" s="23"/>
      <c r="H44" s="23"/>
      <c r="I44" s="23"/>
      <c r="J44" s="23"/>
    </row>
    <row r="45" spans="1:10" ht="31.5">
      <c r="A45" s="26" t="s">
        <v>40</v>
      </c>
      <c r="B45" s="21" t="s">
        <v>15</v>
      </c>
      <c r="C45" s="21">
        <v>4</v>
      </c>
      <c r="D45" s="21">
        <v>255</v>
      </c>
      <c r="E45" s="21">
        <f t="shared" si="0"/>
        <v>1020</v>
      </c>
      <c r="F45" s="22">
        <f t="shared" si="1"/>
        <v>1173</v>
      </c>
      <c r="G45" s="23">
        <f>F45</f>
        <v>1173</v>
      </c>
      <c r="H45" s="23">
        <v>1173</v>
      </c>
      <c r="I45" s="23">
        <f>C45*3.07</f>
        <v>12.28</v>
      </c>
      <c r="J45" s="23">
        <f>H45-G45-I45</f>
        <v>-12.28</v>
      </c>
    </row>
    <row r="46" spans="1:10" ht="31.5">
      <c r="A46" s="26" t="s">
        <v>79</v>
      </c>
      <c r="B46" s="21"/>
      <c r="C46" s="21"/>
      <c r="D46" s="21"/>
      <c r="E46" s="21"/>
      <c r="F46" s="22"/>
      <c r="G46" s="23"/>
      <c r="H46" s="23"/>
      <c r="I46" s="23"/>
      <c r="J46" s="23"/>
    </row>
    <row r="47" spans="1:10" ht="31.5">
      <c r="A47" s="26" t="s">
        <v>41</v>
      </c>
      <c r="B47" s="21" t="s">
        <v>16</v>
      </c>
      <c r="C47" s="21">
        <v>7</v>
      </c>
      <c r="D47" s="21">
        <v>46</v>
      </c>
      <c r="E47" s="21">
        <f t="shared" si="0"/>
        <v>322</v>
      </c>
      <c r="F47" s="22">
        <f t="shared" si="1"/>
        <v>370.29999999999995</v>
      </c>
      <c r="G47" s="23">
        <f>F47</f>
        <v>370.29999999999995</v>
      </c>
      <c r="H47" s="23">
        <v>380</v>
      </c>
      <c r="I47" s="23">
        <f>C47*3.07</f>
        <v>21.49</v>
      </c>
      <c r="J47" s="23">
        <f>H47-G47-I47</f>
        <v>-11.789999999999953</v>
      </c>
    </row>
    <row r="48" spans="1:10" ht="31.5">
      <c r="A48" s="26" t="s">
        <v>79</v>
      </c>
      <c r="B48" s="21"/>
      <c r="C48" s="21"/>
      <c r="D48" s="21"/>
      <c r="E48" s="21"/>
      <c r="F48" s="22"/>
      <c r="G48" s="23"/>
      <c r="H48" s="23"/>
      <c r="I48" s="23"/>
      <c r="J48" s="23"/>
    </row>
    <row r="49" spans="1:10" ht="31.5">
      <c r="A49" s="26" t="s">
        <v>37</v>
      </c>
      <c r="B49" s="21" t="s">
        <v>15</v>
      </c>
      <c r="C49" s="21">
        <v>4</v>
      </c>
      <c r="D49" s="21">
        <v>255</v>
      </c>
      <c r="E49" s="21">
        <f t="shared" si="0"/>
        <v>1020</v>
      </c>
      <c r="F49" s="22">
        <f t="shared" si="1"/>
        <v>1173</v>
      </c>
      <c r="G49" s="23">
        <f>F49</f>
        <v>1173</v>
      </c>
      <c r="H49" s="23">
        <v>1173</v>
      </c>
      <c r="I49" s="23">
        <f>C49*3.07</f>
        <v>12.28</v>
      </c>
      <c r="J49" s="23">
        <f>H49-G49-I49</f>
        <v>-12.28</v>
      </c>
    </row>
    <row r="50" spans="1:10" ht="31.5">
      <c r="A50" s="26" t="s">
        <v>79</v>
      </c>
      <c r="B50" s="21"/>
      <c r="C50" s="21"/>
      <c r="D50" s="21"/>
      <c r="E50" s="21"/>
      <c r="F50" s="22"/>
      <c r="G50" s="23"/>
      <c r="H50" s="23"/>
      <c r="I50" s="23"/>
      <c r="J50" s="23"/>
    </row>
    <row r="51" spans="1:10" ht="31.5">
      <c r="A51" s="26" t="s">
        <v>45</v>
      </c>
      <c r="B51" s="21" t="s">
        <v>17</v>
      </c>
      <c r="C51" s="21">
        <v>7</v>
      </c>
      <c r="D51" s="21">
        <v>130</v>
      </c>
      <c r="E51" s="21">
        <f t="shared" si="0"/>
        <v>910</v>
      </c>
      <c r="F51" s="22">
        <f t="shared" si="1"/>
        <v>1046.5</v>
      </c>
      <c r="G51" s="23">
        <f>F51</f>
        <v>1046.5</v>
      </c>
      <c r="H51" s="23">
        <v>1047</v>
      </c>
      <c r="I51" s="23">
        <f>C51*3.07</f>
        <v>21.49</v>
      </c>
      <c r="J51" s="23">
        <f>H51-G51-I51</f>
        <v>-20.99</v>
      </c>
    </row>
    <row r="52" spans="1:10" ht="31.5">
      <c r="A52" s="26" t="s">
        <v>79</v>
      </c>
      <c r="B52" s="21"/>
      <c r="C52" s="21"/>
      <c r="D52" s="21"/>
      <c r="E52" s="21"/>
      <c r="F52" s="22"/>
      <c r="G52" s="23"/>
      <c r="H52" s="23"/>
      <c r="I52" s="23"/>
      <c r="J52" s="23"/>
    </row>
    <row r="53" spans="1:10" ht="31.5">
      <c r="A53" s="26" t="s">
        <v>42</v>
      </c>
      <c r="B53" s="21" t="s">
        <v>16</v>
      </c>
      <c r="C53" s="21">
        <v>7</v>
      </c>
      <c r="D53" s="21">
        <v>46</v>
      </c>
      <c r="E53" s="21">
        <f t="shared" si="0"/>
        <v>322</v>
      </c>
      <c r="F53" s="22">
        <f t="shared" si="1"/>
        <v>370.29999999999995</v>
      </c>
      <c r="G53" s="23">
        <f>F53</f>
        <v>370.29999999999995</v>
      </c>
      <c r="H53" s="23">
        <v>370</v>
      </c>
      <c r="I53" s="23">
        <f>C53*3.07</f>
        <v>21.49</v>
      </c>
      <c r="J53" s="23">
        <f>H53-G53-I53</f>
        <v>-21.789999999999953</v>
      </c>
    </row>
    <row r="54" spans="1:10" ht="31.5">
      <c r="A54" s="26" t="s">
        <v>79</v>
      </c>
      <c r="B54" s="21"/>
      <c r="C54" s="21"/>
      <c r="D54" s="21"/>
      <c r="E54" s="21"/>
      <c r="F54" s="22"/>
      <c r="G54" s="23"/>
      <c r="H54" s="23"/>
      <c r="I54" s="23"/>
      <c r="J54" s="23"/>
    </row>
    <row r="55" spans="1:10" ht="31.5">
      <c r="A55" s="27" t="s">
        <v>55</v>
      </c>
      <c r="B55" s="21" t="s">
        <v>21</v>
      </c>
      <c r="C55" s="21">
        <v>7</v>
      </c>
      <c r="D55" s="21">
        <v>11.4</v>
      </c>
      <c r="E55" s="21">
        <f t="shared" si="0"/>
        <v>79.8</v>
      </c>
      <c r="F55" s="22">
        <f t="shared" si="1"/>
        <v>91.77</v>
      </c>
      <c r="G55" s="23">
        <f>F55</f>
        <v>91.77</v>
      </c>
      <c r="H55" s="23">
        <v>92</v>
      </c>
      <c r="I55" s="23">
        <f>C55*0.5</f>
        <v>3.5</v>
      </c>
      <c r="J55" s="23">
        <f>H55-G55-I55</f>
        <v>-3.269999999999996</v>
      </c>
    </row>
    <row r="56" spans="1:10" ht="31.5">
      <c r="A56" s="26" t="s">
        <v>79</v>
      </c>
      <c r="B56" s="21"/>
      <c r="C56" s="21"/>
      <c r="D56" s="21"/>
      <c r="E56" s="21"/>
      <c r="F56" s="22"/>
      <c r="G56" s="23"/>
      <c r="H56" s="23"/>
      <c r="I56" s="23"/>
      <c r="J56" s="23"/>
    </row>
    <row r="57" spans="1:10" ht="31.5">
      <c r="A57" s="26" t="s">
        <v>25</v>
      </c>
      <c r="B57" s="21" t="s">
        <v>24</v>
      </c>
      <c r="C57" s="21">
        <v>2</v>
      </c>
      <c r="D57" s="21">
        <v>230</v>
      </c>
      <c r="E57" s="21">
        <f t="shared" si="0"/>
        <v>460</v>
      </c>
      <c r="F57" s="22">
        <f t="shared" si="1"/>
        <v>529</v>
      </c>
      <c r="G57" s="23">
        <f>F57</f>
        <v>529</v>
      </c>
      <c r="H57" s="23">
        <v>560</v>
      </c>
      <c r="I57" s="23">
        <f>C57*15</f>
        <v>30</v>
      </c>
      <c r="J57" s="23">
        <f>H57-G57-I57</f>
        <v>1</v>
      </c>
    </row>
    <row r="58" spans="1:10" ht="31.5">
      <c r="A58" s="26" t="s">
        <v>79</v>
      </c>
      <c r="B58" s="21"/>
      <c r="C58" s="21"/>
      <c r="D58" s="21"/>
      <c r="E58" s="21"/>
      <c r="F58" s="22"/>
      <c r="G58" s="23"/>
      <c r="H58" s="23"/>
      <c r="I58" s="23"/>
      <c r="J58" s="23"/>
    </row>
    <row r="59" spans="1:10" ht="31.5">
      <c r="A59" s="26" t="s">
        <v>38</v>
      </c>
      <c r="B59" s="21" t="s">
        <v>15</v>
      </c>
      <c r="C59" s="21">
        <v>4</v>
      </c>
      <c r="D59" s="21">
        <v>255</v>
      </c>
      <c r="E59" s="21">
        <f t="shared" si="0"/>
        <v>1020</v>
      </c>
      <c r="F59" s="22">
        <f t="shared" si="1"/>
        <v>1173</v>
      </c>
      <c r="G59" s="23">
        <f>F59</f>
        <v>1173</v>
      </c>
      <c r="H59" s="23">
        <v>1180</v>
      </c>
      <c r="I59" s="23">
        <f>C59*3.07</f>
        <v>12.28</v>
      </c>
      <c r="J59" s="23">
        <f>H59-G59-I59</f>
        <v>-5.279999999999999</v>
      </c>
    </row>
    <row r="60" spans="1:10" ht="31.5">
      <c r="A60" s="26" t="s">
        <v>79</v>
      </c>
      <c r="B60" s="21"/>
      <c r="C60" s="21"/>
      <c r="D60" s="21"/>
      <c r="E60" s="21"/>
      <c r="F60" s="22"/>
      <c r="G60" s="23"/>
      <c r="H60" s="23"/>
      <c r="I60" s="23"/>
      <c r="J60" s="23"/>
    </row>
    <row r="61" spans="1:10" ht="31.5">
      <c r="A61" s="27" t="s">
        <v>30</v>
      </c>
      <c r="B61" s="21" t="s">
        <v>10</v>
      </c>
      <c r="C61" s="21">
        <v>6</v>
      </c>
      <c r="D61" s="21">
        <v>50</v>
      </c>
      <c r="E61" s="21">
        <f t="shared" si="0"/>
        <v>300</v>
      </c>
      <c r="F61" s="22">
        <f t="shared" si="1"/>
        <v>345</v>
      </c>
      <c r="G61" s="23">
        <f>F61</f>
        <v>345</v>
      </c>
      <c r="H61" s="23">
        <v>345</v>
      </c>
      <c r="I61" s="23">
        <f>C61*3.07</f>
        <v>18.419999999999998</v>
      </c>
      <c r="J61" s="23">
        <f>H61-G61-I61</f>
        <v>-18.419999999999998</v>
      </c>
    </row>
    <row r="62" spans="1:10" ht="31.5">
      <c r="A62" s="26" t="s">
        <v>79</v>
      </c>
      <c r="B62" s="21"/>
      <c r="C62" s="21"/>
      <c r="D62" s="21"/>
      <c r="E62" s="21"/>
      <c r="F62" s="22"/>
      <c r="G62" s="23"/>
      <c r="H62" s="23"/>
      <c r="I62" s="23"/>
      <c r="J62" s="23"/>
    </row>
    <row r="63" spans="1:10" ht="31.5">
      <c r="A63" s="27" t="s">
        <v>36</v>
      </c>
      <c r="B63" s="21" t="s">
        <v>12</v>
      </c>
      <c r="C63" s="21">
        <v>4</v>
      </c>
      <c r="D63" s="21">
        <v>120</v>
      </c>
      <c r="E63" s="21">
        <f t="shared" si="0"/>
        <v>480</v>
      </c>
      <c r="F63" s="22">
        <f t="shared" si="1"/>
        <v>552</v>
      </c>
      <c r="G63" s="23">
        <f>F63</f>
        <v>552</v>
      </c>
      <c r="H63" s="23">
        <v>582</v>
      </c>
      <c r="I63" s="23">
        <f>C63*3.07</f>
        <v>12.28</v>
      </c>
      <c r="J63" s="23"/>
    </row>
    <row r="64" spans="1:10" ht="31.5">
      <c r="A64" s="26" t="s">
        <v>79</v>
      </c>
      <c r="B64" s="21"/>
      <c r="C64" s="21"/>
      <c r="D64" s="21"/>
      <c r="E64" s="21"/>
      <c r="F64" s="22"/>
      <c r="G64" s="23"/>
      <c r="H64" s="23"/>
      <c r="I64" s="23"/>
      <c r="J64" s="23"/>
    </row>
    <row r="65" spans="1:10" ht="31.5">
      <c r="A65" s="26" t="s">
        <v>58</v>
      </c>
      <c r="B65" s="21" t="s">
        <v>22</v>
      </c>
      <c r="C65" s="21">
        <v>3</v>
      </c>
      <c r="D65" s="21">
        <v>16.15</v>
      </c>
      <c r="E65" s="21">
        <f t="shared" si="0"/>
        <v>48.449999999999996</v>
      </c>
      <c r="F65" s="22">
        <f t="shared" si="1"/>
        <v>55.717499999999994</v>
      </c>
      <c r="G65" s="23">
        <f>F65</f>
        <v>55.717499999999994</v>
      </c>
      <c r="H65" s="23">
        <v>56</v>
      </c>
      <c r="I65" s="23">
        <f>C65*0.5</f>
        <v>1.5</v>
      </c>
      <c r="J65" s="23">
        <f>H65-G65-I65</f>
        <v>-1.217499999999994</v>
      </c>
    </row>
    <row r="66" spans="1:10" ht="31.5">
      <c r="A66" s="26" t="s">
        <v>79</v>
      </c>
      <c r="B66" s="21" t="s">
        <v>22</v>
      </c>
      <c r="C66" s="21">
        <v>5</v>
      </c>
      <c r="D66" s="21">
        <v>16.15</v>
      </c>
      <c r="E66" s="21">
        <f t="shared" si="0"/>
        <v>80.75</v>
      </c>
      <c r="F66" s="22">
        <f t="shared" si="1"/>
        <v>92.8625</v>
      </c>
      <c r="G66" s="23">
        <f>F66</f>
        <v>92.8625</v>
      </c>
      <c r="H66" s="23"/>
      <c r="I66" s="23">
        <f>C66*0.5</f>
        <v>2.5</v>
      </c>
      <c r="J66" s="23"/>
    </row>
    <row r="67" spans="1:10" ht="31.5">
      <c r="A67" s="27" t="s">
        <v>49</v>
      </c>
      <c r="B67" s="21" t="s">
        <v>19</v>
      </c>
      <c r="C67" s="21">
        <v>8</v>
      </c>
      <c r="D67" s="21">
        <v>80</v>
      </c>
      <c r="E67" s="21">
        <f t="shared" si="0"/>
        <v>640</v>
      </c>
      <c r="F67" s="22">
        <f t="shared" si="1"/>
        <v>736</v>
      </c>
      <c r="G67" s="23">
        <f>F67</f>
        <v>736</v>
      </c>
      <c r="H67" s="23">
        <v>736</v>
      </c>
      <c r="I67" s="23">
        <f>C67*3.07</f>
        <v>24.56</v>
      </c>
      <c r="J67" s="23">
        <f>H67-G67-I67</f>
        <v>-24.56</v>
      </c>
    </row>
    <row r="68" spans="1:10" ht="31.5">
      <c r="A68" s="26" t="s">
        <v>79</v>
      </c>
      <c r="B68" s="21"/>
      <c r="C68" s="21"/>
      <c r="D68" s="21"/>
      <c r="E68" s="21"/>
      <c r="F68" s="22"/>
      <c r="G68" s="23"/>
      <c r="H68" s="23"/>
      <c r="I68" s="23"/>
      <c r="J68" s="23"/>
    </row>
    <row r="69" spans="1:10" ht="31.5">
      <c r="A69" s="27" t="s">
        <v>33</v>
      </c>
      <c r="B69" s="21" t="s">
        <v>11</v>
      </c>
      <c r="C69" s="21">
        <v>14</v>
      </c>
      <c r="D69" s="21">
        <v>57.5</v>
      </c>
      <c r="E69" s="21">
        <f t="shared" si="0"/>
        <v>805</v>
      </c>
      <c r="F69" s="22">
        <f t="shared" si="1"/>
        <v>925.7499999999999</v>
      </c>
      <c r="G69" s="23">
        <f>F69</f>
        <v>925.7499999999999</v>
      </c>
      <c r="H69" s="23">
        <v>1000</v>
      </c>
      <c r="I69" s="23">
        <f>C69*3.07</f>
        <v>42.98</v>
      </c>
      <c r="J69" s="23">
        <f>H69-G69-I69</f>
        <v>31.270000000000117</v>
      </c>
    </row>
    <row r="70" spans="1:10" ht="31.5">
      <c r="A70" s="26" t="s">
        <v>79</v>
      </c>
      <c r="B70" s="21" t="s">
        <v>23</v>
      </c>
      <c r="C70" s="21">
        <v>5</v>
      </c>
      <c r="D70" s="21">
        <v>12.35</v>
      </c>
      <c r="E70" s="21">
        <f t="shared" si="0"/>
        <v>61.75</v>
      </c>
      <c r="F70" s="22">
        <f t="shared" si="1"/>
        <v>71.01249999999999</v>
      </c>
      <c r="G70" s="23"/>
      <c r="H70" s="23"/>
      <c r="I70" s="23">
        <f>C70*0.5</f>
        <v>2.5</v>
      </c>
      <c r="J70" s="23"/>
    </row>
    <row r="71" spans="1:10" ht="31.5">
      <c r="A71" s="26" t="s">
        <v>64</v>
      </c>
      <c r="B71" s="21" t="s">
        <v>11</v>
      </c>
      <c r="C71" s="21">
        <v>5</v>
      </c>
      <c r="D71" s="21">
        <v>57.5</v>
      </c>
      <c r="E71" s="21">
        <f t="shared" si="0"/>
        <v>287.5</v>
      </c>
      <c r="F71" s="22">
        <f t="shared" si="1"/>
        <v>330.625</v>
      </c>
      <c r="G71" s="23"/>
      <c r="H71" s="23"/>
      <c r="I71" s="23">
        <f>C71*3.07</f>
        <v>15.35</v>
      </c>
      <c r="J71" s="23"/>
    </row>
    <row r="72" spans="1:10" ht="31.5">
      <c r="A72" s="26" t="s">
        <v>79</v>
      </c>
      <c r="B72" s="21" t="s">
        <v>12</v>
      </c>
      <c r="C72" s="21">
        <v>3</v>
      </c>
      <c r="D72" s="21">
        <v>120</v>
      </c>
      <c r="E72" s="21">
        <f t="shared" si="0"/>
        <v>360</v>
      </c>
      <c r="F72" s="22">
        <f t="shared" si="1"/>
        <v>413.99999999999994</v>
      </c>
      <c r="G72" s="23">
        <f>F70+F71+F72</f>
        <v>815.6374999999999</v>
      </c>
      <c r="H72" s="23">
        <v>816</v>
      </c>
      <c r="I72" s="23">
        <f>C72*3.07</f>
        <v>9.209999999999999</v>
      </c>
      <c r="J72" s="23">
        <f>H72-G72-I72-I71-I70</f>
        <v>-26.69749999999993</v>
      </c>
    </row>
    <row r="73" spans="1:10" ht="31.5">
      <c r="A73" s="26" t="s">
        <v>57</v>
      </c>
      <c r="B73" s="21" t="s">
        <v>21</v>
      </c>
      <c r="C73" s="21">
        <v>8</v>
      </c>
      <c r="D73" s="21">
        <v>11.4</v>
      </c>
      <c r="E73" s="21">
        <f t="shared" si="0"/>
        <v>91.2</v>
      </c>
      <c r="F73" s="22">
        <f t="shared" si="1"/>
        <v>104.88</v>
      </c>
      <c r="G73" s="23">
        <f>F73</f>
        <v>104.88</v>
      </c>
      <c r="H73" s="23">
        <v>105</v>
      </c>
      <c r="I73" s="23">
        <f>C73*0.5</f>
        <v>4</v>
      </c>
      <c r="J73" s="23">
        <f>H73-G73-I73</f>
        <v>-3.8799999999999955</v>
      </c>
    </row>
    <row r="74" spans="1:10" ht="31.5">
      <c r="A74" s="26" t="s">
        <v>79</v>
      </c>
      <c r="B74" s="21"/>
      <c r="C74" s="21"/>
      <c r="D74" s="21"/>
      <c r="E74" s="21"/>
      <c r="F74" s="22"/>
      <c r="G74" s="23"/>
      <c r="H74" s="23"/>
      <c r="I74" s="23"/>
      <c r="J74" s="23"/>
    </row>
    <row r="75" spans="1:10" ht="31.5">
      <c r="A75" s="26" t="s">
        <v>66</v>
      </c>
      <c r="B75" s="21" t="s">
        <v>13</v>
      </c>
      <c r="C75" s="21">
        <v>10</v>
      </c>
      <c r="D75" s="21">
        <v>52.5</v>
      </c>
      <c r="E75" s="21">
        <f t="shared" si="0"/>
        <v>525</v>
      </c>
      <c r="F75" s="22">
        <f t="shared" si="1"/>
        <v>603.75</v>
      </c>
      <c r="G75" s="23"/>
      <c r="H75" s="23"/>
      <c r="I75" s="23">
        <f>C75*3.07</f>
        <v>30.7</v>
      </c>
      <c r="J75" s="23"/>
    </row>
    <row r="76" spans="1:10" ht="31.5">
      <c r="A76" s="26" t="s">
        <v>79</v>
      </c>
      <c r="B76" s="21" t="s">
        <v>18</v>
      </c>
      <c r="C76" s="21">
        <v>13</v>
      </c>
      <c r="D76" s="21">
        <v>85</v>
      </c>
      <c r="E76" s="21">
        <f t="shared" si="0"/>
        <v>1105</v>
      </c>
      <c r="F76" s="22">
        <f t="shared" si="1"/>
        <v>1270.75</v>
      </c>
      <c r="G76" s="23">
        <f>F75+F76</f>
        <v>1874.5</v>
      </c>
      <c r="H76" s="23">
        <v>1875</v>
      </c>
      <c r="I76" s="23">
        <f>C76*3.07</f>
        <v>39.91</v>
      </c>
      <c r="J76" s="23">
        <f>H76-G76-I76-I75</f>
        <v>-70.11</v>
      </c>
    </row>
    <row r="77" spans="1:10" ht="31.5">
      <c r="A77" s="26" t="s">
        <v>68</v>
      </c>
      <c r="B77" s="21" t="s">
        <v>21</v>
      </c>
      <c r="C77" s="21">
        <v>7</v>
      </c>
      <c r="D77" s="21">
        <v>11.4</v>
      </c>
      <c r="E77" s="21">
        <f t="shared" si="0"/>
        <v>79.8</v>
      </c>
      <c r="F77" s="22">
        <f t="shared" si="1"/>
        <v>91.77</v>
      </c>
      <c r="G77" s="23"/>
      <c r="H77" s="23"/>
      <c r="I77" s="23">
        <f>C77*0.5</f>
        <v>3.5</v>
      </c>
      <c r="J77" s="23"/>
    </row>
    <row r="78" spans="1:10" ht="31.5">
      <c r="A78" s="26" t="s">
        <v>79</v>
      </c>
      <c r="B78" s="21" t="s">
        <v>16</v>
      </c>
      <c r="C78" s="21">
        <v>7</v>
      </c>
      <c r="D78" s="21">
        <v>46</v>
      </c>
      <c r="E78" s="21">
        <f t="shared" si="0"/>
        <v>322</v>
      </c>
      <c r="F78" s="22">
        <f t="shared" si="1"/>
        <v>370.29999999999995</v>
      </c>
      <c r="G78" s="23">
        <f>F77+F78</f>
        <v>462.06999999999994</v>
      </c>
      <c r="H78" s="23">
        <v>462</v>
      </c>
      <c r="I78" s="23">
        <f>C78*3.07</f>
        <v>21.49</v>
      </c>
      <c r="J78" s="23">
        <f>H78-G78-I78-I77</f>
        <v>-25.059999999999935</v>
      </c>
    </row>
    <row r="79" spans="1:10" ht="31.5">
      <c r="A79" s="26" t="s">
        <v>69</v>
      </c>
      <c r="B79" s="21" t="s">
        <v>17</v>
      </c>
      <c r="C79" s="21">
        <v>4</v>
      </c>
      <c r="D79" s="21">
        <v>130</v>
      </c>
      <c r="E79" s="21">
        <f t="shared" si="0"/>
        <v>520</v>
      </c>
      <c r="F79" s="22">
        <f t="shared" si="1"/>
        <v>598</v>
      </c>
      <c r="G79" s="23"/>
      <c r="H79" s="23"/>
      <c r="I79" s="23">
        <f>C79*3.07</f>
        <v>12.28</v>
      </c>
      <c r="J79" s="23"/>
    </row>
    <row r="80" spans="1:10" ht="31.5">
      <c r="A80" s="26" t="s">
        <v>79</v>
      </c>
      <c r="B80" s="21" t="s">
        <v>20</v>
      </c>
      <c r="C80" s="21">
        <v>5</v>
      </c>
      <c r="D80" s="21">
        <v>105</v>
      </c>
      <c r="E80" s="21">
        <f t="shared" si="0"/>
        <v>525</v>
      </c>
      <c r="F80" s="22">
        <f t="shared" si="1"/>
        <v>603.75</v>
      </c>
      <c r="G80" s="23" t="e">
        <f>#REF!+F79+F80</f>
        <v>#REF!</v>
      </c>
      <c r="H80" s="23">
        <v>2375</v>
      </c>
      <c r="I80" s="23">
        <f>C80*3.07</f>
        <v>15.35</v>
      </c>
      <c r="J80" s="23">
        <v>-40</v>
      </c>
    </row>
    <row r="81" spans="1:10" ht="31.5">
      <c r="A81" s="26" t="s">
        <v>70</v>
      </c>
      <c r="B81" s="21" t="s">
        <v>10</v>
      </c>
      <c r="C81" s="21">
        <v>23.8</v>
      </c>
      <c r="D81" s="21">
        <v>50</v>
      </c>
      <c r="E81" s="21">
        <f t="shared" si="0"/>
        <v>1190</v>
      </c>
      <c r="F81" s="22">
        <f t="shared" si="1"/>
        <v>1368.5</v>
      </c>
      <c r="G81" s="23"/>
      <c r="H81" s="23"/>
      <c r="I81" s="23">
        <f>C81*3.07</f>
        <v>73.066</v>
      </c>
      <c r="J81" s="23"/>
    </row>
    <row r="82" spans="1:10" ht="31.5">
      <c r="A82" s="26" t="s">
        <v>79</v>
      </c>
      <c r="B82" s="21" t="s">
        <v>21</v>
      </c>
      <c r="C82" s="21">
        <v>3</v>
      </c>
      <c r="D82" s="21">
        <v>11.4</v>
      </c>
      <c r="E82" s="21">
        <f t="shared" si="0"/>
        <v>34.2</v>
      </c>
      <c r="F82" s="22">
        <f t="shared" si="1"/>
        <v>39.33</v>
      </c>
      <c r="G82" s="23" t="e">
        <f>F81+F82+#REF!</f>
        <v>#REF!</v>
      </c>
      <c r="H82" s="23">
        <v>1513</v>
      </c>
      <c r="I82" s="23">
        <f>C82*0.5</f>
        <v>1.5</v>
      </c>
      <c r="J82" s="23">
        <v>-74</v>
      </c>
    </row>
    <row r="83" spans="1:10" ht="31.5">
      <c r="A83" s="26" t="s">
        <v>71</v>
      </c>
      <c r="B83" s="21" t="s">
        <v>15</v>
      </c>
      <c r="C83" s="21">
        <v>2</v>
      </c>
      <c r="D83" s="21">
        <v>255</v>
      </c>
      <c r="E83" s="21">
        <f t="shared" si="0"/>
        <v>510</v>
      </c>
      <c r="F83" s="22">
        <f t="shared" si="1"/>
        <v>586.5</v>
      </c>
      <c r="G83" s="23"/>
      <c r="H83" s="23"/>
      <c r="I83" s="23">
        <f>C83*3.07</f>
        <v>6.14</v>
      </c>
      <c r="J83" s="23"/>
    </row>
    <row r="84" spans="1:10" ht="31.5">
      <c r="A84" s="26" t="s">
        <v>79</v>
      </c>
      <c r="B84" s="21" t="s">
        <v>16</v>
      </c>
      <c r="C84" s="21">
        <v>2</v>
      </c>
      <c r="D84" s="21">
        <v>46</v>
      </c>
      <c r="E84" s="21">
        <f t="shared" si="0"/>
        <v>92</v>
      </c>
      <c r="F84" s="22">
        <f t="shared" si="1"/>
        <v>105.8</v>
      </c>
      <c r="G84" s="23"/>
      <c r="H84" s="23"/>
      <c r="I84" s="23">
        <f>C84*3.07</f>
        <v>6.14</v>
      </c>
      <c r="J84" s="23">
        <v>-10</v>
      </c>
    </row>
    <row r="85" spans="1:10" ht="31.5">
      <c r="A85" s="26" t="s">
        <v>72</v>
      </c>
      <c r="B85" s="21" t="s">
        <v>19</v>
      </c>
      <c r="C85" s="21">
        <v>3</v>
      </c>
      <c r="D85" s="21">
        <v>80</v>
      </c>
      <c r="E85" s="21">
        <f t="shared" si="0"/>
        <v>240</v>
      </c>
      <c r="F85" s="22">
        <f t="shared" si="1"/>
        <v>276</v>
      </c>
      <c r="G85" s="23">
        <f aca="true" t="shared" si="2" ref="G85:G95">F85</f>
        <v>276</v>
      </c>
      <c r="H85" s="23">
        <v>276</v>
      </c>
      <c r="I85" s="23">
        <f>C85*3.07</f>
        <v>9.209999999999999</v>
      </c>
      <c r="J85" s="23">
        <f>H85-G85-I85</f>
        <v>-9.209999999999999</v>
      </c>
    </row>
    <row r="86" spans="1:10" ht="31.5">
      <c r="A86" s="26" t="s">
        <v>79</v>
      </c>
      <c r="B86" s="21"/>
      <c r="C86" s="21"/>
      <c r="D86" s="21"/>
      <c r="E86" s="21"/>
      <c r="F86" s="22"/>
      <c r="G86" s="23"/>
      <c r="H86" s="23"/>
      <c r="I86" s="23"/>
      <c r="J86" s="23"/>
    </row>
    <row r="87" spans="1:10" ht="31.5">
      <c r="A87" s="27" t="s">
        <v>73</v>
      </c>
      <c r="B87" s="21" t="s">
        <v>15</v>
      </c>
      <c r="C87" s="21">
        <v>2.8</v>
      </c>
      <c r="D87" s="21">
        <v>255</v>
      </c>
      <c r="E87" s="21">
        <f t="shared" si="0"/>
        <v>714</v>
      </c>
      <c r="F87" s="22">
        <f t="shared" si="1"/>
        <v>821.0999999999999</v>
      </c>
      <c r="G87" s="23">
        <f t="shared" si="2"/>
        <v>821.0999999999999</v>
      </c>
      <c r="H87" s="23">
        <v>830</v>
      </c>
      <c r="I87" s="23">
        <f>C87*3.07</f>
        <v>8.595999999999998</v>
      </c>
      <c r="J87" s="23">
        <f>H87-G87-I87</f>
        <v>0.30400000000009264</v>
      </c>
    </row>
    <row r="88" spans="1:10" ht="31.5">
      <c r="A88" s="26" t="s">
        <v>79</v>
      </c>
      <c r="B88" s="21"/>
      <c r="C88" s="21"/>
      <c r="D88" s="21"/>
      <c r="E88" s="21"/>
      <c r="F88" s="22"/>
      <c r="G88" s="23"/>
      <c r="H88" s="23"/>
      <c r="I88" s="23"/>
      <c r="J88" s="23"/>
    </row>
    <row r="89" spans="1:10" ht="31.5">
      <c r="A89" s="27" t="s">
        <v>74</v>
      </c>
      <c r="B89" s="21" t="s">
        <v>11</v>
      </c>
      <c r="C89" s="21">
        <v>6</v>
      </c>
      <c r="D89" s="21">
        <v>57.5</v>
      </c>
      <c r="E89" s="21">
        <f t="shared" si="0"/>
        <v>345</v>
      </c>
      <c r="F89" s="22">
        <f t="shared" si="1"/>
        <v>396.74999999999994</v>
      </c>
      <c r="G89" s="23"/>
      <c r="H89" s="23"/>
      <c r="I89" s="23">
        <f>C89*3.07</f>
        <v>18.419999999999998</v>
      </c>
      <c r="J89" s="23"/>
    </row>
    <row r="90" spans="1:10" ht="31.5">
      <c r="A90" s="26" t="s">
        <v>79</v>
      </c>
      <c r="B90" s="21" t="s">
        <v>22</v>
      </c>
      <c r="C90" s="21">
        <v>3</v>
      </c>
      <c r="D90" s="21">
        <v>16.15</v>
      </c>
      <c r="E90" s="21">
        <f t="shared" si="0"/>
        <v>48.449999999999996</v>
      </c>
      <c r="F90" s="22">
        <f t="shared" si="1"/>
        <v>55.717499999999994</v>
      </c>
      <c r="G90" s="23">
        <f>F89+F90</f>
        <v>452.4674999999999</v>
      </c>
      <c r="H90" s="23">
        <v>397</v>
      </c>
      <c r="I90" s="23">
        <f>C90*0.5</f>
        <v>1.5</v>
      </c>
      <c r="J90" s="23">
        <f>H90-G90-I90-I89</f>
        <v>-75.38749999999992</v>
      </c>
    </row>
    <row r="91" spans="1:10" ht="31.5">
      <c r="A91" s="27" t="s">
        <v>76</v>
      </c>
      <c r="B91" s="21" t="s">
        <v>18</v>
      </c>
      <c r="C91" s="21">
        <v>3</v>
      </c>
      <c r="D91" s="21">
        <v>85</v>
      </c>
      <c r="E91" s="21">
        <f>D91*C91</f>
        <v>255</v>
      </c>
      <c r="F91" s="22">
        <f>E91*1.15</f>
        <v>293.25</v>
      </c>
      <c r="G91" s="23">
        <f t="shared" si="2"/>
        <v>293.25</v>
      </c>
      <c r="H91" s="23">
        <v>300</v>
      </c>
      <c r="I91" s="23">
        <f>C91*3.07</f>
        <v>9.209999999999999</v>
      </c>
      <c r="J91" s="23">
        <f>H91-G91-I91</f>
        <v>-2.459999999999999</v>
      </c>
    </row>
    <row r="92" spans="1:10" ht="31.5">
      <c r="A92" s="26" t="s">
        <v>79</v>
      </c>
      <c r="B92" s="21"/>
      <c r="C92" s="21"/>
      <c r="D92" s="21"/>
      <c r="E92" s="21"/>
      <c r="F92" s="22"/>
      <c r="G92" s="23"/>
      <c r="H92" s="23"/>
      <c r="I92" s="23"/>
      <c r="J92" s="23"/>
    </row>
    <row r="93" spans="1:10" ht="31.5">
      <c r="A93" s="27" t="s">
        <v>77</v>
      </c>
      <c r="B93" s="21" t="s">
        <v>18</v>
      </c>
      <c r="C93" s="21">
        <v>5</v>
      </c>
      <c r="D93" s="21">
        <v>85</v>
      </c>
      <c r="E93" s="21">
        <f>D93*C93</f>
        <v>425</v>
      </c>
      <c r="F93" s="22">
        <f>E93*1.15</f>
        <v>488.74999999999994</v>
      </c>
      <c r="G93" s="23">
        <f t="shared" si="2"/>
        <v>488.74999999999994</v>
      </c>
      <c r="H93" s="23">
        <v>489</v>
      </c>
      <c r="I93" s="23">
        <f>C93*3.07</f>
        <v>15.35</v>
      </c>
      <c r="J93" s="23">
        <f>H93-G93-I93</f>
        <v>-15.099999999999943</v>
      </c>
    </row>
    <row r="94" spans="1:10" ht="31.5">
      <c r="A94" s="26" t="s">
        <v>79</v>
      </c>
      <c r="B94" s="21"/>
      <c r="C94" s="21"/>
      <c r="D94" s="21"/>
      <c r="E94" s="21"/>
      <c r="F94" s="22"/>
      <c r="G94" s="23"/>
      <c r="H94" s="23"/>
      <c r="I94" s="23"/>
      <c r="J94" s="23"/>
    </row>
    <row r="95" spans="1:10" ht="31.5">
      <c r="A95" s="27" t="s">
        <v>78</v>
      </c>
      <c r="B95" s="21" t="s">
        <v>13</v>
      </c>
      <c r="C95" s="21">
        <v>4</v>
      </c>
      <c r="D95" s="21">
        <v>52.5</v>
      </c>
      <c r="E95" s="21">
        <f>D95*C95</f>
        <v>210</v>
      </c>
      <c r="F95" s="22">
        <f>E95*1.15</f>
        <v>241.49999999999997</v>
      </c>
      <c r="G95" s="23">
        <f t="shared" si="2"/>
        <v>241.49999999999997</v>
      </c>
      <c r="H95" s="23"/>
      <c r="I95" s="23">
        <f>C95*3.07</f>
        <v>12.28</v>
      </c>
      <c r="J95" s="23">
        <f>H95-G95-I95</f>
        <v>-253.77999999999997</v>
      </c>
    </row>
    <row r="96" spans="1:10" ht="31.5">
      <c r="A96" s="26" t="s">
        <v>79</v>
      </c>
      <c r="B96" s="21" t="s">
        <v>12</v>
      </c>
      <c r="C96" s="21">
        <v>13</v>
      </c>
      <c r="D96" s="21">
        <v>120</v>
      </c>
      <c r="E96" s="21">
        <f t="shared" si="0"/>
        <v>1560</v>
      </c>
      <c r="F96" s="22">
        <f t="shared" si="1"/>
        <v>1793.9999999999998</v>
      </c>
      <c r="G96" s="23">
        <f>F96</f>
        <v>1793.9999999999998</v>
      </c>
      <c r="H96" s="23"/>
      <c r="I96" s="23">
        <f>C96*3.07</f>
        <v>39.91</v>
      </c>
      <c r="J96" s="23"/>
    </row>
    <row r="97" spans="1:10" ht="15">
      <c r="A97" s="24"/>
      <c r="B97" s="24"/>
      <c r="C97" s="24"/>
      <c r="D97" s="24"/>
      <c r="E97" s="24"/>
      <c r="F97" s="24"/>
      <c r="G97" s="25"/>
      <c r="H97" s="24"/>
      <c r="I97" s="25"/>
      <c r="J97" s="24"/>
    </row>
    <row r="98" ht="15">
      <c r="E98">
        <f>SUM(E1:E96)</f>
        <v>30206.65</v>
      </c>
    </row>
    <row r="100" spans="4:9" ht="15">
      <c r="D100">
        <v>3.07</v>
      </c>
      <c r="I100">
        <v>1143</v>
      </c>
    </row>
  </sheetData>
  <sheetProtection/>
  <hyperlinks>
    <hyperlink ref="A37" r:id="rId1" display="OG@dushk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2012-08-29T16:18:26Z</cp:lastPrinted>
  <dcterms:created xsi:type="dcterms:W3CDTF">2012-08-20T20:24:00Z</dcterms:created>
  <dcterms:modified xsi:type="dcterms:W3CDTF">2012-08-30T00:09:48Z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