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_FilterDatabase" localSheetId="0" hidden="1">'Worksheet'!$A$1:$K$42</definedName>
  </definedNames>
  <calcPr fullCalcOnLoad="1" refMode="R1C1"/>
</workbook>
</file>

<file path=xl/sharedStrings.xml><?xml version="1.0" encoding="utf-8"?>
<sst xmlns="http://schemas.openxmlformats.org/spreadsheetml/2006/main" count="92" uniqueCount="58">
  <si>
    <t>Арт.</t>
  </si>
  <si>
    <t>Товар</t>
  </si>
  <si>
    <t>Кто заказал</t>
  </si>
  <si>
    <t>Описание</t>
  </si>
  <si>
    <t>Кол-во</t>
  </si>
  <si>
    <t>Цена</t>
  </si>
  <si>
    <t>Сумма</t>
  </si>
  <si>
    <t>Шапка CANOE, Россия Арт: 2270450</t>
  </si>
  <si>
    <t>Лидия Свиридова (Хорошилова)</t>
  </si>
  <si>
    <t>платье из джерси Арт: 708203 Размер: 48 Дополнительно: Бежевый</t>
  </si>
  <si>
    <t>Марина М</t>
  </si>
  <si>
    <t>1шт</t>
  </si>
  <si>
    <t xml:space="preserve"> Юбка женская TOM FARR, Италия Артикул: 3760457 100% Тенцель</t>
  </si>
  <si>
    <t>ОℜᏣᎯℋᎯ ♕ӃყѯዡᏋЏℴჩᎯ♕</t>
  </si>
  <si>
    <t>В ряде: 48</t>
  </si>
  <si>
    <t xml:space="preserve"> Джемпер женский FormaLab, Россия Артикул: 3600661 55% Хлопок, 45% Полиэстер</t>
  </si>
  <si>
    <t>Виктория Семенова</t>
  </si>
  <si>
    <t>В ряде: 46</t>
  </si>
  <si>
    <t>Екатерина Кореновская (Алямкина)</t>
  </si>
  <si>
    <t>1 шт</t>
  </si>
  <si>
    <t>Палантин(60*200) Арт: 4100198 Цена: 190 руб Дополнительно: серый</t>
  </si>
  <si>
    <t>Анна Гавриленко</t>
  </si>
  <si>
    <t>Брюки женские VIS-A-VIS, Россия Арт: 3720334 Цена: 490 Размер: 54 Дополнительно: т/сер</t>
  </si>
  <si>
    <t>♥❈๑ღМаринаღ๑❈ Ушакова</t>
  </si>
  <si>
    <t xml:space="preserve"> 2270467</t>
  </si>
  <si>
    <t>Шапка женская APPLEMOON, Финляндия Арт:  2270467 Цена: 220 Размер: 56 Дополнительно: черный</t>
  </si>
  <si>
    <t xml:space="preserve"> Шорты мужские FormaLab, Россия Артикул: 4740131 100% Хлопок</t>
  </si>
  <si>
    <t>Нина Таран</t>
  </si>
  <si>
    <t>Олеся Тимофеева (Хомутова)</t>
  </si>
  <si>
    <t>В ряде: 54</t>
  </si>
  <si>
    <t>NU RA</t>
  </si>
  <si>
    <t xml:space="preserve"> 4600710 Джемпер</t>
  </si>
  <si>
    <t>p-p 56,шоколадный 1шт</t>
  </si>
  <si>
    <t>Светлана Овчинникова</t>
  </si>
  <si>
    <t xml:space="preserve"> Шапка женская Finn Flare, Финляндия Артикул: 2270471 80% Шерсть, 20% Акрил</t>
  </si>
  <si>
    <t>В ряде: 56</t>
  </si>
  <si>
    <t>Джемпер из джерси Артикул: 708105 Цена: 580,00 руб Размер: 46 р</t>
  </si>
  <si>
    <t>Анастасия Сергеевна</t>
  </si>
  <si>
    <t>Джинсы мужские SEVILLA Арт: 4450496 Цена: 620,00 руб Размер: 46, рост 180-190 Дополнительно: на замену Джинсы мужскиеLONG-LIАртикул: 4450494</t>
  </si>
  <si>
    <t>Анна Квитченко (Сердюкова)</t>
  </si>
  <si>
    <t xml:space="preserve"> Шорты женские FormaLab, Россия Артикул: 3740122 80% Хлопок, 20% Полиэстер Цена: 520,00 руб  цвет серый, размер 44 М Дополнительно: замена цвет салатовый </t>
  </si>
  <si>
    <t>АЛЕКСАНДРА ТЕВС</t>
  </si>
  <si>
    <t>Брюки мужские Арт: 4720045 Цена: 640 Размер: 46/48 180-190 Дополнительно: темно-зеленые</t>
  </si>
  <si>
    <t>Наталья Покачалова</t>
  </si>
  <si>
    <t>Джинсы мужские Арт: 4450467 Цена: 590 Размер: 48 180-190</t>
  </si>
  <si>
    <t>Футболка мужская Арт: 4570381 Цена: 390 Размер: 48, м Дополнительно: черный</t>
  </si>
  <si>
    <t>Футболка мужская Арт: 4570381 Цена: 390 Размер: 54 Дополнительно: черный</t>
  </si>
  <si>
    <t>Футболка мужская Арт: 4570373 Цена: 390 Размер: 48, М Дополнительно: бордовый</t>
  </si>
  <si>
    <t>Футболка мужская Арт: 4570370 Цена: 390 Размер: 54 Дополнительно: серый</t>
  </si>
  <si>
    <t xml:space="preserve"> Футболка мужская East West Артикул: 4570364 100% Хлопок</t>
  </si>
  <si>
    <t>Вероника Tрушникова</t>
  </si>
  <si>
    <t>Палантин(57*180) Venera, Италия Арт: 460059 черно-золот</t>
  </si>
  <si>
    <t>Платье из джерси Арт: 709401 Размер: 46</t>
  </si>
  <si>
    <t>платье  Арт: 708400  Размер: 46</t>
  </si>
  <si>
    <t>Сумма с орг %</t>
  </si>
  <si>
    <t>транспорт</t>
  </si>
  <si>
    <t>сдано</t>
  </si>
  <si>
    <t>Баланс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</si>
</sst>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1">
    <font>
      <sz val="11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ill="1" applyAlignment="1" applyProtection="1">
      <alignment/>
      <protection/>
    </xf>
    <xf numFmtId="0" fontId="19" fillId="0" borderId="10" xfId="0" applyFont="1" applyFill="1" applyBorder="1" applyAlignment="1" applyProtection="1">
      <alignment horizontal="left" vertical="top" wrapText="1"/>
      <protection/>
    </xf>
    <xf numFmtId="0" fontId="21" fillId="0" borderId="10" xfId="0" applyFont="1" applyFill="1" applyBorder="1" applyAlignment="1" applyProtection="1">
      <alignment horizontal="left" vertical="top" wrapText="1"/>
      <protection/>
    </xf>
    <xf numFmtId="0" fontId="20" fillId="0" borderId="10" xfId="0" applyFont="1" applyFill="1" applyBorder="1" applyAlignment="1" applyProtection="1">
      <alignment horizontal="left" vertical="top" wrapText="1"/>
      <protection/>
    </xf>
    <xf numFmtId="2" fontId="19" fillId="0" borderId="10" xfId="0" applyNumberFormat="1" applyFont="1" applyFill="1" applyBorder="1" applyAlignment="1" applyProtection="1">
      <alignment horizontal="left" vertical="top" wrapText="1"/>
      <protection/>
    </xf>
    <xf numFmtId="0" fontId="22" fillId="0" borderId="10" xfId="0" applyFont="1" applyFill="1" applyBorder="1" applyAlignment="1" applyProtection="1">
      <alignment horizontal="center" vertical="top" wrapText="1"/>
      <protection/>
    </xf>
    <xf numFmtId="1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Font="1" applyFill="1" applyBorder="1" applyAlignment="1" applyProtection="1">
      <alignment horizontal="left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140625" defaultRowHeight="15"/>
  <cols>
    <col min="1" max="1" width="33.140625" style="7" customWidth="1"/>
    <col min="2" max="2" width="10.140625" style="1" customWidth="1"/>
    <col min="3" max="3" width="30.00390625" style="2" customWidth="1"/>
    <col min="4" max="4" width="15.28125" style="1" customWidth="1"/>
    <col min="5" max="7" width="7.00390625" style="1" customWidth="1"/>
    <col min="8" max="8" width="10.7109375" style="1" bestFit="1" customWidth="1"/>
    <col min="9" max="9" width="13.140625" style="1" bestFit="1" customWidth="1"/>
    <col min="10" max="16384" width="9.140625" style="1" customWidth="1"/>
  </cols>
  <sheetData>
    <row r="1" spans="1:11" ht="28.5">
      <c r="A1" s="3" t="s">
        <v>2</v>
      </c>
      <c r="B1" s="3" t="s">
        <v>0</v>
      </c>
      <c r="C1" s="3" t="s">
        <v>1</v>
      </c>
      <c r="D1" s="3" t="s">
        <v>3</v>
      </c>
      <c r="E1" s="3" t="s">
        <v>4</v>
      </c>
      <c r="F1" s="3" t="s">
        <v>5</v>
      </c>
      <c r="G1" s="3" t="s">
        <v>6</v>
      </c>
      <c r="H1" s="1" t="s">
        <v>54</v>
      </c>
      <c r="I1" s="1" t="s">
        <v>55</v>
      </c>
      <c r="J1" s="1" t="s">
        <v>56</v>
      </c>
      <c r="K1" s="1" t="s">
        <v>57</v>
      </c>
    </row>
    <row r="2" spans="1:9" ht="51">
      <c r="A2" s="7" t="s">
        <v>23</v>
      </c>
      <c r="B2" s="1">
        <v>3720334</v>
      </c>
      <c r="C2" s="2" t="s">
        <v>22</v>
      </c>
      <c r="D2" s="1">
        <v>1</v>
      </c>
      <c r="E2" s="1">
        <v>1</v>
      </c>
      <c r="F2" s="1">
        <v>490</v>
      </c>
      <c r="G2" s="1">
        <f>E2*F2</f>
        <v>490</v>
      </c>
      <c r="H2" s="1">
        <f>G2*1.16</f>
        <v>568.4</v>
      </c>
      <c r="I2" s="4">
        <f>200/24</f>
        <v>8.333333333333334</v>
      </c>
    </row>
    <row r="3" spans="1:9" ht="51">
      <c r="A3" s="7" t="s">
        <v>23</v>
      </c>
      <c r="B3" s="1" t="s">
        <v>24</v>
      </c>
      <c r="C3" s="2" t="s">
        <v>25</v>
      </c>
      <c r="D3" s="1">
        <v>1</v>
      </c>
      <c r="E3" s="1">
        <v>1</v>
      </c>
      <c r="F3" s="1">
        <v>220</v>
      </c>
      <c r="G3" s="1">
        <f>E3*F3</f>
        <v>220</v>
      </c>
      <c r="H3" s="1">
        <f>G3*1.16</f>
        <v>255.2</v>
      </c>
      <c r="I3" s="4">
        <f>200/24</f>
        <v>8.333333333333334</v>
      </c>
    </row>
    <row r="4" spans="1:9" ht="36">
      <c r="A4" s="7" t="s">
        <v>23</v>
      </c>
      <c r="B4" s="1">
        <v>460059</v>
      </c>
      <c r="C4" s="2" t="s">
        <v>51</v>
      </c>
      <c r="D4" s="1">
        <v>1</v>
      </c>
      <c r="E4" s="1">
        <v>1</v>
      </c>
      <c r="F4" s="1">
        <v>290</v>
      </c>
      <c r="G4" s="1">
        <f>E4*F4</f>
        <v>290</v>
      </c>
      <c r="H4" s="1">
        <f>G4*1.16</f>
        <v>336.4</v>
      </c>
      <c r="I4" s="4">
        <f>200/24</f>
        <v>8.333333333333334</v>
      </c>
    </row>
    <row r="5" spans="1:11" ht="36">
      <c r="A5" s="7" t="s">
        <v>23</v>
      </c>
      <c r="H5" s="5">
        <f>SUM(H2:H4)</f>
        <v>1160</v>
      </c>
      <c r="I5" s="5">
        <f>SUM(I2:I4)</f>
        <v>25</v>
      </c>
      <c r="J5" s="5"/>
      <c r="K5" s="5">
        <f>J5-I5-H5</f>
        <v>-1185</v>
      </c>
    </row>
    <row r="6" spans="1:9" ht="42.75">
      <c r="A6" s="7" t="s">
        <v>30</v>
      </c>
      <c r="C6" s="2" t="s">
        <v>31</v>
      </c>
      <c r="D6" s="1" t="s">
        <v>32</v>
      </c>
      <c r="E6" s="1">
        <v>1</v>
      </c>
      <c r="F6" s="1">
        <v>520</v>
      </c>
      <c r="G6" s="1">
        <f>E6*F6</f>
        <v>520</v>
      </c>
      <c r="H6" s="1">
        <f>G6*1.16</f>
        <v>603.1999999999999</v>
      </c>
      <c r="I6" s="4">
        <f>200/24</f>
        <v>8.333333333333334</v>
      </c>
    </row>
    <row r="7" spans="1:11" ht="20.25">
      <c r="A7" s="7" t="s">
        <v>30</v>
      </c>
      <c r="H7" s="5">
        <f>H6</f>
        <v>603.1999999999999</v>
      </c>
      <c r="I7" s="6">
        <f>I6</f>
        <v>8.333333333333334</v>
      </c>
      <c r="J7" s="5"/>
      <c r="K7" s="5">
        <f>J7-I7-H7</f>
        <v>-611.5333333333333</v>
      </c>
    </row>
    <row r="8" spans="1:9" ht="76.5">
      <c r="A8" s="7" t="s">
        <v>41</v>
      </c>
      <c r="C8" s="2" t="s">
        <v>40</v>
      </c>
      <c r="D8" s="1">
        <v>1</v>
      </c>
      <c r="E8" s="1">
        <v>1</v>
      </c>
      <c r="F8" s="1">
        <v>520</v>
      </c>
      <c r="G8" s="1">
        <f>E8*F8</f>
        <v>520</v>
      </c>
      <c r="H8" s="1">
        <f>G8</f>
        <v>520</v>
      </c>
      <c r="I8" s="4">
        <f>200/24</f>
        <v>8.333333333333334</v>
      </c>
    </row>
    <row r="9" spans="1:11" ht="20.25">
      <c r="A9" s="7" t="s">
        <v>41</v>
      </c>
      <c r="H9" s="5">
        <f>H8</f>
        <v>520</v>
      </c>
      <c r="I9" s="6">
        <f>I8</f>
        <v>8.333333333333334</v>
      </c>
      <c r="J9" s="5">
        <v>150</v>
      </c>
      <c r="K9" s="5">
        <f>J9-I9-H9</f>
        <v>-378.33333333333337</v>
      </c>
    </row>
    <row r="10" spans="1:9" ht="38.25">
      <c r="A10" s="7" t="s">
        <v>37</v>
      </c>
      <c r="C10" s="2" t="s">
        <v>36</v>
      </c>
      <c r="D10" s="1" t="s">
        <v>19</v>
      </c>
      <c r="E10" s="1">
        <v>1</v>
      </c>
      <c r="F10" s="1">
        <v>580</v>
      </c>
      <c r="G10" s="1">
        <f>E10*F10</f>
        <v>580</v>
      </c>
      <c r="H10" s="1">
        <f>G10*1.16</f>
        <v>672.8</v>
      </c>
      <c r="I10" s="4">
        <f>200/24</f>
        <v>8.333333333333334</v>
      </c>
    </row>
    <row r="11" spans="1:11" ht="20.25">
      <c r="A11" s="7" t="s">
        <v>37</v>
      </c>
      <c r="H11" s="6">
        <f>H10</f>
        <v>672.8</v>
      </c>
      <c r="I11" s="6">
        <f>I10</f>
        <v>8.333333333333334</v>
      </c>
      <c r="J11" s="5"/>
      <c r="K11" s="5">
        <f>J11-I11-H11</f>
        <v>-681.1333333333333</v>
      </c>
    </row>
    <row r="12" spans="1:9" ht="18">
      <c r="A12" s="7" t="s">
        <v>21</v>
      </c>
      <c r="B12" s="1">
        <v>708400</v>
      </c>
      <c r="C12" s="2" t="s">
        <v>53</v>
      </c>
      <c r="D12" s="1">
        <v>1</v>
      </c>
      <c r="E12" s="1">
        <v>1</v>
      </c>
      <c r="F12" s="1">
        <v>860</v>
      </c>
      <c r="G12" s="1">
        <f>E12*F12</f>
        <v>860</v>
      </c>
      <c r="H12" s="1">
        <f>G12*1.16</f>
        <v>997.5999999999999</v>
      </c>
      <c r="I12" s="4">
        <f>200/24</f>
        <v>8.333333333333334</v>
      </c>
    </row>
    <row r="13" spans="1:9" ht="25.5">
      <c r="A13" s="7" t="s">
        <v>21</v>
      </c>
      <c r="B13" s="1">
        <v>709401</v>
      </c>
      <c r="C13" s="2" t="s">
        <v>52</v>
      </c>
      <c r="D13" s="1">
        <v>1</v>
      </c>
      <c r="E13" s="1">
        <v>1</v>
      </c>
      <c r="F13" s="1">
        <v>860</v>
      </c>
      <c r="G13" s="1">
        <f>E13*F13</f>
        <v>860</v>
      </c>
      <c r="H13" s="1">
        <f>G13*1.16</f>
        <v>997.5999999999999</v>
      </c>
      <c r="I13" s="4">
        <f>200/24</f>
        <v>8.333333333333334</v>
      </c>
    </row>
    <row r="14" spans="1:11" ht="20.25">
      <c r="A14" s="7" t="s">
        <v>21</v>
      </c>
      <c r="H14" s="5">
        <f>SUM(H12:H13)</f>
        <v>1995.1999999999998</v>
      </c>
      <c r="I14" s="6">
        <f>SUM(I12:I13)</f>
        <v>16.666666666666668</v>
      </c>
      <c r="J14" s="5"/>
      <c r="K14" s="5">
        <f>J14-I14-H14</f>
        <v>-2011.8666666666666</v>
      </c>
    </row>
    <row r="15" spans="1:9" ht="76.5">
      <c r="A15" s="7" t="s">
        <v>39</v>
      </c>
      <c r="B15" s="1">
        <v>4450496</v>
      </c>
      <c r="C15" s="2" t="s">
        <v>38</v>
      </c>
      <c r="D15" s="1">
        <v>1</v>
      </c>
      <c r="E15" s="1">
        <v>1</v>
      </c>
      <c r="F15" s="1">
        <v>620</v>
      </c>
      <c r="G15" s="1">
        <f>E15*F15</f>
        <v>620</v>
      </c>
      <c r="H15" s="1">
        <f>G15*1.16</f>
        <v>719.1999999999999</v>
      </c>
      <c r="I15" s="4">
        <f>200/24</f>
        <v>8.333333333333334</v>
      </c>
    </row>
    <row r="16" spans="1:11" ht="36">
      <c r="A16" s="7" t="s">
        <v>39</v>
      </c>
      <c r="H16" s="6">
        <f>H15</f>
        <v>719.1999999999999</v>
      </c>
      <c r="I16" s="6">
        <f>I15</f>
        <v>8.333333333333334</v>
      </c>
      <c r="J16" s="5"/>
      <c r="K16" s="5">
        <f>J16-I16-H16</f>
        <v>-727.5333333333333</v>
      </c>
    </row>
    <row r="17" spans="1:9" ht="25.5">
      <c r="A17" s="7" t="s">
        <v>50</v>
      </c>
      <c r="C17" s="2" t="s">
        <v>49</v>
      </c>
      <c r="D17" s="1" t="s">
        <v>14</v>
      </c>
      <c r="E17" s="1">
        <v>1</v>
      </c>
      <c r="F17" s="1">
        <v>390</v>
      </c>
      <c r="G17" s="1">
        <f>E17*F17</f>
        <v>390</v>
      </c>
      <c r="H17" s="1">
        <f>G17*1.16</f>
        <v>452.4</v>
      </c>
      <c r="I17" s="4">
        <f>200/24</f>
        <v>8.333333333333334</v>
      </c>
    </row>
    <row r="18" spans="1:11" ht="20.25">
      <c r="A18" s="7" t="s">
        <v>50</v>
      </c>
      <c r="H18" s="6">
        <f>H17</f>
        <v>452.4</v>
      </c>
      <c r="I18" s="6">
        <f>I17</f>
        <v>8.333333333333334</v>
      </c>
      <c r="J18" s="5"/>
      <c r="K18" s="5">
        <f>J18-I18-H18</f>
        <v>-460.7333333333333</v>
      </c>
    </row>
    <row r="19" spans="1:9" ht="38.25">
      <c r="A19" s="7" t="s">
        <v>16</v>
      </c>
      <c r="C19" s="2" t="s">
        <v>15</v>
      </c>
      <c r="D19" s="1" t="s">
        <v>17</v>
      </c>
      <c r="E19" s="1">
        <v>1</v>
      </c>
      <c r="F19" s="1">
        <v>520</v>
      </c>
      <c r="G19" s="1">
        <f>E19*F19</f>
        <v>520</v>
      </c>
      <c r="H19" s="1">
        <f>G19*1.16</f>
        <v>603.1999999999999</v>
      </c>
      <c r="I19" s="4">
        <f>200/24</f>
        <v>8.333333333333334</v>
      </c>
    </row>
    <row r="20" spans="1:11" ht="20.25">
      <c r="A20" s="7" t="s">
        <v>16</v>
      </c>
      <c r="H20" s="6">
        <f>H19</f>
        <v>603.1999999999999</v>
      </c>
      <c r="I20" s="6">
        <f>I19</f>
        <v>8.333333333333334</v>
      </c>
      <c r="J20" s="5"/>
      <c r="K20" s="5">
        <f>J20-I20-H20</f>
        <v>-611.5333333333333</v>
      </c>
    </row>
    <row r="21" spans="1:9" ht="54">
      <c r="A21" s="7" t="s">
        <v>18</v>
      </c>
      <c r="B21" s="1">
        <v>4100198</v>
      </c>
      <c r="C21" s="2" t="s">
        <v>20</v>
      </c>
      <c r="D21" s="1" t="s">
        <v>19</v>
      </c>
      <c r="E21" s="1">
        <v>1</v>
      </c>
      <c r="F21" s="1">
        <v>240</v>
      </c>
      <c r="G21" s="1">
        <f>E21*F21</f>
        <v>240</v>
      </c>
      <c r="H21" s="1">
        <f>G21*1.16</f>
        <v>278.4</v>
      </c>
      <c r="I21" s="4">
        <f>200/24</f>
        <v>8.333333333333334</v>
      </c>
    </row>
    <row r="22" spans="1:11" ht="54">
      <c r="A22" s="7" t="s">
        <v>18</v>
      </c>
      <c r="H22" s="6">
        <f>H21</f>
        <v>278.4</v>
      </c>
      <c r="I22" s="6">
        <f>I21</f>
        <v>8.333333333333334</v>
      </c>
      <c r="J22" s="5"/>
      <c r="K22" s="5">
        <f>J22-I22-H22</f>
        <v>-286.7333333333333</v>
      </c>
    </row>
    <row r="23" spans="1:9" ht="36">
      <c r="A23" s="7" t="s">
        <v>8</v>
      </c>
      <c r="B23" s="1">
        <v>2270450</v>
      </c>
      <c r="C23" s="2" t="s">
        <v>7</v>
      </c>
      <c r="D23" s="1">
        <v>1</v>
      </c>
      <c r="E23" s="1">
        <v>1</v>
      </c>
      <c r="F23" s="1">
        <v>190</v>
      </c>
      <c r="G23" s="1">
        <f>E23*F23</f>
        <v>190</v>
      </c>
      <c r="H23" s="1">
        <f>G23*1.16</f>
        <v>220.39999999999998</v>
      </c>
      <c r="I23" s="4">
        <f>200/24</f>
        <v>8.333333333333334</v>
      </c>
    </row>
    <row r="24" spans="1:11" ht="36">
      <c r="A24" s="7" t="s">
        <v>8</v>
      </c>
      <c r="H24" s="6">
        <f>H23</f>
        <v>220.39999999999998</v>
      </c>
      <c r="I24" s="6">
        <f>I23</f>
        <v>8.333333333333334</v>
      </c>
      <c r="J24" s="5"/>
      <c r="K24" s="5">
        <f>J24-I24-H24</f>
        <v>-228.73333333333332</v>
      </c>
    </row>
    <row r="25" spans="1:9" ht="38.25">
      <c r="A25" s="7" t="s">
        <v>10</v>
      </c>
      <c r="B25" s="1">
        <v>708203</v>
      </c>
      <c r="C25" s="2" t="s">
        <v>9</v>
      </c>
      <c r="D25" s="1" t="s">
        <v>11</v>
      </c>
      <c r="E25" s="1">
        <v>1</v>
      </c>
      <c r="F25" s="1">
        <v>790</v>
      </c>
      <c r="G25" s="1">
        <f>E25*F25</f>
        <v>790</v>
      </c>
      <c r="H25" s="1">
        <f>G25*1.16</f>
        <v>916.4</v>
      </c>
      <c r="I25" s="4">
        <f>200/24</f>
        <v>8.333333333333334</v>
      </c>
    </row>
    <row r="26" spans="1:11" ht="20.25">
      <c r="A26" s="7" t="s">
        <v>10</v>
      </c>
      <c r="H26" s="6">
        <f>H25</f>
        <v>916.4</v>
      </c>
      <c r="I26" s="6">
        <f>I25</f>
        <v>8.333333333333334</v>
      </c>
      <c r="J26" s="5"/>
      <c r="K26" s="5">
        <f>J26-I26-H26</f>
        <v>-924.7333333333333</v>
      </c>
    </row>
    <row r="27" spans="1:9" ht="51">
      <c r="A27" s="7" t="s">
        <v>43</v>
      </c>
      <c r="B27" s="1">
        <v>4720045</v>
      </c>
      <c r="C27" s="2" t="s">
        <v>42</v>
      </c>
      <c r="D27" s="1" t="s">
        <v>19</v>
      </c>
      <c r="E27" s="1">
        <v>1</v>
      </c>
      <c r="F27" s="1">
        <v>640</v>
      </c>
      <c r="G27" s="1">
        <f>E27*F27</f>
        <v>640</v>
      </c>
      <c r="H27" s="1">
        <f>G27*1.16</f>
        <v>742.4</v>
      </c>
      <c r="I27" s="4">
        <f>200/24</f>
        <v>8.333333333333334</v>
      </c>
    </row>
    <row r="28" spans="1:9" ht="25.5">
      <c r="A28" s="7" t="s">
        <v>43</v>
      </c>
      <c r="B28" s="1">
        <v>4450467</v>
      </c>
      <c r="C28" s="2" t="s">
        <v>44</v>
      </c>
      <c r="D28" s="1" t="s">
        <v>19</v>
      </c>
      <c r="E28" s="1">
        <v>1</v>
      </c>
      <c r="F28" s="1">
        <v>590</v>
      </c>
      <c r="G28" s="1">
        <f>E28*F28</f>
        <v>590</v>
      </c>
      <c r="H28" s="1">
        <f>G28*1.16</f>
        <v>684.4</v>
      </c>
      <c r="I28" s="4">
        <f>200/24</f>
        <v>8.333333333333334</v>
      </c>
    </row>
    <row r="29" spans="1:9" ht="38.25">
      <c r="A29" s="7" t="s">
        <v>43</v>
      </c>
      <c r="B29" s="1">
        <v>4570381</v>
      </c>
      <c r="C29" s="2" t="s">
        <v>45</v>
      </c>
      <c r="D29" s="1" t="s">
        <v>19</v>
      </c>
      <c r="E29" s="1">
        <v>1</v>
      </c>
      <c r="F29" s="1">
        <v>390</v>
      </c>
      <c r="G29" s="1">
        <f>E29*F29</f>
        <v>390</v>
      </c>
      <c r="H29" s="1">
        <f>G29*1.16</f>
        <v>452.4</v>
      </c>
      <c r="I29" s="4">
        <f>200/24</f>
        <v>8.333333333333334</v>
      </c>
    </row>
    <row r="30" spans="1:9" ht="38.25">
      <c r="A30" s="7" t="s">
        <v>43</v>
      </c>
      <c r="B30" s="1">
        <v>4570381</v>
      </c>
      <c r="C30" s="2" t="s">
        <v>46</v>
      </c>
      <c r="D30" s="1" t="s">
        <v>19</v>
      </c>
      <c r="E30" s="1">
        <v>1</v>
      </c>
      <c r="F30" s="1">
        <v>390</v>
      </c>
      <c r="G30" s="1">
        <f>E30*F30</f>
        <v>390</v>
      </c>
      <c r="H30" s="1">
        <f>G30*1.16</f>
        <v>452.4</v>
      </c>
      <c r="I30" s="4">
        <f>200/24</f>
        <v>8.333333333333334</v>
      </c>
    </row>
    <row r="31" spans="1:9" ht="38.25">
      <c r="A31" s="7" t="s">
        <v>43</v>
      </c>
      <c r="B31" s="1">
        <v>4570373</v>
      </c>
      <c r="C31" s="2" t="s">
        <v>47</v>
      </c>
      <c r="D31" s="1" t="s">
        <v>19</v>
      </c>
      <c r="E31" s="1">
        <v>1</v>
      </c>
      <c r="F31" s="1">
        <v>390</v>
      </c>
      <c r="G31" s="1">
        <f>E31*F31</f>
        <v>390</v>
      </c>
      <c r="H31" s="1">
        <f>G31*1.16</f>
        <v>452.4</v>
      </c>
      <c r="I31" s="4">
        <f>200/24</f>
        <v>8.333333333333334</v>
      </c>
    </row>
    <row r="32" spans="1:9" ht="38.25">
      <c r="A32" s="7" t="s">
        <v>43</v>
      </c>
      <c r="B32" s="1">
        <v>4570370</v>
      </c>
      <c r="C32" s="2" t="s">
        <v>48</v>
      </c>
      <c r="D32" s="1" t="s">
        <v>19</v>
      </c>
      <c r="E32" s="1">
        <v>1</v>
      </c>
      <c r="F32" s="1">
        <v>390</v>
      </c>
      <c r="G32" s="1">
        <f>E32*F32</f>
        <v>390</v>
      </c>
      <c r="H32" s="1">
        <f>G32*1.16</f>
        <v>452.4</v>
      </c>
      <c r="I32" s="4">
        <f>200/24</f>
        <v>8.333333333333334</v>
      </c>
    </row>
    <row r="33" spans="1:11" ht="20.25">
      <c r="A33" s="7" t="s">
        <v>43</v>
      </c>
      <c r="H33" s="5">
        <f>SUM(H27:H32)</f>
        <v>3236.4</v>
      </c>
      <c r="I33" s="5">
        <f>SUM(I27:I32)</f>
        <v>50.00000000000001</v>
      </c>
      <c r="J33" s="5"/>
      <c r="K33" s="5">
        <f>J33-I33-H33</f>
        <v>-3286.4</v>
      </c>
    </row>
    <row r="34" spans="1:9" ht="38.25">
      <c r="A34" s="7" t="s">
        <v>27</v>
      </c>
      <c r="C34" s="2" t="s">
        <v>26</v>
      </c>
      <c r="D34" s="1" t="s">
        <v>14</v>
      </c>
      <c r="E34" s="1">
        <v>1</v>
      </c>
      <c r="F34" s="1">
        <v>490</v>
      </c>
      <c r="G34" s="1">
        <f>E34*F34</f>
        <v>490</v>
      </c>
      <c r="H34" s="1">
        <f>G34*1.16</f>
        <v>568.4</v>
      </c>
      <c r="I34" s="4">
        <f>200/24</f>
        <v>8.333333333333334</v>
      </c>
    </row>
    <row r="35" spans="1:11" ht="20.25">
      <c r="A35" s="7" t="s">
        <v>27</v>
      </c>
      <c r="H35" s="6">
        <f>H34</f>
        <v>568.4</v>
      </c>
      <c r="I35" s="6">
        <f>I34</f>
        <v>8.333333333333334</v>
      </c>
      <c r="J35" s="5"/>
      <c r="K35" s="5">
        <f>J35-I35-H35</f>
        <v>-576.7333333333333</v>
      </c>
    </row>
    <row r="36" spans="1:9" ht="38.25">
      <c r="A36" s="7" t="s">
        <v>13</v>
      </c>
      <c r="C36" s="2" t="s">
        <v>12</v>
      </c>
      <c r="D36" s="1" t="s">
        <v>14</v>
      </c>
      <c r="E36" s="1">
        <v>1</v>
      </c>
      <c r="F36" s="1">
        <v>420</v>
      </c>
      <c r="G36" s="1">
        <f>E36*F36</f>
        <v>420</v>
      </c>
      <c r="H36" s="1">
        <f>G36*1.16</f>
        <v>487.2</v>
      </c>
      <c r="I36" s="4">
        <f>200/24</f>
        <v>8.333333333333334</v>
      </c>
    </row>
    <row r="37" spans="1:11" ht="36">
      <c r="A37" s="7" t="s">
        <v>13</v>
      </c>
      <c r="H37" s="6">
        <f>H36</f>
        <v>487.2</v>
      </c>
      <c r="I37" s="6">
        <f>I36</f>
        <v>8.333333333333334</v>
      </c>
      <c r="J37" s="5"/>
      <c r="K37" s="5">
        <f>J37-I37-H37</f>
        <v>-495.5333333333333</v>
      </c>
    </row>
    <row r="38" spans="1:9" ht="38.25">
      <c r="A38" s="7" t="s">
        <v>28</v>
      </c>
      <c r="C38" s="2" t="s">
        <v>26</v>
      </c>
      <c r="D38" s="1" t="s">
        <v>29</v>
      </c>
      <c r="E38" s="1">
        <v>1</v>
      </c>
      <c r="F38" s="1">
        <v>490</v>
      </c>
      <c r="G38" s="1">
        <f>E38*F38</f>
        <v>490</v>
      </c>
      <c r="H38" s="1">
        <f>G38*1.16</f>
        <v>568.4</v>
      </c>
      <c r="I38" s="4">
        <f>200/24</f>
        <v>8.333333333333334</v>
      </c>
    </row>
    <row r="39" spans="1:11" ht="36">
      <c r="A39" s="7" t="s">
        <v>28</v>
      </c>
      <c r="H39" s="6">
        <f>H38</f>
        <v>568.4</v>
      </c>
      <c r="I39" s="6">
        <f>I38</f>
        <v>8.333333333333334</v>
      </c>
      <c r="J39" s="5"/>
      <c r="K39" s="5">
        <f>J39-I39-H39</f>
        <v>-576.7333333333333</v>
      </c>
    </row>
    <row r="40" spans="1:9" ht="38.25">
      <c r="A40" s="7" t="s">
        <v>33</v>
      </c>
      <c r="C40" s="2" t="s">
        <v>34</v>
      </c>
      <c r="D40" s="1" t="s">
        <v>35</v>
      </c>
      <c r="E40" s="1">
        <v>1</v>
      </c>
      <c r="F40" s="1">
        <v>220</v>
      </c>
      <c r="G40" s="1">
        <f>E40*F40</f>
        <v>220</v>
      </c>
      <c r="H40" s="1">
        <f>G40*1.16</f>
        <v>255.2</v>
      </c>
      <c r="I40" s="4">
        <f>200/24</f>
        <v>8.333333333333334</v>
      </c>
    </row>
    <row r="41" spans="1:11" ht="36">
      <c r="A41" s="7" t="s">
        <v>33</v>
      </c>
      <c r="H41" s="6">
        <f>H40</f>
        <v>255.2</v>
      </c>
      <c r="I41" s="6">
        <f>I40</f>
        <v>8.333333333333334</v>
      </c>
      <c r="J41" s="5"/>
      <c r="K41" s="5">
        <f>J41-I41-H41</f>
        <v>-263.5333333333333</v>
      </c>
    </row>
    <row r="42" ht="18">
      <c r="G42" s="1">
        <f>SUM(G2:G40)</f>
        <v>11500</v>
      </c>
    </row>
  </sheetData>
  <sheetProtection/>
  <autoFilter ref="A1:K42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dcterms:created xsi:type="dcterms:W3CDTF">2015-01-22T14:29:50Z</dcterms:created>
  <dcterms:modified xsi:type="dcterms:W3CDTF">2015-01-22T14:30:04Z</dcterms:modified>
  <cp:category/>
  <cp:version/>
  <cp:contentType/>
  <cp:contentStatus/>
</cp:coreProperties>
</file>