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к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<sst xmlns="http://schemas.openxmlformats.org/spreadsheetml/2006/main" count="64" uniqueCount="36">
  <si>
    <t>Кто заказал</t>
  </si>
  <si>
    <t>Товар</t>
  </si>
  <si>
    <t>Цена</t>
  </si>
  <si>
    <t>Сумма в руб</t>
  </si>
  <si>
    <t>Сумма с орг %</t>
  </si>
  <si>
    <t>Доставка</t>
  </si>
  <si>
    <t>Сдано</t>
  </si>
  <si>
    <t>баланс</t>
  </si>
  <si>
    <t>Анастасия Лошкина ( Чубашова)</t>
  </si>
  <si>
    <t>Vichy Intensive Antiperspirant 72H Excessive Perspiration 50ml Цена: 8.50 ДОБАВИЛА ВАС В ПАКЕТНЫЙ РЯД</t>
  </si>
  <si>
    <t>Vichy Normaderm Purifying Cleansing Gel 200ml Цена: 7.90</t>
  </si>
  <si>
    <t>Елена Тиньгаева</t>
  </si>
  <si>
    <t>евро 14.50 вместо евро 17.00 т.е. 15% скидка Партия 2 x 50млВиши Интенсивной Detranspirant 72H роликовый дезодорант</t>
  </si>
  <si>
    <t>Ирина Пичугина (Кинева)</t>
  </si>
  <si>
    <t>Ирина Сидякина</t>
  </si>
  <si>
    <t>La Roche-Posay Effaclar Purifying Foaming Gel 2 x 400ml ВЫКУПИЛА ПАКЕТНУЮ ПОЗИЦИЮ НА ДВОИХ, ПОЛУЧИЛСЯ ФЛАКОН В 2 РАЗА БОЛЬШЕ ЦЕНА НА 0,5 ЕВРО ВЕГО ВЫШЕ</t>
  </si>
  <si>
    <t>La Roche-Posay Hydreane Light 40ml</t>
  </si>
  <si>
    <t>НЕТ</t>
  </si>
  <si>
    <t>Настя Новосёлова (Лебедева)</t>
  </si>
  <si>
    <r>
      <t>Vichy Normaderm Teint Anti-Imperfection Foundation 30ml Цена: 15.9 ЕВРО</t>
    </r>
    <r>
      <rPr>
        <b/>
        <sz val="8"/>
        <rFont val="Arial"/>
        <family val="2"/>
      </rPr>
      <t>Дополнительно:</t>
    </r>
    <r>
      <rPr>
        <sz val="8"/>
        <rFont val="Arial"/>
        <family val="2"/>
      </rPr>
      <t> ТОН 25 NUDE</t>
    </r>
  </si>
  <si>
    <t>Наталья С</t>
  </si>
  <si>
    <t>Ольга Шестопалова (Стаценко)</t>
  </si>
  <si>
    <t>Ducray Argeal кожного сала-Поглощая лечебный Шампунь 200 мл Цена: евро 8.90</t>
  </si>
  <si>
    <t>Роман и Ольга Саликовы</t>
  </si>
  <si>
    <t>Татьяна N</t>
  </si>
  <si>
    <t>Татьяна Баканова</t>
  </si>
  <si>
    <r>
      <t>Bioderma Atoderm Nourishing Cream 500ml</t>
    </r>
    <r>
      <rPr>
        <b/>
        <sz val="8"/>
        <rFont val="Arial"/>
        <family val="2"/>
      </rPr>
      <t>Дополнительно:</t>
    </r>
    <r>
      <rPr>
        <sz val="8"/>
        <rFont val="Arial"/>
        <family val="2"/>
      </rPr>
      <t>http://www.cocooncenter.co.uk/Bioderma-Atoderm-Nourishing-Cream-500ml!3473.html</t>
    </r>
  </si>
  <si>
    <t>http://www.cocooncenter.co.uk/Bioderma-Atoderm-Hands-Repairing-Cream-50ml!6953.html Цена: 3.5</t>
  </si>
  <si>
    <t>Vichy 48H Intensive Anti-perspirant Deodorant 50ml Цена: 8.5</t>
  </si>
  <si>
    <r>
      <t>Vichy Normaderm Anti-Ageing 50ml Цена: 15.9</t>
    </r>
    <r>
      <rPr>
        <b/>
        <sz val="8"/>
        <rFont val="Arial"/>
        <family val="2"/>
      </rPr>
      <t>Дополнительно:</t>
    </r>
    <r>
      <rPr>
        <sz val="8"/>
        <rFont val="Arial"/>
        <family val="2"/>
      </rPr>
      <t>http://www.cocooncenter.co.uk/Vichy-Normaderm-Anti-Ageing-50ml!12372.html</t>
    </r>
  </si>
  <si>
    <t>Vichy Normaderm Purifying Astringent Lotion 200ml Цена: 9.5</t>
  </si>
  <si>
    <t>Юлия Корнева</t>
  </si>
  <si>
    <t>Vichy Dercos Energising Hairloss Shampoo 400ml Цена: 10.9</t>
  </si>
  <si>
    <t>Юля Ю</t>
  </si>
  <si>
    <t>ღஐღ Ира ღஐღ</t>
  </si>
  <si>
    <t>Phyto Phytophanère Hair and Nails 2 x 120 Gel-Caps, € 22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</si>
</sst>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0" fillId="13" borderId="10" xfId="0" applyFont="1" applyFill="1" applyBorder="1" applyAlignment="1">
      <alignment vertical="top" wrapText="1"/>
    </xf>
    <xf numFmtId="0" fontId="23" fillId="13" borderId="10" xfId="0" applyFont="1" applyFill="1" applyBorder="1" applyAlignment="1">
      <alignment vertical="top" wrapText="1"/>
    </xf>
    <xf numFmtId="0" fontId="22" fillId="13" borderId="10" xfId="0" applyFont="1" applyFill="1" applyBorder="1" applyAlignment="1">
      <alignment horizontal="center" vertical="top" wrapText="1"/>
    </xf>
    <xf numFmtId="164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1" fontId="47" fillId="13" borderId="10" xfId="0" applyNumberFormat="1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horizontal="center" vertical="top" wrapText="1"/>
    </xf>
    <xf numFmtId="0" fontId="20" fillId="0" borderId="10" xfId="42" applyFont="1" applyFill="1" applyBorder="1" applyAlignment="1" applyProtection="1">
      <alignment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140625" defaultRowHeight="12.75"/>
  <cols>
    <col min="1" max="1" width="30.421875" style="22" customWidth="1"/>
    <col min="2" max="2" width="38.140625" style="6" customWidth="1"/>
    <col min="3" max="3" width="9.140625" style="21" customWidth="1"/>
    <col min="4" max="4" width="10.421875" style="6" customWidth="1"/>
    <col min="5" max="5" width="9.140625" style="6" customWidth="1"/>
    <col min="6" max="6" width="12.28125" style="6" customWidth="1"/>
    <col min="7" max="16384" width="9.140625" style="6" customWidth="1"/>
  </cols>
  <sheetData>
    <row r="1" spans="1:8" s="2" customFormat="1" ht="47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8" hidden="1">
      <c r="A2" s="3"/>
      <c r="B2" s="4"/>
      <c r="C2" s="5">
        <f>SUM(C3:C36)</f>
        <v>194.8</v>
      </c>
      <c r="D2" s="5">
        <f>SUM(D3:D36)</f>
        <v>8629.64</v>
      </c>
      <c r="E2" s="5">
        <f>SUM(E3:E36)/2</f>
        <v>10010.382399999997</v>
      </c>
      <c r="F2" s="5">
        <f>SUM(F3:F36)/2</f>
        <v>608.3866666666667</v>
      </c>
      <c r="G2" s="5">
        <f>SUM(G3:G36)</f>
        <v>0</v>
      </c>
      <c r="H2" s="5">
        <f>SUM(H3:H36)</f>
        <v>-10618.769066666664</v>
      </c>
    </row>
    <row r="3" spans="1:6" ht="36">
      <c r="A3" s="7" t="s">
        <v>8</v>
      </c>
      <c r="B3" s="8" t="s">
        <v>9</v>
      </c>
      <c r="C3" s="9">
        <f>14.5/2</f>
        <v>7.25</v>
      </c>
      <c r="D3" s="10">
        <f>C3*44.3</f>
        <v>321.17499999999995</v>
      </c>
      <c r="E3" s="10">
        <f>D3*1.16</f>
        <v>372.56299999999993</v>
      </c>
      <c r="F3" s="10">
        <f>((17.9+2.7)/30)*44.3</f>
        <v>30.41933333333333</v>
      </c>
    </row>
    <row r="4" spans="1:6" ht="36">
      <c r="A4" s="7" t="s">
        <v>8</v>
      </c>
      <c r="B4" s="8" t="s">
        <v>10</v>
      </c>
      <c r="C4" s="9">
        <v>7.9</v>
      </c>
      <c r="D4" s="10">
        <f aca="true" t="shared" si="0" ref="D4:D35">C4*44.3</f>
        <v>349.96999999999997</v>
      </c>
      <c r="E4" s="10">
        <f aca="true" t="shared" si="1" ref="E4:E35">D4*1.16</f>
        <v>405.9651999999999</v>
      </c>
      <c r="F4" s="10">
        <f aca="true" t="shared" si="2" ref="F4:F35">((17.9+2.7)/30)*44.3</f>
        <v>30.41933333333333</v>
      </c>
    </row>
    <row r="5" spans="1:8" ht="36">
      <c r="A5" s="7" t="s">
        <v>8</v>
      </c>
      <c r="B5" s="8"/>
      <c r="C5" s="9"/>
      <c r="D5" s="10"/>
      <c r="E5" s="11">
        <f>SUM(E3:E4)</f>
        <v>778.5281999999999</v>
      </c>
      <c r="F5" s="11">
        <f>SUM(F3:F4)</f>
        <v>60.83866666666666</v>
      </c>
      <c r="G5" s="12"/>
      <c r="H5" s="11">
        <f>G5-F5-E5</f>
        <v>-839.3668666666665</v>
      </c>
    </row>
    <row r="6" spans="1:6" s="17" customFormat="1" ht="33.75">
      <c r="A6" s="13" t="s">
        <v>11</v>
      </c>
      <c r="B6" s="14" t="s">
        <v>12</v>
      </c>
      <c r="C6" s="15">
        <f>14.5/2</f>
        <v>7.25</v>
      </c>
      <c r="D6" s="16">
        <f t="shared" si="0"/>
        <v>321.17499999999995</v>
      </c>
      <c r="E6" s="16">
        <f t="shared" si="1"/>
        <v>372.56299999999993</v>
      </c>
      <c r="F6" s="16">
        <f t="shared" si="2"/>
        <v>30.41933333333333</v>
      </c>
    </row>
    <row r="7" spans="1:6" s="17" customFormat="1" ht="33.75">
      <c r="A7" s="13" t="s">
        <v>11</v>
      </c>
      <c r="B7" s="14" t="s">
        <v>12</v>
      </c>
      <c r="C7" s="15">
        <f>14.5/2</f>
        <v>7.25</v>
      </c>
      <c r="D7" s="16">
        <f t="shared" si="0"/>
        <v>321.17499999999995</v>
      </c>
      <c r="E7" s="16">
        <f t="shared" si="1"/>
        <v>372.56299999999993</v>
      </c>
      <c r="F7" s="16">
        <f t="shared" si="2"/>
        <v>30.41933333333333</v>
      </c>
    </row>
    <row r="8" spans="1:8" s="17" customFormat="1" ht="20.25">
      <c r="A8" s="13" t="s">
        <v>11</v>
      </c>
      <c r="B8" s="14"/>
      <c r="C8" s="15"/>
      <c r="D8" s="16"/>
      <c r="E8" s="18">
        <f>SUM(E6:E7)</f>
        <v>745.1259999999999</v>
      </c>
      <c r="F8" s="18">
        <f>SUM(F6:F7)</f>
        <v>60.83866666666666</v>
      </c>
      <c r="G8" s="19"/>
      <c r="H8" s="18">
        <f>G8-F8-E8</f>
        <v>-805.9646666666665</v>
      </c>
    </row>
    <row r="9" spans="1:6" ht="36">
      <c r="A9" s="20" t="s">
        <v>13</v>
      </c>
      <c r="B9" s="8" t="s">
        <v>12</v>
      </c>
      <c r="C9" s="9">
        <f>14.5/2</f>
        <v>7.25</v>
      </c>
      <c r="D9" s="10">
        <f t="shared" si="0"/>
        <v>321.17499999999995</v>
      </c>
      <c r="E9" s="10">
        <f t="shared" si="1"/>
        <v>372.56299999999993</v>
      </c>
      <c r="F9" s="10">
        <f t="shared" si="2"/>
        <v>30.41933333333333</v>
      </c>
    </row>
    <row r="10" spans="1:8" ht="36">
      <c r="A10" s="20" t="s">
        <v>13</v>
      </c>
      <c r="B10" s="8"/>
      <c r="C10" s="9"/>
      <c r="D10" s="10"/>
      <c r="E10" s="11">
        <f>E9</f>
        <v>372.56299999999993</v>
      </c>
      <c r="F10" s="11">
        <f>F9</f>
        <v>30.41933333333333</v>
      </c>
      <c r="G10" s="12"/>
      <c r="H10" s="11">
        <f>G10-F10-E10</f>
        <v>-402.98233333333326</v>
      </c>
    </row>
    <row r="11" spans="1:6" s="17" customFormat="1" ht="45">
      <c r="A11" s="13" t="s">
        <v>14</v>
      </c>
      <c r="B11" s="14" t="s">
        <v>15</v>
      </c>
      <c r="C11" s="15">
        <f>19.9/2</f>
        <v>9.95</v>
      </c>
      <c r="D11" s="16">
        <f t="shared" si="0"/>
        <v>440.78499999999997</v>
      </c>
      <c r="E11" s="16">
        <f t="shared" si="1"/>
        <v>511.3105999999999</v>
      </c>
      <c r="F11" s="16">
        <f t="shared" si="2"/>
        <v>30.41933333333333</v>
      </c>
    </row>
    <row r="12" spans="1:6" s="17" customFormat="1" ht="18">
      <c r="A12" s="13" t="s">
        <v>14</v>
      </c>
      <c r="B12" s="14" t="s">
        <v>16</v>
      </c>
      <c r="C12" s="15" t="s">
        <v>17</v>
      </c>
      <c r="D12" s="16"/>
      <c r="E12" s="16"/>
      <c r="F12" s="16"/>
    </row>
    <row r="13" spans="1:8" s="17" customFormat="1" ht="20.25">
      <c r="A13" s="13" t="s">
        <v>14</v>
      </c>
      <c r="B13" s="14"/>
      <c r="C13" s="15"/>
      <c r="D13" s="16"/>
      <c r="E13" s="18">
        <f>SUM(E11:E12)</f>
        <v>511.3105999999999</v>
      </c>
      <c r="F13" s="18">
        <f>SUM(F11:F12)</f>
        <v>30.41933333333333</v>
      </c>
      <c r="G13" s="19"/>
      <c r="H13" s="18">
        <f>G13-F13-E13</f>
        <v>-541.7299333333333</v>
      </c>
    </row>
    <row r="14" spans="1:6" ht="36">
      <c r="A14" s="7" t="s">
        <v>18</v>
      </c>
      <c r="B14" s="8" t="s">
        <v>19</v>
      </c>
      <c r="C14" s="9">
        <v>15.9</v>
      </c>
      <c r="D14" s="10">
        <f t="shared" si="0"/>
        <v>704.37</v>
      </c>
      <c r="E14" s="10">
        <f t="shared" si="1"/>
        <v>817.0691999999999</v>
      </c>
      <c r="F14" s="10">
        <f t="shared" si="2"/>
        <v>30.41933333333333</v>
      </c>
    </row>
    <row r="15" spans="1:8" ht="36">
      <c r="A15" s="7" t="s">
        <v>18</v>
      </c>
      <c r="B15" s="8"/>
      <c r="C15" s="9"/>
      <c r="D15" s="10"/>
      <c r="E15" s="11">
        <f>E14</f>
        <v>817.0691999999999</v>
      </c>
      <c r="F15" s="11">
        <f>F14</f>
        <v>30.41933333333333</v>
      </c>
      <c r="G15" s="12"/>
      <c r="H15" s="11">
        <f>G15-F15-E15</f>
        <v>-847.4885333333333</v>
      </c>
    </row>
    <row r="16" spans="1:6" s="17" customFormat="1" ht="45">
      <c r="A16" s="13" t="s">
        <v>20</v>
      </c>
      <c r="B16" s="14" t="s">
        <v>15</v>
      </c>
      <c r="C16" s="15">
        <f>19.9/2</f>
        <v>9.95</v>
      </c>
      <c r="D16" s="16">
        <f t="shared" si="0"/>
        <v>440.78499999999997</v>
      </c>
      <c r="E16" s="16">
        <f t="shared" si="1"/>
        <v>511.3105999999999</v>
      </c>
      <c r="F16" s="16">
        <f t="shared" si="2"/>
        <v>30.41933333333333</v>
      </c>
    </row>
    <row r="17" spans="1:8" s="17" customFormat="1" ht="20.25">
      <c r="A17" s="13" t="s">
        <v>20</v>
      </c>
      <c r="B17" s="14"/>
      <c r="C17" s="15"/>
      <c r="D17" s="16"/>
      <c r="E17" s="18">
        <f>E16</f>
        <v>511.3105999999999</v>
      </c>
      <c r="F17" s="18">
        <f>F16</f>
        <v>30.41933333333333</v>
      </c>
      <c r="G17" s="19"/>
      <c r="H17" s="18">
        <f>G17-F17-E17</f>
        <v>-541.7299333333333</v>
      </c>
    </row>
    <row r="18" spans="1:6" ht="36">
      <c r="A18" s="7" t="s">
        <v>21</v>
      </c>
      <c r="B18" s="8" t="s">
        <v>22</v>
      </c>
      <c r="C18" s="9">
        <v>8.9</v>
      </c>
      <c r="D18" s="10">
        <f t="shared" si="0"/>
        <v>394.27</v>
      </c>
      <c r="E18" s="10">
        <f t="shared" si="1"/>
        <v>457.35319999999996</v>
      </c>
      <c r="F18" s="10">
        <f t="shared" si="2"/>
        <v>30.41933333333333</v>
      </c>
    </row>
    <row r="19" spans="1:6" ht="36">
      <c r="A19" s="7" t="s">
        <v>21</v>
      </c>
      <c r="B19" s="8" t="s">
        <v>12</v>
      </c>
      <c r="C19" s="9">
        <f>14.5/2</f>
        <v>7.25</v>
      </c>
      <c r="D19" s="10">
        <f t="shared" si="0"/>
        <v>321.17499999999995</v>
      </c>
      <c r="E19" s="10">
        <f t="shared" si="1"/>
        <v>372.56299999999993</v>
      </c>
      <c r="F19" s="10">
        <f t="shared" si="2"/>
        <v>30.41933333333333</v>
      </c>
    </row>
    <row r="20" spans="1:8" ht="36">
      <c r="A20" s="7" t="s">
        <v>21</v>
      </c>
      <c r="B20" s="8"/>
      <c r="C20" s="9"/>
      <c r="D20" s="10"/>
      <c r="E20" s="11">
        <f>SUM(E18:E19)</f>
        <v>829.9161999999999</v>
      </c>
      <c r="F20" s="11">
        <f>SUM(F18:F19)</f>
        <v>60.83866666666666</v>
      </c>
      <c r="G20" s="12"/>
      <c r="H20" s="11">
        <f>G20-F20-E20</f>
        <v>-890.7548666666665</v>
      </c>
    </row>
    <row r="21" spans="1:6" s="17" customFormat="1" ht="36">
      <c r="A21" s="13" t="s">
        <v>23</v>
      </c>
      <c r="B21" s="14" t="s">
        <v>12</v>
      </c>
      <c r="C21" s="15">
        <f>14.5/2</f>
        <v>7.25</v>
      </c>
      <c r="D21" s="16">
        <f t="shared" si="0"/>
        <v>321.17499999999995</v>
      </c>
      <c r="E21" s="16">
        <f t="shared" si="1"/>
        <v>372.56299999999993</v>
      </c>
      <c r="F21" s="16">
        <f t="shared" si="2"/>
        <v>30.41933333333333</v>
      </c>
    </row>
    <row r="22" spans="1:8" s="17" customFormat="1" ht="36">
      <c r="A22" s="13" t="s">
        <v>23</v>
      </c>
      <c r="B22" s="14"/>
      <c r="C22" s="15"/>
      <c r="D22" s="16"/>
      <c r="E22" s="18">
        <f>E21</f>
        <v>372.56299999999993</v>
      </c>
      <c r="F22" s="18">
        <f>F21</f>
        <v>30.41933333333333</v>
      </c>
      <c r="G22" s="19"/>
      <c r="H22" s="18">
        <f>G22-F22-E22</f>
        <v>-402.98233333333326</v>
      </c>
    </row>
    <row r="23" spans="1:6" ht="33.75">
      <c r="A23" s="7" t="s">
        <v>24</v>
      </c>
      <c r="B23" s="8" t="s">
        <v>12</v>
      </c>
      <c r="C23" s="9">
        <f>14.5/2</f>
        <v>7.25</v>
      </c>
      <c r="D23" s="10">
        <f t="shared" si="0"/>
        <v>321.17499999999995</v>
      </c>
      <c r="E23" s="10">
        <f t="shared" si="1"/>
        <v>372.56299999999993</v>
      </c>
      <c r="F23" s="10">
        <f t="shared" si="2"/>
        <v>30.41933333333333</v>
      </c>
    </row>
    <row r="24" spans="1:8" ht="20.25">
      <c r="A24" s="7" t="s">
        <v>24</v>
      </c>
      <c r="B24" s="8"/>
      <c r="C24" s="9"/>
      <c r="D24" s="10"/>
      <c r="E24" s="11">
        <f>E23</f>
        <v>372.56299999999993</v>
      </c>
      <c r="F24" s="11">
        <f>F23</f>
        <v>30.41933333333333</v>
      </c>
      <c r="G24" s="12"/>
      <c r="H24" s="11">
        <f>G24-F24-E24</f>
        <v>-402.98233333333326</v>
      </c>
    </row>
    <row r="25" spans="1:6" s="17" customFormat="1" ht="45">
      <c r="A25" s="13" t="s">
        <v>25</v>
      </c>
      <c r="B25" s="14" t="s">
        <v>26</v>
      </c>
      <c r="C25" s="15">
        <v>13.9</v>
      </c>
      <c r="D25" s="16">
        <f t="shared" si="0"/>
        <v>615.77</v>
      </c>
      <c r="E25" s="16">
        <f t="shared" si="1"/>
        <v>714.2932</v>
      </c>
      <c r="F25" s="16">
        <f t="shared" si="2"/>
        <v>30.41933333333333</v>
      </c>
    </row>
    <row r="26" spans="1:6" s="17" customFormat="1" ht="22.5">
      <c r="A26" s="13" t="s">
        <v>25</v>
      </c>
      <c r="B26" s="14" t="s">
        <v>27</v>
      </c>
      <c r="C26" s="15">
        <v>3.5</v>
      </c>
      <c r="D26" s="16">
        <f t="shared" si="0"/>
        <v>155.04999999999998</v>
      </c>
      <c r="E26" s="16">
        <f t="shared" si="1"/>
        <v>179.85799999999998</v>
      </c>
      <c r="F26" s="16">
        <f t="shared" si="2"/>
        <v>30.41933333333333</v>
      </c>
    </row>
    <row r="27" spans="1:6" s="17" customFormat="1" ht="22.5">
      <c r="A27" s="13" t="s">
        <v>25</v>
      </c>
      <c r="B27" s="14" t="s">
        <v>28</v>
      </c>
      <c r="C27" s="15">
        <v>8.5</v>
      </c>
      <c r="D27" s="16">
        <f t="shared" si="0"/>
        <v>376.54999999999995</v>
      </c>
      <c r="E27" s="16">
        <f t="shared" si="1"/>
        <v>436.79799999999994</v>
      </c>
      <c r="F27" s="16">
        <f t="shared" si="2"/>
        <v>30.41933333333333</v>
      </c>
    </row>
    <row r="28" spans="1:6" s="17" customFormat="1" ht="33.75">
      <c r="A28" s="13" t="s">
        <v>25</v>
      </c>
      <c r="B28" s="14" t="s">
        <v>29</v>
      </c>
      <c r="C28" s="15">
        <v>15.9</v>
      </c>
      <c r="D28" s="16">
        <f t="shared" si="0"/>
        <v>704.37</v>
      </c>
      <c r="E28" s="16">
        <f t="shared" si="1"/>
        <v>817.0691999999999</v>
      </c>
      <c r="F28" s="16">
        <f t="shared" si="2"/>
        <v>30.41933333333333</v>
      </c>
    </row>
    <row r="29" spans="1:6" s="17" customFormat="1" ht="22.5">
      <c r="A29" s="13" t="s">
        <v>25</v>
      </c>
      <c r="B29" s="14" t="s">
        <v>30</v>
      </c>
      <c r="C29" s="15">
        <v>9.5</v>
      </c>
      <c r="D29" s="16">
        <f t="shared" si="0"/>
        <v>420.84999999999997</v>
      </c>
      <c r="E29" s="16">
        <f t="shared" si="1"/>
        <v>488.1859999999999</v>
      </c>
      <c r="F29" s="16">
        <f t="shared" si="2"/>
        <v>30.41933333333333</v>
      </c>
    </row>
    <row r="30" spans="1:8" s="17" customFormat="1" ht="20.25">
      <c r="A30" s="13" t="s">
        <v>25</v>
      </c>
      <c r="B30" s="14"/>
      <c r="C30" s="15"/>
      <c r="D30" s="16"/>
      <c r="E30" s="18">
        <f>SUM(E25:E29)</f>
        <v>2636.2043999999996</v>
      </c>
      <c r="F30" s="18">
        <f>SUM(F25:F29)</f>
        <v>152.09666666666666</v>
      </c>
      <c r="G30" s="19"/>
      <c r="H30" s="18">
        <f>G30-F30-E30</f>
        <v>-2788.3010666666664</v>
      </c>
    </row>
    <row r="31" spans="1:6" ht="22.5">
      <c r="A31" s="7" t="s">
        <v>31</v>
      </c>
      <c r="B31" s="8" t="s">
        <v>32</v>
      </c>
      <c r="C31" s="9">
        <v>10.9</v>
      </c>
      <c r="D31" s="10">
        <f t="shared" si="0"/>
        <v>482.87</v>
      </c>
      <c r="E31" s="10">
        <f t="shared" si="1"/>
        <v>560.1292</v>
      </c>
      <c r="F31" s="10">
        <f t="shared" si="2"/>
        <v>30.41933333333333</v>
      </c>
    </row>
    <row r="32" spans="1:8" ht="20.25">
      <c r="A32" s="7" t="s">
        <v>31</v>
      </c>
      <c r="B32" s="8"/>
      <c r="C32" s="9"/>
      <c r="D32" s="10"/>
      <c r="E32" s="11">
        <f>E31</f>
        <v>560.1292</v>
      </c>
      <c r="F32" s="11">
        <f>F31</f>
        <v>30.41933333333333</v>
      </c>
      <c r="G32" s="12"/>
      <c r="H32" s="11">
        <f>G32-F32-E32</f>
        <v>-590.5485333333334</v>
      </c>
    </row>
    <row r="33" spans="1:6" s="17" customFormat="1" ht="33.75">
      <c r="A33" s="13" t="s">
        <v>33</v>
      </c>
      <c r="B33" s="14" t="s">
        <v>12</v>
      </c>
      <c r="C33" s="15">
        <f>14.5/2</f>
        <v>7.25</v>
      </c>
      <c r="D33" s="16">
        <f t="shared" si="0"/>
        <v>321.17499999999995</v>
      </c>
      <c r="E33" s="16">
        <f t="shared" si="1"/>
        <v>372.56299999999993</v>
      </c>
      <c r="F33" s="16">
        <f t="shared" si="2"/>
        <v>30.41933333333333</v>
      </c>
    </row>
    <row r="34" spans="1:8" s="17" customFormat="1" ht="20.25">
      <c r="A34" s="13" t="s">
        <v>33</v>
      </c>
      <c r="B34" s="14"/>
      <c r="C34" s="15"/>
      <c r="D34" s="16"/>
      <c r="E34" s="18">
        <f>E33</f>
        <v>372.56299999999993</v>
      </c>
      <c r="F34" s="18">
        <f>F33</f>
        <v>30.41933333333333</v>
      </c>
      <c r="G34" s="19"/>
      <c r="H34" s="18">
        <f>G34-F34-E34</f>
        <v>-402.98233333333326</v>
      </c>
    </row>
    <row r="35" spans="1:6" ht="22.5">
      <c r="A35" s="7" t="s">
        <v>34</v>
      </c>
      <c r="B35" s="8" t="s">
        <v>35</v>
      </c>
      <c r="C35" s="9">
        <v>22</v>
      </c>
      <c r="D35" s="10">
        <f t="shared" si="0"/>
        <v>974.5999999999999</v>
      </c>
      <c r="E35" s="10">
        <f t="shared" si="1"/>
        <v>1130.5359999999998</v>
      </c>
      <c r="F35" s="10">
        <f t="shared" si="2"/>
        <v>30.41933333333333</v>
      </c>
    </row>
    <row r="36" spans="1:8" ht="20.25">
      <c r="A36" s="7" t="s">
        <v>34</v>
      </c>
      <c r="E36" s="11">
        <f>E35</f>
        <v>1130.5359999999998</v>
      </c>
      <c r="F36" s="11">
        <f>F35</f>
        <v>30.41933333333333</v>
      </c>
      <c r="G36" s="12"/>
      <c r="H36" s="11">
        <f>G36-F36-E36</f>
        <v>-1160.955333333333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2013-10-17T07:09:19Z</dcterms:created>
  <dcterms:modified xsi:type="dcterms:W3CDTF">2013-10-17T07:10:36Z</dcterms:modified>
  <cp:category/>
  <cp:version/>
  <cp:contentType/>
  <cp:contentStatus/>
</cp:coreProperties>
</file>