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855" windowHeight="8160" activeTab="0"/>
  </bookViews>
  <sheets>
    <sheet name="Ответы на форму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<sst xmlns="http://schemas.openxmlformats.org/spreadsheetml/2006/main" count="56" uniqueCount="35">
  <si>
    <t>цена в евро</t>
  </si>
  <si>
    <t>доставка+
страховка в евро</t>
  </si>
  <si>
    <t>Сумма в руб с орг %</t>
  </si>
  <si>
    <t>Сдано</t>
  </si>
  <si>
    <t>Баланс</t>
  </si>
  <si>
    <t>Ваш ник</t>
  </si>
  <si>
    <t>Ваш заказ</t>
  </si>
  <si>
    <t>нет</t>
  </si>
  <si>
    <t>@Галина@</t>
  </si>
  <si>
    <t>Innéov Densilogy Hair Anchorage and Growth 180 Capsules http://www.cocooncenter.co.uk/Inneov-Densilogy-Hair-Anchorage-and-Growth-180-Capsules!16316.html</t>
  </si>
  <si>
    <t>alenka121</t>
  </si>
  <si>
    <t>Innoxa Blue Drops 2x10ml</t>
  </si>
  <si>
    <t>katytka</t>
  </si>
  <si>
    <t>1. La Roche-Posay Physiological Soothing Lotion 200ml, 1 шт, http://www.cocooncenter.co.uk/La-Roche-Posay-Physiological-Soothing-Lotion-200ml!5341.html</t>
  </si>
  <si>
    <t>2. La Roche-Posay Lipikar Balm AP 400ml, 1 шт, http://www.cocooncenter.co.uk/La-Roche-Posay-Lipikar-Balm-AP-400ml!5790.html</t>
  </si>
  <si>
    <t>Lemusik</t>
  </si>
  <si>
    <t>Vichy Normaderm Anti-Ageing 50ml, 2 шт, http://www.cocooncenter.co.uk/Vichy-Normaderm-Anti-Ageing-50ml!12372.html</t>
  </si>
  <si>
    <t xml:space="preserve">
Vichy Normaderm Deep Cleansing Purifying Gel 400ml, 2 шт, http://www.cocooncenter.co.uk/Vichy-Normaderm-Deep-Cleansing-Purifying-Gel-400ml!10188.html</t>
  </si>
  <si>
    <t>Vichy Purete Thermale Detoxifying and Exfoliating Cream 75ml, 2шт http://www.cocooncenter.co.uk/Vichy-Purete-Thermale-Detoxifying-and-Exfoliating-Cream-75ml!438.html</t>
  </si>
  <si>
    <t>Vichy Purete Thermale Sensitive Eyes Make-up Remover 150ml 1шт http://www.cocooncenter.co.uk/Vichy-Purete-Thermale-Sensitive-Eyes-Make-up-Remover-150ml!7666.htmlhttp://www.cocooncenter.co.uk/Vichy-Purete-Thermale-Sensitive-Eyes-Make-up-Remover-150ml!7666.html</t>
  </si>
  <si>
    <t>OLGA1983</t>
  </si>
  <si>
    <t>Tati78</t>
  </si>
  <si>
    <t>1) Vichy Dercos Anti-Dandruff Sensitive Treatment Shampoo 2 x 200ml.   1  шт.  15,9 евро http://www.cocooncenter.co.uk/Vichy-Dercos-Anti-Dandruff-Sensitive-Treatment-Shampoo-2-x-200ml!16566.html</t>
  </si>
  <si>
    <t>2) Vichy Dercos Oil Control Treatment Shampoo 200ml.  1 шт.  8,5 евро http://www.cocooncenter.co.uk/Vichy-Dercos-Oil-Control-Treatment-Shampoo-200ml!9587.html</t>
  </si>
  <si>
    <t>3) Vichy Dercos Nourishing Reparative Cream Conditioner 150ml 
1 шт 9,90 евро http://www.cocooncenter.co.uk/Vichy-Dercos-Nourishing-Reparative-Cream-Conditioner-150ml!13518.html</t>
  </si>
  <si>
    <t>Калатея</t>
  </si>
  <si>
    <t>Bioderma Atoderm Hands Repairing Cream 3 x 50ml, 1 шт, http://www.cocooncenter.co.uk/Bioderma-Atoderm-Hands-Repairing-Cream-3-x-50ml!12205.html</t>
  </si>
  <si>
    <t>Катюха!</t>
  </si>
  <si>
    <t>Mustela Foam Shampoo for Newborns 150ml</t>
  </si>
  <si>
    <t>Mustela Hydra Baby Body Lotion 300ml</t>
  </si>
  <si>
    <t>Mustela Dermo-Cleansing 500ml</t>
  </si>
  <si>
    <t>Mustela Massage Oil 100ml, выкупила 110 мл, 100 мл не было в наличии, если не нужно, отпишитесь, заберу себе</t>
  </si>
  <si>
    <t>Рampers New Baby 25 Nappies Size 1 (2-5kg)</t>
  </si>
  <si>
    <t>Ольга_тм</t>
  </si>
  <si>
    <t>Bioderma Atoderm Hands Repairing Cream 3 x 50ml
http://www.cocooncenter.co.uk/Bioderma-Atoderm-Hands-Repairing-Cream-3-x-50ml!12205.html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</si>
</sst>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164" fontId="41" fillId="0" borderId="10" xfId="0" applyNumberFormat="1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vertical="top" wrapText="1"/>
    </xf>
    <xf numFmtId="0" fontId="40" fillId="13" borderId="10" xfId="0" applyFont="1" applyFill="1" applyBorder="1" applyAlignment="1">
      <alignment horizontal="center" vertical="top" wrapText="1"/>
    </xf>
    <xf numFmtId="0" fontId="41" fillId="13" borderId="10" xfId="0" applyFont="1" applyFill="1" applyBorder="1" applyAlignment="1">
      <alignment horizontal="center" vertical="top" wrapText="1"/>
    </xf>
    <xf numFmtId="164" fontId="41" fillId="13" borderId="10" xfId="0" applyNumberFormat="1" applyFont="1" applyFill="1" applyBorder="1" applyAlignment="1">
      <alignment horizontal="center" vertical="top" wrapText="1"/>
    </xf>
    <xf numFmtId="0" fontId="40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0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164" fontId="0" fillId="13" borderId="10" xfId="0" applyNumberFormat="1" applyFill="1" applyBorder="1" applyAlignment="1">
      <alignment horizontal="center" vertical="top" wrapText="1"/>
    </xf>
    <xf numFmtId="1" fontId="40" fillId="13" borderId="10" xfId="0" applyNumberFormat="1" applyFont="1" applyFill="1" applyBorder="1" applyAlignment="1">
      <alignment horizontal="center" vertical="top" wrapText="1"/>
    </xf>
    <xf numFmtId="0" fontId="0" fillId="13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" sqref="E1:E65536"/>
    </sheetView>
  </sheetViews>
  <sheetFormatPr defaultColWidth="17.140625" defaultRowHeight="12.75"/>
  <cols>
    <col min="1" max="1" width="36.00390625" style="9" customWidth="1"/>
    <col min="2" max="2" width="6.7109375" style="5" customWidth="1"/>
    <col min="3" max="3" width="50.57421875" style="5" customWidth="1"/>
    <col min="4" max="4" width="7.28125" style="6" customWidth="1"/>
    <col min="5" max="5" width="12.140625" style="6" customWidth="1"/>
    <col min="6" max="6" width="11.8515625" style="6" customWidth="1"/>
    <col min="7" max="7" width="12.7109375" style="12" customWidth="1"/>
    <col min="8" max="8" width="10.28125" style="5" customWidth="1"/>
    <col min="9" max="9" width="12.00390625" style="5" customWidth="1"/>
    <col min="10" max="16384" width="17.140625" style="5" customWidth="1"/>
  </cols>
  <sheetData>
    <row r="1" spans="1:9" s="14" customFormat="1" ht="38.25">
      <c r="A1" s="13"/>
      <c r="E1" s="14" t="s">
        <v>0</v>
      </c>
      <c r="F1" s="14" t="s">
        <v>1</v>
      </c>
      <c r="G1" s="15" t="s">
        <v>2</v>
      </c>
      <c r="H1" s="14" t="s">
        <v>3</v>
      </c>
      <c r="I1" s="14" t="s">
        <v>4</v>
      </c>
    </row>
    <row r="2" spans="1:9" ht="20.25" hidden="1">
      <c r="A2" s="1" t="s">
        <v>5</v>
      </c>
      <c r="B2" s="2"/>
      <c r="C2" s="2" t="s">
        <v>6</v>
      </c>
      <c r="D2" s="2"/>
      <c r="E2" s="4">
        <f>SUM(E3:E29)</f>
        <v>231.45000000000002</v>
      </c>
      <c r="F2" s="3">
        <f>SUM(F3:F29)</f>
        <v>12.786206896551723</v>
      </c>
      <c r="G2" s="3">
        <f>SUM(G3:G29)/2</f>
        <v>10990.629310344832</v>
      </c>
      <c r="H2" s="3">
        <f>SUM(H3:H29)</f>
        <v>518</v>
      </c>
      <c r="I2" s="3">
        <f>SUM(I3:I29)</f>
        <v>-10472.629310344824</v>
      </c>
    </row>
    <row r="3" spans="1:7" ht="51">
      <c r="A3" s="9" t="s">
        <v>8</v>
      </c>
      <c r="C3" s="5" t="s">
        <v>9</v>
      </c>
      <c r="D3" s="6">
        <v>1</v>
      </c>
      <c r="E3" s="6">
        <v>53.9</v>
      </c>
      <c r="F3" s="7">
        <f>(17.9+2.7)/29*D3</f>
        <v>0.7103448275862069</v>
      </c>
      <c r="G3" s="7">
        <f>(E3+F3)*45</f>
        <v>2457.465517241379</v>
      </c>
    </row>
    <row r="4" spans="1:9" ht="20.25">
      <c r="A4" s="9" t="s">
        <v>8</v>
      </c>
      <c r="F4" s="7"/>
      <c r="G4" s="8">
        <f>G3</f>
        <v>2457.465517241379</v>
      </c>
      <c r="H4" s="8">
        <v>518</v>
      </c>
      <c r="I4" s="8">
        <f>H4-G4</f>
        <v>-1939.465517241379</v>
      </c>
    </row>
    <row r="5" spans="1:7" s="17" customFormat="1" ht="20.25">
      <c r="A5" s="16" t="s">
        <v>10</v>
      </c>
      <c r="C5" s="18" t="s">
        <v>11</v>
      </c>
      <c r="D5" s="19">
        <f>1/2</f>
        <v>0.5</v>
      </c>
      <c r="E5" s="19">
        <f>12.5/2</f>
        <v>6.25</v>
      </c>
      <c r="F5" s="20">
        <f>(17.9+2.7)/29*D5</f>
        <v>0.35517241379310344</v>
      </c>
      <c r="G5" s="20">
        <f aca="true" t="shared" si="0" ref="G5:G28">(E5+F5)*45</f>
        <v>297.23275862068965</v>
      </c>
    </row>
    <row r="6" spans="1:9" s="17" customFormat="1" ht="20.25">
      <c r="A6" s="16" t="s">
        <v>10</v>
      </c>
      <c r="C6" s="18"/>
      <c r="D6" s="19"/>
      <c r="E6" s="19"/>
      <c r="F6" s="20"/>
      <c r="G6" s="21">
        <f>G5</f>
        <v>297.23275862068965</v>
      </c>
      <c r="H6" s="21"/>
      <c r="I6" s="21">
        <f>H6-G6</f>
        <v>-297.23275862068965</v>
      </c>
    </row>
    <row r="7" spans="1:7" ht="38.25">
      <c r="A7" s="9" t="s">
        <v>12</v>
      </c>
      <c r="C7" s="10" t="s">
        <v>13</v>
      </c>
      <c r="D7" s="11" t="s">
        <v>7</v>
      </c>
      <c r="F7" s="7"/>
      <c r="G7" s="7">
        <f t="shared" si="0"/>
        <v>0</v>
      </c>
    </row>
    <row r="8" spans="1:7" ht="38.25">
      <c r="A8" s="9" t="s">
        <v>12</v>
      </c>
      <c r="C8" s="10" t="s">
        <v>14</v>
      </c>
      <c r="D8" s="11" t="s">
        <v>7</v>
      </c>
      <c r="F8" s="7"/>
      <c r="G8" s="7">
        <f t="shared" si="0"/>
        <v>0</v>
      </c>
    </row>
    <row r="9" spans="1:7" s="17" customFormat="1" ht="38.25">
      <c r="A9" s="16" t="s">
        <v>15</v>
      </c>
      <c r="C9" s="18" t="s">
        <v>16</v>
      </c>
      <c r="D9" s="22">
        <v>2</v>
      </c>
      <c r="E9" s="19">
        <f>15.9*2</f>
        <v>31.8</v>
      </c>
      <c r="F9" s="20">
        <f>(17.9+2.7)/29*D9</f>
        <v>1.4206896551724137</v>
      </c>
      <c r="G9" s="20">
        <f t="shared" si="0"/>
        <v>1494.9310344827586</v>
      </c>
    </row>
    <row r="10" spans="1:7" s="17" customFormat="1" ht="51">
      <c r="A10" s="16" t="s">
        <v>15</v>
      </c>
      <c r="C10" s="18" t="s">
        <v>17</v>
      </c>
      <c r="D10" s="22">
        <v>2</v>
      </c>
      <c r="E10" s="19">
        <f>10.5*2</f>
        <v>21</v>
      </c>
      <c r="F10" s="20">
        <f>(17.9+2.7)/29*D10</f>
        <v>1.4206896551724137</v>
      </c>
      <c r="G10" s="20">
        <f t="shared" si="0"/>
        <v>1008.9310344827586</v>
      </c>
    </row>
    <row r="11" spans="1:7" s="17" customFormat="1" ht="38.25">
      <c r="A11" s="16" t="s">
        <v>15</v>
      </c>
      <c r="C11" s="18" t="s">
        <v>18</v>
      </c>
      <c r="D11" s="22">
        <v>2</v>
      </c>
      <c r="E11" s="19">
        <f>10.9*2</f>
        <v>21.8</v>
      </c>
      <c r="F11" s="20">
        <f>(17.9+2.7)/29*D11</f>
        <v>1.4206896551724137</v>
      </c>
      <c r="G11" s="20">
        <f t="shared" si="0"/>
        <v>1044.9310344827586</v>
      </c>
    </row>
    <row r="12" spans="1:7" s="17" customFormat="1" ht="76.5">
      <c r="A12" s="16" t="s">
        <v>15</v>
      </c>
      <c r="C12" s="18" t="s">
        <v>19</v>
      </c>
      <c r="D12" s="22">
        <v>1</v>
      </c>
      <c r="E12" s="19">
        <v>8.9</v>
      </c>
      <c r="F12" s="20">
        <f>(17.9+2.7)/29*D12</f>
        <v>0.7103448275862069</v>
      </c>
      <c r="G12" s="20">
        <f t="shared" si="0"/>
        <v>432.4655172413793</v>
      </c>
    </row>
    <row r="13" spans="1:9" s="17" customFormat="1" ht="20.25">
      <c r="A13" s="16" t="s">
        <v>15</v>
      </c>
      <c r="C13" s="18"/>
      <c r="D13" s="22"/>
      <c r="E13" s="19"/>
      <c r="F13" s="20"/>
      <c r="G13" s="21">
        <f>SUM(G9:G12)</f>
        <v>3981.258620689655</v>
      </c>
      <c r="H13" s="21"/>
      <c r="I13" s="21">
        <f>H13-G13</f>
        <v>-3981.258620689655</v>
      </c>
    </row>
    <row r="14" spans="1:7" ht="20.25">
      <c r="A14" s="9" t="s">
        <v>20</v>
      </c>
      <c r="C14" s="10" t="s">
        <v>11</v>
      </c>
      <c r="D14" s="6">
        <f>1/2</f>
        <v>0.5</v>
      </c>
      <c r="E14" s="6">
        <f>12.5/2</f>
        <v>6.25</v>
      </c>
      <c r="F14" s="7">
        <f>(17.9+2.7)/29*D14</f>
        <v>0.35517241379310344</v>
      </c>
      <c r="G14" s="7">
        <f t="shared" si="0"/>
        <v>297.23275862068965</v>
      </c>
    </row>
    <row r="15" spans="1:9" ht="20.25">
      <c r="A15" s="9" t="s">
        <v>20</v>
      </c>
      <c r="C15" s="10"/>
      <c r="F15" s="7"/>
      <c r="G15" s="8">
        <f>G14</f>
        <v>297.23275862068965</v>
      </c>
      <c r="H15" s="8"/>
      <c r="I15" s="8">
        <f>H15-G15</f>
        <v>-297.23275862068965</v>
      </c>
    </row>
    <row r="16" spans="1:7" s="17" customFormat="1" ht="63.75">
      <c r="A16" s="16" t="s">
        <v>21</v>
      </c>
      <c r="C16" s="18" t="s">
        <v>22</v>
      </c>
      <c r="D16" s="22">
        <v>1</v>
      </c>
      <c r="E16" s="19">
        <v>15.9</v>
      </c>
      <c r="F16" s="20">
        <f>(17.9+2.7)/29*D16</f>
        <v>0.7103448275862069</v>
      </c>
      <c r="G16" s="20">
        <f t="shared" si="0"/>
        <v>747.4655172413793</v>
      </c>
    </row>
    <row r="17" spans="1:7" s="17" customFormat="1" ht="38.25">
      <c r="A17" s="16" t="s">
        <v>21</v>
      </c>
      <c r="C17" s="18" t="s">
        <v>23</v>
      </c>
      <c r="D17" s="22">
        <v>1</v>
      </c>
      <c r="E17" s="19">
        <v>8.5</v>
      </c>
      <c r="F17" s="20">
        <f>(17.9+2.7)/29*D17</f>
        <v>0.7103448275862069</v>
      </c>
      <c r="G17" s="20">
        <f t="shared" si="0"/>
        <v>414.4655172413793</v>
      </c>
    </row>
    <row r="18" spans="1:7" s="17" customFormat="1" ht="63.75">
      <c r="A18" s="16" t="s">
        <v>21</v>
      </c>
      <c r="C18" s="18" t="s">
        <v>24</v>
      </c>
      <c r="D18" s="22">
        <v>1</v>
      </c>
      <c r="E18" s="19">
        <v>9.9</v>
      </c>
      <c r="F18" s="20">
        <f>(17.9+2.7)/29*D18</f>
        <v>0.7103448275862069</v>
      </c>
      <c r="G18" s="20">
        <f t="shared" si="0"/>
        <v>477.4655172413793</v>
      </c>
    </row>
    <row r="19" spans="1:9" ht="20.25">
      <c r="A19" s="9" t="s">
        <v>21</v>
      </c>
      <c r="C19" s="10"/>
      <c r="D19" s="11"/>
      <c r="F19" s="7"/>
      <c r="G19" s="8">
        <f>SUM(G16:G18)</f>
        <v>1639.396551724138</v>
      </c>
      <c r="H19" s="8"/>
      <c r="I19" s="8">
        <f>H19-G19</f>
        <v>-1639.396551724138</v>
      </c>
    </row>
    <row r="20" spans="1:7" ht="38.25">
      <c r="A20" s="9" t="s">
        <v>25</v>
      </c>
      <c r="C20" s="5" t="s">
        <v>26</v>
      </c>
      <c r="D20" s="6">
        <v>1</v>
      </c>
      <c r="E20" s="6">
        <v>6.5</v>
      </c>
      <c r="F20" s="7">
        <f>(17.9+2.7)/29*D20</f>
        <v>0.7103448275862069</v>
      </c>
      <c r="G20" s="7">
        <f t="shared" si="0"/>
        <v>324.4655172413793</v>
      </c>
    </row>
    <row r="21" spans="1:9" ht="20.25">
      <c r="A21" s="9" t="s">
        <v>25</v>
      </c>
      <c r="F21" s="7"/>
      <c r="G21" s="8">
        <f>G20</f>
        <v>324.4655172413793</v>
      </c>
      <c r="H21" s="8"/>
      <c r="I21" s="8">
        <f>H21-G21</f>
        <v>-324.4655172413793</v>
      </c>
    </row>
    <row r="22" spans="1:7" s="17" customFormat="1" ht="20.25">
      <c r="A22" s="16" t="s">
        <v>27</v>
      </c>
      <c r="C22" s="18" t="s">
        <v>28</v>
      </c>
      <c r="D22" s="22">
        <v>1</v>
      </c>
      <c r="E22" s="19">
        <v>6.95</v>
      </c>
      <c r="F22" s="20">
        <f>(17.9+2.7)/29*D22</f>
        <v>0.7103448275862069</v>
      </c>
      <c r="G22" s="20">
        <f t="shared" si="0"/>
        <v>344.7155172413793</v>
      </c>
    </row>
    <row r="23" spans="1:7" s="17" customFormat="1" ht="20.25">
      <c r="A23" s="16" t="s">
        <v>27</v>
      </c>
      <c r="C23" s="18" t="s">
        <v>29</v>
      </c>
      <c r="D23" s="22">
        <v>1</v>
      </c>
      <c r="E23" s="19">
        <v>10.9</v>
      </c>
      <c r="F23" s="20">
        <f>(17.9+2.7)/29*D23</f>
        <v>0.7103448275862069</v>
      </c>
      <c r="G23" s="20">
        <f t="shared" si="0"/>
        <v>522.4655172413793</v>
      </c>
    </row>
    <row r="24" spans="1:7" s="17" customFormat="1" ht="20.25">
      <c r="A24" s="16" t="s">
        <v>27</v>
      </c>
      <c r="C24" s="18" t="s">
        <v>30</v>
      </c>
      <c r="D24" s="22">
        <v>1</v>
      </c>
      <c r="E24" s="19">
        <v>6.9</v>
      </c>
      <c r="F24" s="20">
        <f>(17.9+2.7)/29*D24</f>
        <v>0.7103448275862069</v>
      </c>
      <c r="G24" s="20">
        <f t="shared" si="0"/>
        <v>342.4655172413793</v>
      </c>
    </row>
    <row r="25" spans="1:7" s="17" customFormat="1" ht="38.25">
      <c r="A25" s="16" t="s">
        <v>27</v>
      </c>
      <c r="C25" s="18" t="s">
        <v>31</v>
      </c>
      <c r="D25" s="22">
        <v>1</v>
      </c>
      <c r="E25" s="19">
        <v>9.5</v>
      </c>
      <c r="F25" s="20">
        <f>(17.9+2.7)/29*D25</f>
        <v>0.7103448275862069</v>
      </c>
      <c r="G25" s="20">
        <f t="shared" si="0"/>
        <v>459.4655172413793</v>
      </c>
    </row>
    <row r="26" spans="1:7" s="17" customFormat="1" ht="20.25">
      <c r="A26" s="16" t="s">
        <v>27</v>
      </c>
      <c r="C26" s="18" t="s">
        <v>32</v>
      </c>
      <c r="D26" s="22" t="s">
        <v>7</v>
      </c>
      <c r="E26" s="19"/>
      <c r="F26" s="20"/>
      <c r="G26" s="20">
        <f t="shared" si="0"/>
        <v>0</v>
      </c>
    </row>
    <row r="27" spans="1:9" s="17" customFormat="1" ht="20.25">
      <c r="A27" s="16" t="s">
        <v>27</v>
      </c>
      <c r="C27" s="18"/>
      <c r="D27" s="22"/>
      <c r="E27" s="19"/>
      <c r="F27" s="20"/>
      <c r="G27" s="21">
        <f>SUM(G22:G26)</f>
        <v>1669.1120689655172</v>
      </c>
      <c r="H27" s="21"/>
      <c r="I27" s="21">
        <f>H27-G27</f>
        <v>-1669.1120689655172</v>
      </c>
    </row>
    <row r="28" spans="1:7" ht="38.25">
      <c r="A28" s="9" t="s">
        <v>33</v>
      </c>
      <c r="C28" s="10" t="s">
        <v>34</v>
      </c>
      <c r="D28" s="6">
        <v>1</v>
      </c>
      <c r="E28" s="6">
        <v>6.5</v>
      </c>
      <c r="F28" s="7">
        <f>(17.9+2.7)/29*D28</f>
        <v>0.7103448275862069</v>
      </c>
      <c r="G28" s="7">
        <f t="shared" si="0"/>
        <v>324.4655172413793</v>
      </c>
    </row>
    <row r="29" spans="1:9" ht="20.25">
      <c r="A29" s="9" t="s">
        <v>33</v>
      </c>
      <c r="C29" s="10"/>
      <c r="F29" s="7"/>
      <c r="G29" s="8">
        <f>G28</f>
        <v>324.4655172413793</v>
      </c>
      <c r="H29" s="8"/>
      <c r="I29" s="8">
        <f>H29-G29</f>
        <v>-324.4655172413793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2013-11-15T06:49:25Z</dcterms:created>
  <dcterms:modified xsi:type="dcterms:W3CDTF">2013-11-15T07:08:05Z</dcterms:modified>
  <cp:category/>
  <cp:version/>
  <cp:contentType/>
  <cp:contentStatus/>
</cp:coreProperties>
</file>