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<sst xmlns="http://schemas.openxmlformats.org/spreadsheetml/2006/main" count="121" uniqueCount="93">
  <si>
    <t>Ник</t>
  </si>
  <si>
    <t>артикул</t>
  </si>
  <si>
    <t>наименование</t>
  </si>
  <si>
    <t>цвет</t>
  </si>
  <si>
    <t>размер</t>
  </si>
  <si>
    <t>цена</t>
  </si>
  <si>
    <t>цена с орг</t>
  </si>
  <si>
    <t>ПД-121</t>
  </si>
  <si>
    <t>джемпер для дев</t>
  </si>
  <si>
    <t>ГОЛ+БЕЛ</t>
  </si>
  <si>
    <t>ксюнчик8</t>
  </si>
  <si>
    <t>КДО-55</t>
  </si>
  <si>
    <t>жакет для дев</t>
  </si>
  <si>
    <t>корал</t>
  </si>
  <si>
    <t>Верадосик</t>
  </si>
  <si>
    <t>ТО-1</t>
  </si>
  <si>
    <t>туника</t>
  </si>
  <si>
    <t>малиновый</t>
  </si>
  <si>
    <t>140</t>
  </si>
  <si>
    <t>ДПЛ-11</t>
  </si>
  <si>
    <t>платье</t>
  </si>
  <si>
    <t>персик+коралл</t>
  </si>
  <si>
    <t>ЖДО-1</t>
  </si>
  <si>
    <t>жилет для мал</t>
  </si>
  <si>
    <t xml:space="preserve">фисташковый </t>
  </si>
  <si>
    <t>ПД-123</t>
  </si>
  <si>
    <t>мол</t>
  </si>
  <si>
    <t>Мира V.</t>
  </si>
  <si>
    <t>ДГ-5</t>
  </si>
  <si>
    <t>гамаши для дев</t>
  </si>
  <si>
    <t>синий</t>
  </si>
  <si>
    <t>Елениум</t>
  </si>
  <si>
    <t>ДГ-6</t>
  </si>
  <si>
    <t>гамаши для мал/дев</t>
  </si>
  <si>
    <t>серый</t>
  </si>
  <si>
    <t>ЕленаПо</t>
  </si>
  <si>
    <t>ПД-127</t>
  </si>
  <si>
    <t>белый (молочный)</t>
  </si>
  <si>
    <t>КДО-60</t>
  </si>
  <si>
    <t>жакет для дев.</t>
  </si>
  <si>
    <t>розовый (красный)</t>
  </si>
  <si>
    <t>КДЛ-32</t>
  </si>
  <si>
    <t>розовый (белый)</t>
  </si>
  <si>
    <t>олелук</t>
  </si>
  <si>
    <t>РОЗ+БЕЛ (Голуб+бел)</t>
  </si>
  <si>
    <t>Tagesha</t>
  </si>
  <si>
    <t>салат</t>
  </si>
  <si>
    <t>КДО-57</t>
  </si>
  <si>
    <t>розов</t>
  </si>
  <si>
    <t>РОЗ+БЕЛ</t>
  </si>
  <si>
    <t>zvezdochka2010</t>
  </si>
  <si>
    <t>ПД-138</t>
  </si>
  <si>
    <t>джемпер для мал</t>
  </si>
  <si>
    <t xml:space="preserve">св.олива (замена черный) </t>
  </si>
  <si>
    <t>Ян4ик</t>
  </si>
  <si>
    <t>белый (замена молочный)</t>
  </si>
  <si>
    <t>152</t>
  </si>
  <si>
    <t>ЖДО-7</t>
  </si>
  <si>
    <t>жилет для мал/дев</t>
  </si>
  <si>
    <t>синий (замена бирюза)</t>
  </si>
  <si>
    <t>ПД-124</t>
  </si>
  <si>
    <t>молоч.</t>
  </si>
  <si>
    <t>ЖДО-6</t>
  </si>
  <si>
    <t>жилет для дев.</t>
  </si>
  <si>
    <t>желт</t>
  </si>
  <si>
    <t>Blick</t>
  </si>
  <si>
    <t>ДГ-7</t>
  </si>
  <si>
    <t>синий (черный)</t>
  </si>
  <si>
    <t>ДПО-8</t>
  </si>
  <si>
    <t>сарафан</t>
  </si>
  <si>
    <t>розовый</t>
  </si>
  <si>
    <t>Леннуся</t>
  </si>
  <si>
    <t>ПД-126</t>
  </si>
  <si>
    <t>джемпер для дев/мал</t>
  </si>
  <si>
    <t>бордовый (черный)</t>
  </si>
  <si>
    <t>NataliyaF</t>
  </si>
  <si>
    <t>коралл (салат)</t>
  </si>
  <si>
    <t>ПД-140</t>
  </si>
  <si>
    <t>джемпер для мал/дев</t>
  </si>
  <si>
    <t>василек+оранж+бел (цвет для девочки)</t>
  </si>
  <si>
    <t>zemlyanika</t>
  </si>
  <si>
    <t>ПД-135</t>
  </si>
  <si>
    <t>синий (голуб, серый, молоч.)</t>
  </si>
  <si>
    <t>олива (серый, синий)</t>
  </si>
  <si>
    <t>малиновый (замена сирень)</t>
  </si>
  <si>
    <t>РОЗ+БЕЛ (голуб+бел)</t>
  </si>
  <si>
    <t>КсенияНик</t>
  </si>
  <si>
    <t>белый (св.карамель)</t>
  </si>
  <si>
    <t>К оплате</t>
  </si>
  <si>
    <t>трансп</t>
  </si>
  <si>
    <t>Итого</t>
  </si>
  <si>
    <t>Оплата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</si>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</sst>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4" fillId="0" borderId="12" xfId="54" applyNumberFormat="1" applyFont="1" applyFill="1" applyBorder="1" applyAlignment="1">
      <alignment horizontal="left"/>
      <protection/>
    </xf>
    <xf numFmtId="0" fontId="4" fillId="0" borderId="10" xfId="54" applyNumberFormat="1" applyFont="1" applyFill="1" applyBorder="1" applyAlignment="1">
      <alignment horizontal="left"/>
      <protection/>
    </xf>
    <xf numFmtId="0" fontId="4" fillId="0" borderId="13" xfId="54" applyNumberFormat="1" applyFont="1" applyFill="1" applyBorder="1" applyAlignment="1">
      <alignment horizontal="left"/>
      <protection/>
    </xf>
    <xf numFmtId="0" fontId="4" fillId="33" borderId="12" xfId="54" applyNumberFormat="1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34" borderId="12" xfId="54" applyNumberFormat="1" applyFont="1" applyFill="1" applyBorder="1" applyAlignment="1">
      <alignment horizontal="left"/>
      <protection/>
    </xf>
    <xf numFmtId="0" fontId="4" fillId="35" borderId="10" xfId="54" applyNumberFormat="1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/>
      <protection/>
    </xf>
    <xf numFmtId="49" fontId="4" fillId="0" borderId="10" xfId="54" applyNumberFormat="1" applyFont="1" applyFill="1" applyBorder="1" applyAlignment="1">
      <alignment horizontal="left"/>
      <protection/>
    </xf>
    <xf numFmtId="49" fontId="4" fillId="0" borderId="14" xfId="53" applyNumberFormat="1" applyFont="1" applyFill="1" applyBorder="1" applyAlignment="1">
      <alignment horizontal="left"/>
      <protection/>
    </xf>
    <xf numFmtId="3" fontId="4" fillId="0" borderId="12" xfId="54" applyNumberFormat="1" applyFont="1" applyFill="1" applyBorder="1" applyAlignment="1">
      <alignment horizontal="center"/>
      <protection/>
    </xf>
    <xf numFmtId="49" fontId="4" fillId="34" borderId="11" xfId="53" applyNumberFormat="1" applyFont="1" applyFill="1" applyBorder="1" applyAlignment="1">
      <alignment horizontal="left"/>
      <protection/>
    </xf>
    <xf numFmtId="49" fontId="4" fillId="0" borderId="10" xfId="53" applyNumberFormat="1" applyFont="1" applyFill="1" applyBorder="1" applyAlignment="1">
      <alignment horizontal="left"/>
      <protection/>
    </xf>
    <xf numFmtId="49" fontId="4" fillId="0" borderId="15" xfId="52" applyNumberFormat="1" applyFont="1" applyFill="1" applyBorder="1" applyAlignment="1">
      <alignment horizontal="left"/>
      <protection/>
    </xf>
    <xf numFmtId="3" fontId="4" fillId="0" borderId="10" xfId="53" applyNumberFormat="1" applyFont="1" applyFill="1" applyBorder="1" applyAlignment="1">
      <alignment horizontal="center" wrapText="1"/>
      <protection/>
    </xf>
    <xf numFmtId="0" fontId="4" fillId="36" borderId="12" xfId="54" applyNumberFormat="1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4" fillId="35" borderId="13" xfId="54" applyNumberFormat="1" applyFont="1" applyFill="1" applyBorder="1" applyAlignment="1">
      <alignment horizontal="left"/>
      <protection/>
    </xf>
    <xf numFmtId="0" fontId="4" fillId="0" borderId="12" xfId="54" applyNumberFormat="1" applyFont="1" applyFill="1" applyBorder="1" applyAlignment="1">
      <alignment horizontal="center"/>
      <protection/>
    </xf>
    <xf numFmtId="49" fontId="4" fillId="34" borderId="12" xfId="54" applyNumberFormat="1" applyFont="1" applyFill="1" applyBorder="1" applyAlignment="1">
      <alignment horizontal="left"/>
      <protection/>
    </xf>
    <xf numFmtId="0" fontId="4" fillId="35" borderId="12" xfId="54" applyNumberFormat="1" applyFont="1" applyFill="1" applyBorder="1" applyAlignment="1">
      <alignment horizontal="center"/>
      <protection/>
    </xf>
    <xf numFmtId="0" fontId="4" fillId="37" borderId="16" xfId="54" applyNumberFormat="1" applyFont="1" applyFill="1" applyBorder="1" applyAlignment="1">
      <alignment horizontal="left"/>
      <protection/>
    </xf>
    <xf numFmtId="0" fontId="4" fillId="35" borderId="17" xfId="54" applyNumberFormat="1" applyFont="1" applyFill="1" applyBorder="1" applyAlignment="1">
      <alignment horizontal="left"/>
      <protection/>
    </xf>
    <xf numFmtId="0" fontId="4" fillId="35" borderId="14" xfId="54" applyNumberFormat="1" applyFont="1" applyFill="1" applyBorder="1" applyAlignment="1">
      <alignment horizontal="left"/>
      <protection/>
    </xf>
    <xf numFmtId="0" fontId="4" fillId="35" borderId="16" xfId="54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0" fontId="4" fillId="37" borderId="10" xfId="54" applyNumberFormat="1" applyFont="1" applyFill="1" applyBorder="1" applyAlignment="1">
      <alignment horizontal="left"/>
      <protection/>
    </xf>
    <xf numFmtId="0" fontId="4" fillId="35" borderId="10" xfId="54" applyNumberFormat="1" applyFont="1" applyFill="1" applyBorder="1" applyAlignment="1">
      <alignment horizontal="center"/>
      <protection/>
    </xf>
    <xf numFmtId="0" fontId="32" fillId="0" borderId="10" xfId="0" applyFont="1" applyBorder="1" applyAlignment="1">
      <alignment/>
    </xf>
    <xf numFmtId="0" fontId="4" fillId="36" borderId="10" xfId="54" applyNumberFormat="1" applyFont="1" applyFill="1" applyBorder="1" applyAlignment="1">
      <alignment horizontal="left"/>
      <protection/>
    </xf>
    <xf numFmtId="0" fontId="4" fillId="37" borderId="11" xfId="54" applyNumberFormat="1" applyFont="1" applyFill="1" applyBorder="1" applyAlignment="1">
      <alignment horizontal="left"/>
      <protection/>
    </xf>
    <xf numFmtId="0" fontId="4" fillId="35" borderId="15" xfId="54" applyNumberFormat="1" applyFont="1" applyFill="1" applyBorder="1" applyAlignment="1">
      <alignment horizontal="left"/>
      <protection/>
    </xf>
    <xf numFmtId="0" fontId="4" fillId="36" borderId="11" xfId="54" applyNumberFormat="1" applyFont="1" applyFill="1" applyBorder="1" applyAlignment="1">
      <alignment horizontal="left"/>
      <protection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7.03.07 3 Заявка (осень-зима 05-07) " xfId="52"/>
    <cellStyle name="Обычный_27.03.07 3 Заявка (осень-зима 05-07)  2" xfId="53"/>
    <cellStyle name="Обычный_Копия 13.07.06 Заявка клиента (основной склад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57421875" style="0" customWidth="1"/>
    <col min="2" max="2" width="12.8515625" style="0" customWidth="1"/>
    <col min="3" max="3" width="21.00390625" style="0" customWidth="1"/>
    <col min="4" max="4" width="22.28125" style="0" customWidth="1"/>
    <col min="7" max="7" width="10.8515625" style="0" customWidth="1"/>
    <col min="8" max="8" width="8.7109375" style="44" customWidth="1"/>
    <col min="9" max="9" width="7.00390625" style="44" customWidth="1"/>
    <col min="10" max="10" width="6.8515625" style="44" customWidth="1"/>
    <col min="11" max="11" width="8.421875" style="0" customWidth="1"/>
    <col min="12" max="12" width="9.140625" style="40" customWidth="1"/>
    <col min="13" max="13" width="11.85156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88</v>
      </c>
      <c r="I1" s="4" t="s">
        <v>89</v>
      </c>
      <c r="J1" s="4" t="s">
        <v>90</v>
      </c>
      <c r="K1" s="35" t="s">
        <v>91</v>
      </c>
      <c r="L1" s="10" t="s">
        <v>92</v>
      </c>
    </row>
    <row r="2" spans="1:12" ht="15">
      <c r="A2" s="11" t="s">
        <v>10</v>
      </c>
      <c r="B2" s="12" t="s">
        <v>11</v>
      </c>
      <c r="C2" s="6" t="s">
        <v>12</v>
      </c>
      <c r="D2" s="6" t="s">
        <v>13</v>
      </c>
      <c r="E2" s="7">
        <v>98</v>
      </c>
      <c r="F2" s="8">
        <v>378</v>
      </c>
      <c r="G2" s="9">
        <f aca="true" t="shared" si="0" ref="G2:G46">F2*1.15</f>
        <v>434.7</v>
      </c>
      <c r="H2" s="9">
        <v>435</v>
      </c>
      <c r="I2" s="9">
        <v>11</v>
      </c>
      <c r="J2" s="9">
        <f>H2+I2</f>
        <v>446</v>
      </c>
      <c r="K2" s="42">
        <v>435</v>
      </c>
      <c r="L2" s="41">
        <f>J2-K2</f>
        <v>11</v>
      </c>
    </row>
    <row r="3" spans="1:12" ht="15">
      <c r="A3" s="2"/>
      <c r="B3" s="14"/>
      <c r="C3" s="15"/>
      <c r="D3" s="15"/>
      <c r="E3" s="16"/>
      <c r="F3" s="17"/>
      <c r="G3" s="9"/>
      <c r="H3" s="9"/>
      <c r="I3" s="9"/>
      <c r="J3" s="9"/>
      <c r="K3" s="23"/>
      <c r="L3" s="41"/>
    </row>
    <row r="4" spans="1:12" ht="15">
      <c r="A4" s="2" t="s">
        <v>14</v>
      </c>
      <c r="B4" s="18" t="s">
        <v>15</v>
      </c>
      <c r="C4" s="19" t="s">
        <v>16</v>
      </c>
      <c r="D4" s="19" t="s">
        <v>17</v>
      </c>
      <c r="E4" s="20" t="s">
        <v>18</v>
      </c>
      <c r="F4" s="21">
        <v>250</v>
      </c>
      <c r="G4" s="9">
        <f>F4*1.15</f>
        <v>287.5</v>
      </c>
      <c r="H4" s="9">
        <f>G4+G5+G6+G7</f>
        <v>1348.95</v>
      </c>
      <c r="I4" s="9">
        <v>44</v>
      </c>
      <c r="J4" s="9">
        <f>H4+I4</f>
        <v>1392.95</v>
      </c>
      <c r="K4" s="42">
        <v>1349</v>
      </c>
      <c r="L4" s="41">
        <f>J4-K4</f>
        <v>43.950000000000045</v>
      </c>
    </row>
    <row r="5" spans="1:12" ht="15">
      <c r="A5" s="2"/>
      <c r="B5" s="22" t="s">
        <v>19</v>
      </c>
      <c r="C5" s="6" t="s">
        <v>20</v>
      </c>
      <c r="D5" s="23" t="s">
        <v>21</v>
      </c>
      <c r="E5" s="24">
        <v>98</v>
      </c>
      <c r="F5" s="25">
        <v>350</v>
      </c>
      <c r="G5" s="9">
        <f>F5*1.15</f>
        <v>402.49999999999994</v>
      </c>
      <c r="H5" s="9"/>
      <c r="I5" s="9"/>
      <c r="J5" s="9"/>
      <c r="K5" s="23"/>
      <c r="L5" s="41"/>
    </row>
    <row r="6" spans="1:12" ht="15">
      <c r="A6" s="11"/>
      <c r="B6" s="26" t="s">
        <v>22</v>
      </c>
      <c r="C6" s="15" t="s">
        <v>23</v>
      </c>
      <c r="D6" s="15" t="s">
        <v>24</v>
      </c>
      <c r="E6" s="7">
        <v>128</v>
      </c>
      <c r="F6" s="17">
        <v>273</v>
      </c>
      <c r="G6" s="9">
        <f>F6*1.15</f>
        <v>313.95</v>
      </c>
      <c r="H6" s="9"/>
      <c r="I6" s="9"/>
      <c r="J6" s="9"/>
      <c r="K6" s="23"/>
      <c r="L6" s="41"/>
    </row>
    <row r="7" spans="1:12" ht="15">
      <c r="A7" s="2"/>
      <c r="B7" s="12" t="s">
        <v>25</v>
      </c>
      <c r="C7" s="6" t="s">
        <v>8</v>
      </c>
      <c r="D7" s="6" t="s">
        <v>26</v>
      </c>
      <c r="E7" s="24">
        <v>152</v>
      </c>
      <c r="F7" s="8">
        <v>300</v>
      </c>
      <c r="G7" s="9">
        <f t="shared" si="0"/>
        <v>345</v>
      </c>
      <c r="H7" s="9"/>
      <c r="I7" s="9"/>
      <c r="J7" s="9"/>
      <c r="K7" s="23"/>
      <c r="L7" s="41"/>
    </row>
    <row r="8" spans="1:12" ht="15">
      <c r="A8" s="2"/>
      <c r="B8" s="5"/>
      <c r="C8" s="6"/>
      <c r="D8" s="6"/>
      <c r="E8" s="24"/>
      <c r="F8" s="8"/>
      <c r="G8" s="9"/>
      <c r="H8" s="9"/>
      <c r="I8" s="9"/>
      <c r="J8" s="9"/>
      <c r="K8" s="23"/>
      <c r="L8" s="41"/>
    </row>
    <row r="9" spans="1:12" ht="15">
      <c r="A9" s="2" t="s">
        <v>27</v>
      </c>
      <c r="B9" s="22" t="s">
        <v>28</v>
      </c>
      <c r="C9" s="13" t="s">
        <v>29</v>
      </c>
      <c r="D9" s="13" t="s">
        <v>30</v>
      </c>
      <c r="E9" s="24">
        <v>134</v>
      </c>
      <c r="F9" s="27">
        <v>390</v>
      </c>
      <c r="G9" s="9">
        <f t="shared" si="0"/>
        <v>448.49999999999994</v>
      </c>
      <c r="H9" s="9">
        <v>449</v>
      </c>
      <c r="I9" s="9">
        <v>11</v>
      </c>
      <c r="J9" s="9">
        <f>H9+I9</f>
        <v>460</v>
      </c>
      <c r="K9" s="42">
        <v>390</v>
      </c>
      <c r="L9" s="41">
        <f>J9-K9</f>
        <v>70</v>
      </c>
    </row>
    <row r="10" spans="1:12" ht="15">
      <c r="A10" s="2"/>
      <c r="B10" s="28"/>
      <c r="C10" s="29"/>
      <c r="D10" s="29"/>
      <c r="E10" s="30"/>
      <c r="F10" s="31"/>
      <c r="G10" s="9"/>
      <c r="H10" s="9"/>
      <c r="I10" s="9"/>
      <c r="J10" s="9"/>
      <c r="K10" s="23"/>
      <c r="L10" s="41"/>
    </row>
    <row r="11" spans="1:12" ht="15">
      <c r="A11" s="32" t="s">
        <v>31</v>
      </c>
      <c r="B11" s="36" t="s">
        <v>32</v>
      </c>
      <c r="C11" s="13" t="s">
        <v>33</v>
      </c>
      <c r="D11" s="13" t="s">
        <v>34</v>
      </c>
      <c r="E11" s="13">
        <v>140</v>
      </c>
      <c r="F11" s="34">
        <v>380</v>
      </c>
      <c r="G11" s="9">
        <f>F11*1.15</f>
        <v>436.99999999999994</v>
      </c>
      <c r="H11" s="9">
        <v>437</v>
      </c>
      <c r="I11" s="9">
        <v>11</v>
      </c>
      <c r="J11" s="9">
        <f>H11+I11</f>
        <v>448</v>
      </c>
      <c r="K11" s="42">
        <v>437</v>
      </c>
      <c r="L11" s="41">
        <f>J11-K11</f>
        <v>11</v>
      </c>
    </row>
    <row r="12" spans="1:12" ht="15">
      <c r="A12" s="35"/>
      <c r="B12" s="33"/>
      <c r="C12" s="13"/>
      <c r="D12" s="13"/>
      <c r="E12" s="13"/>
      <c r="F12" s="34"/>
      <c r="G12" s="9"/>
      <c r="H12" s="9"/>
      <c r="I12" s="9"/>
      <c r="J12" s="9"/>
      <c r="K12" s="23"/>
      <c r="L12" s="41"/>
    </row>
    <row r="13" spans="1:12" ht="15">
      <c r="A13" s="35" t="s">
        <v>35</v>
      </c>
      <c r="B13" s="36" t="s">
        <v>36</v>
      </c>
      <c r="C13" s="13" t="s">
        <v>8</v>
      </c>
      <c r="D13" s="13" t="s">
        <v>37</v>
      </c>
      <c r="E13" s="13">
        <v>146</v>
      </c>
      <c r="F13" s="34">
        <v>250</v>
      </c>
      <c r="G13" s="9">
        <f t="shared" si="0"/>
        <v>287.5</v>
      </c>
      <c r="H13" s="9">
        <f>G13+G14+G15+G16</f>
        <v>1998.7</v>
      </c>
      <c r="I13" s="9">
        <v>44</v>
      </c>
      <c r="J13" s="9">
        <f>H13+I13</f>
        <v>2042.7</v>
      </c>
      <c r="K13" s="42">
        <v>2089</v>
      </c>
      <c r="L13" s="41">
        <f>J13-K13</f>
        <v>-46.299999999999955</v>
      </c>
    </row>
    <row r="14" spans="1:12" ht="15">
      <c r="A14" s="35"/>
      <c r="B14" s="36" t="s">
        <v>38</v>
      </c>
      <c r="C14" s="13" t="s">
        <v>39</v>
      </c>
      <c r="D14" s="13" t="s">
        <v>40</v>
      </c>
      <c r="E14" s="13">
        <v>146</v>
      </c>
      <c r="F14" s="34">
        <v>730</v>
      </c>
      <c r="G14" s="9">
        <f t="shared" si="0"/>
        <v>839.4999999999999</v>
      </c>
      <c r="H14" s="9"/>
      <c r="I14" s="9"/>
      <c r="J14" s="9"/>
      <c r="K14" s="43"/>
      <c r="L14" s="41"/>
    </row>
    <row r="15" spans="1:12" ht="15">
      <c r="A15" s="35"/>
      <c r="B15" s="36" t="s">
        <v>41</v>
      </c>
      <c r="C15" s="13" t="s">
        <v>39</v>
      </c>
      <c r="D15" s="13" t="s">
        <v>42</v>
      </c>
      <c r="E15" s="13">
        <v>140</v>
      </c>
      <c r="F15" s="34">
        <v>378</v>
      </c>
      <c r="G15" s="9">
        <f t="shared" si="0"/>
        <v>434.7</v>
      </c>
      <c r="H15" s="9"/>
      <c r="I15" s="9"/>
      <c r="J15" s="9"/>
      <c r="K15" s="6"/>
      <c r="L15" s="41"/>
    </row>
    <row r="16" spans="1:12" ht="15">
      <c r="A16" s="35"/>
      <c r="B16" s="36" t="s">
        <v>32</v>
      </c>
      <c r="C16" s="13" t="s">
        <v>33</v>
      </c>
      <c r="D16" s="13" t="s">
        <v>83</v>
      </c>
      <c r="E16" s="13">
        <v>146</v>
      </c>
      <c r="F16" s="34">
        <v>380</v>
      </c>
      <c r="G16" s="9">
        <f t="shared" si="0"/>
        <v>436.99999999999994</v>
      </c>
      <c r="H16" s="9"/>
      <c r="I16" s="9"/>
      <c r="J16" s="9"/>
      <c r="K16" s="6"/>
      <c r="L16" s="41"/>
    </row>
    <row r="17" spans="1:12" ht="15">
      <c r="A17" s="35"/>
      <c r="B17" s="33"/>
      <c r="C17" s="13"/>
      <c r="D17" s="13"/>
      <c r="E17" s="13"/>
      <c r="F17" s="34"/>
      <c r="G17" s="9"/>
      <c r="H17" s="9"/>
      <c r="I17" s="9"/>
      <c r="J17" s="9"/>
      <c r="K17" s="43"/>
      <c r="L17" s="41"/>
    </row>
    <row r="18" spans="1:12" ht="15">
      <c r="A18" s="35" t="s">
        <v>43</v>
      </c>
      <c r="B18" s="36" t="s">
        <v>7</v>
      </c>
      <c r="C18" s="13" t="s">
        <v>8</v>
      </c>
      <c r="D18" s="13" t="s">
        <v>44</v>
      </c>
      <c r="E18" s="13">
        <v>110</v>
      </c>
      <c r="F18" s="34">
        <v>250</v>
      </c>
      <c r="G18" s="9">
        <f>F18*1.15</f>
        <v>287.5</v>
      </c>
      <c r="H18" s="9">
        <f>G18+G19</f>
        <v>517.5</v>
      </c>
      <c r="I18" s="9">
        <v>22</v>
      </c>
      <c r="J18" s="9">
        <f>H18+I18</f>
        <v>539.5</v>
      </c>
      <c r="K18" s="42">
        <v>518</v>
      </c>
      <c r="L18" s="41">
        <f>J18-K18</f>
        <v>21.5</v>
      </c>
    </row>
    <row r="19" spans="1:12" ht="15">
      <c r="A19" s="35"/>
      <c r="B19" s="39" t="s">
        <v>57</v>
      </c>
      <c r="C19" s="13" t="s">
        <v>58</v>
      </c>
      <c r="D19" s="13" t="s">
        <v>84</v>
      </c>
      <c r="E19" s="38">
        <v>110</v>
      </c>
      <c r="F19" s="34">
        <v>200</v>
      </c>
      <c r="G19" s="9">
        <f>F19*1.15</f>
        <v>229.99999999999997</v>
      </c>
      <c r="H19" s="9"/>
      <c r="I19" s="9"/>
      <c r="J19" s="9"/>
      <c r="K19" s="23"/>
      <c r="L19" s="41"/>
    </row>
    <row r="20" spans="1:12" ht="15">
      <c r="A20" s="35"/>
      <c r="B20" s="33"/>
      <c r="C20" s="13"/>
      <c r="D20" s="13"/>
      <c r="E20" s="13"/>
      <c r="F20" s="34"/>
      <c r="G20" s="9"/>
      <c r="H20" s="9"/>
      <c r="I20" s="9"/>
      <c r="J20" s="9"/>
      <c r="K20" s="23"/>
      <c r="L20" s="41"/>
    </row>
    <row r="21" spans="1:12" ht="15">
      <c r="A21" s="2" t="s">
        <v>45</v>
      </c>
      <c r="B21" s="36" t="s">
        <v>11</v>
      </c>
      <c r="C21" s="13" t="s">
        <v>12</v>
      </c>
      <c r="D21" s="13" t="s">
        <v>46</v>
      </c>
      <c r="E21" s="13">
        <v>116</v>
      </c>
      <c r="F21" s="34">
        <v>406</v>
      </c>
      <c r="G21" s="9">
        <f t="shared" si="0"/>
        <v>466.9</v>
      </c>
      <c r="H21" s="9">
        <f>G21+G22+G23</f>
        <v>1181.05</v>
      </c>
      <c r="I21" s="9">
        <v>33</v>
      </c>
      <c r="J21" s="9">
        <f>H21+I21</f>
        <v>1214.05</v>
      </c>
      <c r="K21" s="42">
        <v>1200</v>
      </c>
      <c r="L21" s="41">
        <f>J21-K21</f>
        <v>14.049999999999955</v>
      </c>
    </row>
    <row r="22" spans="1:12" ht="15">
      <c r="A22" s="2"/>
      <c r="B22" s="36" t="s">
        <v>47</v>
      </c>
      <c r="C22" s="13" t="s">
        <v>12</v>
      </c>
      <c r="D22" s="13" t="s">
        <v>48</v>
      </c>
      <c r="E22" s="13">
        <v>128</v>
      </c>
      <c r="F22" s="34">
        <v>371</v>
      </c>
      <c r="G22" s="9">
        <f t="shared" si="0"/>
        <v>426.65</v>
      </c>
      <c r="H22" s="9"/>
      <c r="I22" s="9"/>
      <c r="J22" s="9"/>
      <c r="K22" s="23"/>
      <c r="L22" s="41"/>
    </row>
    <row r="23" spans="1:12" ht="15">
      <c r="A23" s="2"/>
      <c r="B23" s="36" t="s">
        <v>7</v>
      </c>
      <c r="C23" s="13" t="s">
        <v>8</v>
      </c>
      <c r="D23" s="13" t="s">
        <v>49</v>
      </c>
      <c r="E23" s="13">
        <v>122</v>
      </c>
      <c r="F23" s="34">
        <v>250</v>
      </c>
      <c r="G23" s="9">
        <f t="shared" si="0"/>
        <v>287.5</v>
      </c>
      <c r="H23" s="9"/>
      <c r="I23" s="9"/>
      <c r="J23" s="9"/>
      <c r="K23" s="23"/>
      <c r="L23" s="41"/>
    </row>
    <row r="24" spans="1:12" ht="15">
      <c r="A24" s="2"/>
      <c r="B24" s="33"/>
      <c r="C24" s="13"/>
      <c r="D24" s="13"/>
      <c r="E24" s="13"/>
      <c r="F24" s="34"/>
      <c r="G24" s="9"/>
      <c r="H24" s="9"/>
      <c r="I24" s="9"/>
      <c r="J24" s="9"/>
      <c r="K24" s="23"/>
      <c r="L24" s="41"/>
    </row>
    <row r="25" spans="1:12" ht="15">
      <c r="A25" s="32" t="s">
        <v>50</v>
      </c>
      <c r="B25" s="36" t="s">
        <v>51</v>
      </c>
      <c r="C25" s="13" t="s">
        <v>52</v>
      </c>
      <c r="D25" s="13" t="s">
        <v>53</v>
      </c>
      <c r="E25" s="13">
        <v>146</v>
      </c>
      <c r="F25" s="34">
        <v>371</v>
      </c>
      <c r="G25" s="9">
        <f t="shared" si="0"/>
        <v>426.65</v>
      </c>
      <c r="H25" s="9">
        <v>427</v>
      </c>
      <c r="I25" s="9">
        <v>11</v>
      </c>
      <c r="J25" s="9">
        <f>H25+I25</f>
        <v>438</v>
      </c>
      <c r="K25" s="42">
        <v>427</v>
      </c>
      <c r="L25" s="41">
        <f>J25-K25</f>
        <v>11</v>
      </c>
    </row>
    <row r="26" spans="1:12" ht="15">
      <c r="A26" s="35"/>
      <c r="B26" s="37"/>
      <c r="C26" s="13"/>
      <c r="D26" s="13"/>
      <c r="E26" s="38"/>
      <c r="F26" s="34"/>
      <c r="G26" s="9"/>
      <c r="H26" s="9"/>
      <c r="I26" s="9"/>
      <c r="J26" s="9"/>
      <c r="K26" s="23"/>
      <c r="L26" s="41"/>
    </row>
    <row r="27" spans="1:12" ht="15">
      <c r="A27" s="35" t="s">
        <v>54</v>
      </c>
      <c r="B27" s="39" t="s">
        <v>36</v>
      </c>
      <c r="C27" s="13" t="s">
        <v>8</v>
      </c>
      <c r="D27" s="13" t="s">
        <v>55</v>
      </c>
      <c r="E27" s="38">
        <v>152</v>
      </c>
      <c r="F27" s="34">
        <v>250</v>
      </c>
      <c r="G27" s="9">
        <f t="shared" si="0"/>
        <v>287.5</v>
      </c>
      <c r="H27" s="9">
        <f>G27+G28+G29+G30+G31</f>
        <v>1380</v>
      </c>
      <c r="I27" s="9">
        <v>55</v>
      </c>
      <c r="J27" s="9">
        <f>H27+I27</f>
        <v>1435</v>
      </c>
      <c r="K27" s="42">
        <v>1380</v>
      </c>
      <c r="L27" s="41">
        <f>J27-K27</f>
        <v>55</v>
      </c>
    </row>
    <row r="28" spans="1:12" ht="15">
      <c r="A28" s="35"/>
      <c r="B28" s="18" t="s">
        <v>15</v>
      </c>
      <c r="C28" s="19" t="s">
        <v>16</v>
      </c>
      <c r="D28" s="19" t="s">
        <v>17</v>
      </c>
      <c r="E28" s="20" t="s">
        <v>56</v>
      </c>
      <c r="F28" s="21">
        <v>250</v>
      </c>
      <c r="G28" s="9">
        <f t="shared" si="0"/>
        <v>287.5</v>
      </c>
      <c r="H28" s="9"/>
      <c r="I28" s="9"/>
      <c r="J28" s="9"/>
      <c r="K28" s="23"/>
      <c r="L28" s="41"/>
    </row>
    <row r="29" spans="1:12" ht="15">
      <c r="A29" s="35"/>
      <c r="B29" s="39" t="s">
        <v>57</v>
      </c>
      <c r="C29" s="13" t="s">
        <v>58</v>
      </c>
      <c r="D29" s="13" t="s">
        <v>59</v>
      </c>
      <c r="E29" s="38">
        <v>92</v>
      </c>
      <c r="F29" s="34">
        <v>200</v>
      </c>
      <c r="G29" s="9">
        <f t="shared" si="0"/>
        <v>229.99999999999997</v>
      </c>
      <c r="H29" s="9"/>
      <c r="I29" s="9"/>
      <c r="J29" s="9"/>
      <c r="K29" s="23"/>
      <c r="L29" s="41"/>
    </row>
    <row r="30" spans="1:12" ht="15">
      <c r="A30" s="35"/>
      <c r="B30" s="39" t="s">
        <v>60</v>
      </c>
      <c r="C30" s="13" t="s">
        <v>8</v>
      </c>
      <c r="D30" s="13" t="s">
        <v>61</v>
      </c>
      <c r="E30" s="38">
        <v>152</v>
      </c>
      <c r="F30" s="34">
        <v>300</v>
      </c>
      <c r="G30" s="9">
        <f t="shared" si="0"/>
        <v>345</v>
      </c>
      <c r="H30" s="9"/>
      <c r="I30" s="9"/>
      <c r="J30" s="9"/>
      <c r="K30" s="23"/>
      <c r="L30" s="41"/>
    </row>
    <row r="31" spans="1:12" ht="15">
      <c r="A31" s="35"/>
      <c r="B31" s="39" t="s">
        <v>62</v>
      </c>
      <c r="C31" s="13" t="s">
        <v>63</v>
      </c>
      <c r="D31" s="13" t="s">
        <v>64</v>
      </c>
      <c r="E31" s="38">
        <v>110</v>
      </c>
      <c r="F31" s="34">
        <v>200</v>
      </c>
      <c r="G31" s="9">
        <f t="shared" si="0"/>
        <v>229.99999999999997</v>
      </c>
      <c r="H31" s="9"/>
      <c r="I31" s="9"/>
      <c r="J31" s="9"/>
      <c r="K31" s="23"/>
      <c r="L31" s="41"/>
    </row>
    <row r="32" spans="1:12" ht="15">
      <c r="A32" s="35"/>
      <c r="B32" s="37"/>
      <c r="C32" s="13"/>
      <c r="D32" s="13"/>
      <c r="E32" s="38"/>
      <c r="F32" s="34"/>
      <c r="G32" s="9"/>
      <c r="H32" s="9"/>
      <c r="I32" s="9"/>
      <c r="J32" s="9"/>
      <c r="K32" s="23"/>
      <c r="L32" s="41"/>
    </row>
    <row r="33" spans="1:12" ht="15">
      <c r="A33" s="35" t="s">
        <v>65</v>
      </c>
      <c r="B33" s="36" t="s">
        <v>7</v>
      </c>
      <c r="C33" s="13" t="s">
        <v>8</v>
      </c>
      <c r="D33" s="13" t="s">
        <v>9</v>
      </c>
      <c r="E33" s="13">
        <v>110</v>
      </c>
      <c r="F33" s="34">
        <v>250</v>
      </c>
      <c r="G33" s="9">
        <f>F33*1.15</f>
        <v>287.5</v>
      </c>
      <c r="H33" s="9">
        <f>G33+G34+G35</f>
        <v>1185.65</v>
      </c>
      <c r="I33" s="9">
        <v>33</v>
      </c>
      <c r="J33" s="9">
        <f>H33+I33</f>
        <v>1218.65</v>
      </c>
      <c r="K33" s="42">
        <v>1200</v>
      </c>
      <c r="L33" s="41">
        <f>J33-K33</f>
        <v>18.65000000000009</v>
      </c>
    </row>
    <row r="34" spans="1:12" ht="15">
      <c r="A34" s="35"/>
      <c r="B34" s="39" t="s">
        <v>66</v>
      </c>
      <c r="C34" s="13" t="s">
        <v>33</v>
      </c>
      <c r="D34" s="13" t="s">
        <v>67</v>
      </c>
      <c r="E34" s="38">
        <v>110</v>
      </c>
      <c r="F34" s="34">
        <v>410</v>
      </c>
      <c r="G34" s="9">
        <f t="shared" si="0"/>
        <v>471.49999999999994</v>
      </c>
      <c r="H34" s="9"/>
      <c r="I34" s="9"/>
      <c r="J34" s="9"/>
      <c r="K34" s="23"/>
      <c r="L34" s="41"/>
    </row>
    <row r="35" spans="1:12" ht="15">
      <c r="A35" s="35"/>
      <c r="B35" s="39" t="s">
        <v>68</v>
      </c>
      <c r="C35" s="13" t="s">
        <v>69</v>
      </c>
      <c r="D35" s="13" t="s">
        <v>70</v>
      </c>
      <c r="E35" s="38">
        <v>110</v>
      </c>
      <c r="F35" s="34">
        <v>371</v>
      </c>
      <c r="G35" s="9">
        <f t="shared" si="0"/>
        <v>426.65</v>
      </c>
      <c r="H35" s="9"/>
      <c r="I35" s="9"/>
      <c r="J35" s="9"/>
      <c r="K35" s="23"/>
      <c r="L35" s="41"/>
    </row>
    <row r="36" spans="1:12" ht="15">
      <c r="A36" s="35"/>
      <c r="B36" s="37"/>
      <c r="C36" s="13"/>
      <c r="D36" s="13"/>
      <c r="E36" s="38"/>
      <c r="F36" s="34"/>
      <c r="G36" s="9"/>
      <c r="H36" s="9"/>
      <c r="I36" s="9"/>
      <c r="J36" s="9"/>
      <c r="K36" s="23"/>
      <c r="L36" s="41"/>
    </row>
    <row r="37" spans="1:12" ht="15">
      <c r="A37" s="35" t="s">
        <v>71</v>
      </c>
      <c r="B37" s="39" t="s">
        <v>72</v>
      </c>
      <c r="C37" s="13" t="s">
        <v>73</v>
      </c>
      <c r="D37" s="13" t="s">
        <v>74</v>
      </c>
      <c r="E37" s="38">
        <v>104</v>
      </c>
      <c r="F37" s="34">
        <v>350</v>
      </c>
      <c r="G37" s="9">
        <f t="shared" si="0"/>
        <v>402.49999999999994</v>
      </c>
      <c r="H37" s="9">
        <v>403</v>
      </c>
      <c r="I37" s="9">
        <v>11</v>
      </c>
      <c r="J37" s="9">
        <f>H37+I37</f>
        <v>414</v>
      </c>
      <c r="K37" s="42">
        <v>423</v>
      </c>
      <c r="L37" s="41">
        <f>J37-K37</f>
        <v>-9</v>
      </c>
    </row>
    <row r="38" spans="1:12" ht="15">
      <c r="A38" s="35"/>
      <c r="B38" s="37"/>
      <c r="C38" s="13"/>
      <c r="D38" s="13"/>
      <c r="E38" s="38"/>
      <c r="F38" s="34"/>
      <c r="G38" s="9"/>
      <c r="H38" s="9"/>
      <c r="I38" s="9"/>
      <c r="J38" s="9"/>
      <c r="K38" s="23"/>
      <c r="L38" s="41"/>
    </row>
    <row r="39" spans="1:12" ht="15">
      <c r="A39" s="35" t="s">
        <v>75</v>
      </c>
      <c r="B39" s="36" t="s">
        <v>11</v>
      </c>
      <c r="C39" s="13" t="s">
        <v>12</v>
      </c>
      <c r="D39" s="13" t="s">
        <v>76</v>
      </c>
      <c r="E39" s="13">
        <v>116</v>
      </c>
      <c r="F39" s="34">
        <v>406</v>
      </c>
      <c r="G39" s="9">
        <f>F39*1.15</f>
        <v>466.9</v>
      </c>
      <c r="H39" s="9">
        <f>G39+G40+G41</f>
        <v>1173</v>
      </c>
      <c r="I39" s="9">
        <v>33</v>
      </c>
      <c r="J39" s="9">
        <f>H39+I39</f>
        <v>1206</v>
      </c>
      <c r="K39" s="42">
        <v>1173</v>
      </c>
      <c r="L39" s="41">
        <f>J39-K39</f>
        <v>33</v>
      </c>
    </row>
    <row r="40" spans="1:12" ht="15">
      <c r="A40" s="35"/>
      <c r="B40" s="39" t="s">
        <v>77</v>
      </c>
      <c r="C40" s="13" t="s">
        <v>78</v>
      </c>
      <c r="D40" s="13" t="s">
        <v>79</v>
      </c>
      <c r="E40" s="38">
        <v>110</v>
      </c>
      <c r="F40" s="34">
        <v>364</v>
      </c>
      <c r="G40" s="9">
        <f>F40*1.15</f>
        <v>418.59999999999997</v>
      </c>
      <c r="H40" s="9"/>
      <c r="I40" s="9"/>
      <c r="J40" s="9"/>
      <c r="K40" s="23"/>
      <c r="L40" s="41"/>
    </row>
    <row r="41" spans="1:12" ht="15">
      <c r="A41" s="35"/>
      <c r="B41" s="36" t="s">
        <v>7</v>
      </c>
      <c r="C41" s="13" t="s">
        <v>8</v>
      </c>
      <c r="D41" s="13" t="s">
        <v>85</v>
      </c>
      <c r="E41" s="13">
        <v>110</v>
      </c>
      <c r="F41" s="34">
        <v>250</v>
      </c>
      <c r="G41" s="9">
        <f>F41*1.15</f>
        <v>287.5</v>
      </c>
      <c r="H41" s="9"/>
      <c r="I41" s="9"/>
      <c r="J41" s="9"/>
      <c r="K41" s="23"/>
      <c r="L41" s="41"/>
    </row>
    <row r="42" spans="1:12" ht="15">
      <c r="A42" s="35"/>
      <c r="B42" s="37"/>
      <c r="C42" s="13"/>
      <c r="D42" s="13"/>
      <c r="E42" s="38"/>
      <c r="F42" s="34"/>
      <c r="G42" s="9"/>
      <c r="H42" s="9"/>
      <c r="I42" s="9"/>
      <c r="J42" s="9"/>
      <c r="K42" s="23"/>
      <c r="L42" s="41"/>
    </row>
    <row r="43" spans="1:12" ht="15">
      <c r="A43" s="32" t="s">
        <v>80</v>
      </c>
      <c r="B43" s="39" t="s">
        <v>81</v>
      </c>
      <c r="C43" s="13" t="s">
        <v>52</v>
      </c>
      <c r="D43" s="13" t="s">
        <v>82</v>
      </c>
      <c r="E43" s="38">
        <v>110</v>
      </c>
      <c r="F43" s="34">
        <v>580</v>
      </c>
      <c r="G43" s="9">
        <f t="shared" si="0"/>
        <v>667</v>
      </c>
      <c r="H43" s="9">
        <v>667</v>
      </c>
      <c r="I43" s="9">
        <v>11</v>
      </c>
      <c r="J43" s="9">
        <f>H43+I43</f>
        <v>678</v>
      </c>
      <c r="K43" s="42">
        <v>667</v>
      </c>
      <c r="L43" s="41">
        <f>J43-K43</f>
        <v>11</v>
      </c>
    </row>
    <row r="44" spans="1:12" ht="15">
      <c r="A44" s="35"/>
      <c r="B44" s="37"/>
      <c r="C44" s="13"/>
      <c r="D44" s="13"/>
      <c r="E44" s="38"/>
      <c r="F44" s="34"/>
      <c r="G44" s="9">
        <f t="shared" si="0"/>
        <v>0</v>
      </c>
      <c r="H44" s="9"/>
      <c r="I44" s="9"/>
      <c r="J44" s="9"/>
      <c r="K44" s="43"/>
      <c r="L44" s="41"/>
    </row>
    <row r="45" spans="1:12" ht="15">
      <c r="A45" s="35" t="s">
        <v>86</v>
      </c>
      <c r="B45" s="36" t="s">
        <v>41</v>
      </c>
      <c r="C45" s="13" t="s">
        <v>39</v>
      </c>
      <c r="D45" s="13" t="s">
        <v>87</v>
      </c>
      <c r="E45" s="13">
        <v>128</v>
      </c>
      <c r="F45" s="34">
        <v>378</v>
      </c>
      <c r="G45" s="9">
        <f t="shared" si="0"/>
        <v>434.7</v>
      </c>
      <c r="H45" s="9">
        <v>435</v>
      </c>
      <c r="I45" s="9">
        <v>11</v>
      </c>
      <c r="J45" s="9">
        <f>H45+I45</f>
        <v>446</v>
      </c>
      <c r="K45" s="42">
        <v>450</v>
      </c>
      <c r="L45" s="41">
        <f>J45-K45</f>
        <v>-4</v>
      </c>
    </row>
    <row r="46" spans="1:12" ht="15">
      <c r="A46" s="35"/>
      <c r="B46" s="37"/>
      <c r="C46" s="13"/>
      <c r="D46" s="13"/>
      <c r="E46" s="38"/>
      <c r="F46" s="34"/>
      <c r="G46" s="9">
        <f t="shared" si="0"/>
        <v>0</v>
      </c>
      <c r="H46" s="9"/>
      <c r="I46" s="9"/>
      <c r="J46" s="9"/>
      <c r="K46" s="43"/>
      <c r="L46" s="4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2013-02-08T19:47:56Z</dcterms:modified>
  <cp:category/>
  <cp:version/>
  <cp:contentType/>
  <cp:contentStatus/>
</cp:coreProperties>
</file>