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<sst xmlns="http://schemas.openxmlformats.org/spreadsheetml/2006/main" count="122" uniqueCount="95">
  <si>
    <t>Ник</t>
  </si>
  <si>
    <t>артикул</t>
  </si>
  <si>
    <t>наименование</t>
  </si>
  <si>
    <t>размер</t>
  </si>
  <si>
    <t>цена</t>
  </si>
  <si>
    <t>цена с орг</t>
  </si>
  <si>
    <t>К оплате</t>
  </si>
  <si>
    <t>В цвету...</t>
  </si>
  <si>
    <t>605-265 N</t>
  </si>
  <si>
    <t>Кард/накидка LG МАФФИН акр/мх/ш вино</t>
  </si>
  <si>
    <t>M</t>
  </si>
  <si>
    <t>910-109 B</t>
  </si>
  <si>
    <t>Брюки LG РОКЕТ 7/8 х/б/эл чёрный</t>
  </si>
  <si>
    <t>40</t>
  </si>
  <si>
    <t>018-226 P</t>
  </si>
  <si>
    <t>Топ TW МАРСЕЛЬ плд/в персик</t>
  </si>
  <si>
    <t>Юлия</t>
  </si>
  <si>
    <t xml:space="preserve">73-24 ChBl </t>
  </si>
  <si>
    <t>Платье TW пуговки х/б клтк голубое</t>
  </si>
  <si>
    <t>34</t>
  </si>
  <si>
    <t>911-130 E</t>
  </si>
  <si>
    <t>Платье LG САФАРИ лён/виск беж</t>
  </si>
  <si>
    <t>36</t>
  </si>
  <si>
    <t>017-316 E</t>
  </si>
  <si>
    <t xml:space="preserve">Боди TW ИНИГМА в/эл беж </t>
  </si>
  <si>
    <t>S</t>
  </si>
  <si>
    <t>801-089 A</t>
  </si>
  <si>
    <t>Платье LG МАРЧЕЗА пл антрацит</t>
  </si>
  <si>
    <t>Olesya...84</t>
  </si>
  <si>
    <t>017-187 O</t>
  </si>
  <si>
    <t xml:space="preserve">Платье TW ГРАНД пл/виск/эл терракот </t>
  </si>
  <si>
    <t xml:space="preserve">S  </t>
  </si>
  <si>
    <t>Шалфей</t>
  </si>
  <si>
    <t>017-305 NB</t>
  </si>
  <si>
    <t>Водолазка TW база нчс в/эл чёрный</t>
  </si>
  <si>
    <t>L</t>
  </si>
  <si>
    <t>017-194  KG</t>
  </si>
  <si>
    <t>Водолазка TW КРУЖЕВО в/плд серый</t>
  </si>
  <si>
    <t>017-129 At</t>
  </si>
  <si>
    <t xml:space="preserve">Водолазка реглан/складки в/эл антрацит </t>
  </si>
  <si>
    <t>017-129 O</t>
  </si>
  <si>
    <t xml:space="preserve">Водолазка реглан/складки в/эл оранж  </t>
  </si>
  <si>
    <t>013-195  KG</t>
  </si>
  <si>
    <t>Юбка TW КРУЖЕВО в/плд серый</t>
  </si>
  <si>
    <t>Twins</t>
  </si>
  <si>
    <t>017-237 KG</t>
  </si>
  <si>
    <t>Платье TW КРУЖЕВО пл/виск/элд серый</t>
  </si>
  <si>
    <t>018-355 F</t>
  </si>
  <si>
    <t>Платье TW ДОЛЛИ пл/виск/эл рубин/баклажан</t>
  </si>
  <si>
    <t>Ирикуся</t>
  </si>
  <si>
    <t>017-355 GC</t>
  </si>
  <si>
    <t>Платье TW ДОЛЛИ пл/виск/эл цвт синий</t>
  </si>
  <si>
    <t>Parvati</t>
  </si>
  <si>
    <t>014-270 B</t>
  </si>
  <si>
    <t>Джинс/леггинсы TW 83см х/б/эл чёрный</t>
  </si>
  <si>
    <t>910-299 W</t>
  </si>
  <si>
    <t>Рубашка LG ЛОРЕН х/б белый</t>
  </si>
  <si>
    <t>38</t>
  </si>
  <si>
    <t>Индерь</t>
  </si>
  <si>
    <t>017-323 C</t>
  </si>
  <si>
    <t>Платье TW БЭЛЛА б/р в/пл/элл азалия/т.синий</t>
  </si>
  <si>
    <t>Graceful</t>
  </si>
  <si>
    <t>018-169 R</t>
  </si>
  <si>
    <t>Топ TW Бретели/КАЧЕЛИ в/эл рубин</t>
  </si>
  <si>
    <t>910-109 E</t>
  </si>
  <si>
    <t>Брюки LG РОКЕТ 7/8 х/б/эл беж</t>
  </si>
  <si>
    <t>018-169 T</t>
  </si>
  <si>
    <t>Топ TW Бретели/КАЧЕЛИ в/эл бирюза</t>
  </si>
  <si>
    <t>72-12 G</t>
  </si>
  <si>
    <t>Юбка TW бэлл влвт х/б/эл серая</t>
  </si>
  <si>
    <t>910-112 B</t>
  </si>
  <si>
    <t>Шорты LG ГРАСС 12 cм х/б/эл чёрный</t>
  </si>
  <si>
    <t>910-69 B</t>
  </si>
  <si>
    <t>Шорты LG РИО 12cм х/б/эл чёрный</t>
  </si>
  <si>
    <t>017-344 F</t>
  </si>
  <si>
    <t>Водолазка TW ФРИЛ в/эл сух фиалка</t>
  </si>
  <si>
    <t>015-224 F</t>
  </si>
  <si>
    <t>Водолазка TW СЕТКА плд/эл фиолет</t>
  </si>
  <si>
    <t>018-11 R</t>
  </si>
  <si>
    <t>Сарафан TW МОДЕРН в/эл маки ч/кр/белый</t>
  </si>
  <si>
    <t>017-187 P</t>
  </si>
  <si>
    <t>Платье TW ГРАНД пл/виск/эл сух слива</t>
  </si>
  <si>
    <t>018-292 R</t>
  </si>
  <si>
    <t>Платье TW ФУТЛЯР в/эл ч/рубин</t>
  </si>
  <si>
    <t>XS</t>
  </si>
  <si>
    <t>017-316 Z</t>
  </si>
  <si>
    <t xml:space="preserve">Боди TW ИНИГМА в/эл азалия </t>
  </si>
  <si>
    <t>910-97 B</t>
  </si>
  <si>
    <t>Юбка LG АЛЕГРА 52см х/б/эл чёрный</t>
  </si>
  <si>
    <t>018-355 B</t>
  </si>
  <si>
    <t>Платье TW ДОЛЛИ пл/виск/эл оранж/чёрный</t>
  </si>
  <si>
    <t>016-219 V</t>
  </si>
  <si>
    <t>Топ TW брт ЧАНГО в/эл василёк</t>
  </si>
  <si>
    <t>911-296 F</t>
  </si>
  <si>
    <t>Рубашка LG ЛАУНДЖ х/б клтк б/фиолет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</si>
</sst>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 Cyr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CC"/>
      <name val="Arial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Border="1" applyAlignment="1">
      <alignment horizontal="left"/>
    </xf>
    <xf numFmtId="1" fontId="18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/>
    </xf>
    <xf numFmtId="49" fontId="21" fillId="33" borderId="13" xfId="55" applyNumberFormat="1" applyFont="1" applyFill="1" applyBorder="1" applyAlignment="1">
      <alignment horizontal="left"/>
      <protection/>
    </xf>
    <xf numFmtId="49" fontId="21" fillId="0" borderId="13" xfId="55" applyNumberFormat="1" applyFont="1" applyFill="1" applyBorder="1" applyAlignment="1">
      <alignment horizontal="left"/>
      <protection/>
    </xf>
    <xf numFmtId="49" fontId="21" fillId="34" borderId="13" xfId="55" applyNumberFormat="1" applyFont="1" applyFill="1" applyBorder="1" applyAlignment="1">
      <alignment horizontal="left"/>
      <protection/>
    </xf>
    <xf numFmtId="3" fontId="21" fillId="0" borderId="14" xfId="55" applyNumberFormat="1" applyFont="1" applyFill="1" applyBorder="1" applyAlignment="1">
      <alignment horizontal="center"/>
      <protection/>
    </xf>
    <xf numFmtId="1" fontId="22" fillId="0" borderId="10" xfId="0" applyNumberFormat="1" applyFont="1" applyFill="1" applyBorder="1" applyAlignment="1">
      <alignment/>
    </xf>
    <xf numFmtId="1" fontId="40" fillId="0" borderId="0" xfId="0" applyNumberFormat="1" applyFont="1" applyAlignment="1">
      <alignment/>
    </xf>
    <xf numFmtId="0" fontId="21" fillId="33" borderId="10" xfId="52" applyNumberFormat="1" applyFont="1" applyFill="1" applyBorder="1" applyAlignment="1">
      <alignment horizontal="left"/>
      <protection/>
    </xf>
    <xf numFmtId="49" fontId="21" fillId="0" borderId="10" xfId="52" applyNumberFormat="1" applyFont="1" applyFill="1" applyBorder="1" applyAlignment="1">
      <alignment horizontal="left"/>
      <protection/>
    </xf>
    <xf numFmtId="0" fontId="21" fillId="0" borderId="10" xfId="52" applyFont="1" applyFill="1" applyBorder="1" applyAlignment="1">
      <alignment horizontal="center"/>
      <protection/>
    </xf>
    <xf numFmtId="49" fontId="21" fillId="33" borderId="10" xfId="53" applyNumberFormat="1" applyFont="1" applyFill="1" applyBorder="1" applyAlignment="1">
      <alignment horizontal="left"/>
      <protection/>
    </xf>
    <xf numFmtId="49" fontId="21" fillId="0" borderId="10" xfId="53" applyNumberFormat="1" applyFont="1" applyFill="1" applyBorder="1" applyAlignment="1">
      <alignment horizontal="left"/>
      <protection/>
    </xf>
    <xf numFmtId="49" fontId="21" fillId="0" borderId="13" xfId="54" applyNumberFormat="1" applyFont="1" applyFill="1" applyBorder="1" applyAlignment="1">
      <alignment horizontal="left"/>
      <protection/>
    </xf>
    <xf numFmtId="3" fontId="21" fillId="35" borderId="12" xfId="53" applyNumberFormat="1" applyFont="1" applyFill="1" applyBorder="1" applyAlignment="1">
      <alignment horizontal="center" wrapText="1"/>
      <protection/>
    </xf>
    <xf numFmtId="0" fontId="21" fillId="0" borderId="15" xfId="55" applyNumberFormat="1" applyFont="1" applyFill="1" applyBorder="1" applyAlignment="1">
      <alignment horizontal="left"/>
      <protection/>
    </xf>
    <xf numFmtId="0" fontId="21" fillId="0" borderId="13" xfId="55" applyNumberFormat="1" applyFont="1" applyFill="1" applyBorder="1" applyAlignment="1">
      <alignment horizontal="left"/>
      <protection/>
    </xf>
    <xf numFmtId="0" fontId="21" fillId="0" borderId="14" xfId="55" applyNumberFormat="1" applyFont="1" applyFill="1" applyBorder="1" applyAlignment="1">
      <alignment horizontal="center"/>
      <protection/>
    </xf>
    <xf numFmtId="3" fontId="41" fillId="33" borderId="12" xfId="53" applyNumberFormat="1" applyFont="1" applyFill="1" applyBorder="1" applyAlignment="1">
      <alignment horizontal="center" wrapText="1"/>
      <protection/>
    </xf>
    <xf numFmtId="49" fontId="22" fillId="0" borderId="10" xfId="53" applyNumberFormat="1" applyFont="1" applyFill="1" applyBorder="1" applyAlignment="1">
      <alignment horizontal="left"/>
      <protection/>
    </xf>
    <xf numFmtId="0" fontId="21" fillId="33" borderId="13" xfId="55" applyNumberFormat="1" applyFont="1" applyFill="1" applyBorder="1" applyAlignment="1">
      <alignment horizontal="left"/>
      <protection/>
    </xf>
    <xf numFmtId="0" fontId="21" fillId="34" borderId="14" xfId="55" applyNumberFormat="1" applyFont="1" applyFill="1" applyBorder="1" applyAlignment="1">
      <alignment horizontal="center"/>
      <protection/>
    </xf>
    <xf numFmtId="0" fontId="21" fillId="36" borderId="13" xfId="55" applyNumberFormat="1" applyFont="1" applyFill="1" applyBorder="1" applyAlignment="1">
      <alignment horizontal="left"/>
      <protection/>
    </xf>
    <xf numFmtId="0" fontId="21" fillId="37" borderId="13" xfId="55" applyNumberFormat="1" applyFont="1" applyFill="1" applyBorder="1" applyAlignment="1">
      <alignment horizontal="left"/>
      <protection/>
    </xf>
    <xf numFmtId="49" fontId="21" fillId="0" borderId="15" xfId="55" applyNumberFormat="1" applyFont="1" applyFill="1" applyBorder="1" applyAlignment="1">
      <alignment horizontal="left"/>
      <protection/>
    </xf>
    <xf numFmtId="0" fontId="21" fillId="33" borderId="16" xfId="55" applyNumberFormat="1" applyFont="1" applyFill="1" applyBorder="1" applyAlignment="1">
      <alignment horizontal="left"/>
      <protection/>
    </xf>
    <xf numFmtId="0" fontId="21" fillId="0" borderId="16" xfId="55" applyNumberFormat="1" applyFont="1" applyFill="1" applyBorder="1" applyAlignment="1">
      <alignment horizontal="left"/>
      <protection/>
    </xf>
    <xf numFmtId="0" fontId="21" fillId="34" borderId="17" xfId="55" applyNumberFormat="1" applyFont="1" applyFill="1" applyBorder="1" applyAlignment="1">
      <alignment horizontal="center"/>
      <protection/>
    </xf>
    <xf numFmtId="49" fontId="21" fillId="35" borderId="10" xfId="53" applyNumberFormat="1" applyFont="1" applyFill="1" applyBorder="1" applyAlignment="1">
      <alignment horizontal="left"/>
      <protection/>
    </xf>
    <xf numFmtId="0" fontId="21" fillId="34" borderId="13" xfId="55" applyNumberFormat="1" applyFont="1" applyFill="1" applyBorder="1" applyAlignment="1">
      <alignment horizontal="left"/>
      <protection/>
    </xf>
    <xf numFmtId="0" fontId="21" fillId="36" borderId="16" xfId="55" applyNumberFormat="1" applyFont="1" applyFill="1" applyBorder="1" applyAlignment="1">
      <alignment horizontal="left"/>
      <protection/>
    </xf>
    <xf numFmtId="0" fontId="21" fillId="37" borderId="16" xfId="55" applyNumberFormat="1" applyFont="1" applyFill="1" applyBorder="1" applyAlignment="1">
      <alignment horizontal="left"/>
      <protection/>
    </xf>
    <xf numFmtId="0" fontId="21" fillId="37" borderId="17" xfId="55" applyNumberFormat="1" applyFont="1" applyFill="1" applyBorder="1" applyAlignment="1">
      <alignment horizontal="center"/>
      <protection/>
    </xf>
    <xf numFmtId="49" fontId="21" fillId="36" borderId="13" xfId="54" applyNumberFormat="1" applyFont="1" applyFill="1" applyBorder="1" applyAlignment="1">
      <alignment horizontal="left"/>
      <protection/>
    </xf>
    <xf numFmtId="3" fontId="21" fillId="34" borderId="14" xfId="54" applyNumberFormat="1" applyFont="1" applyFill="1" applyBorder="1" applyAlignment="1">
      <alignment horizontal="center" wrapText="1"/>
      <protection/>
    </xf>
    <xf numFmtId="0" fontId="21" fillId="37" borderId="14" xfId="55" applyNumberFormat="1" applyFont="1" applyFill="1" applyBorder="1" applyAlignment="1">
      <alignment horizontal="center"/>
      <protection/>
    </xf>
    <xf numFmtId="1" fontId="21" fillId="37" borderId="14" xfId="55" applyNumberFormat="1" applyFont="1" applyFill="1" applyBorder="1" applyAlignment="1">
      <alignment horizontal="center"/>
      <protection/>
    </xf>
    <xf numFmtId="0" fontId="21" fillId="34" borderId="16" xfId="55" applyNumberFormat="1" applyFont="1" applyFill="1" applyBorder="1" applyAlignment="1">
      <alignment horizontal="left"/>
      <protection/>
    </xf>
    <xf numFmtId="49" fontId="21" fillId="0" borderId="16" xfId="54" applyNumberFormat="1" applyFont="1" applyFill="1" applyBorder="1" applyAlignment="1">
      <alignment horizontal="left"/>
      <protection/>
    </xf>
    <xf numFmtId="0" fontId="21" fillId="0" borderId="17" xfId="55" applyNumberFormat="1" applyFont="1" applyFill="1" applyBorder="1" applyAlignment="1">
      <alignment horizontal="center"/>
      <protection/>
    </xf>
    <xf numFmtId="0" fontId="21" fillId="0" borderId="10" xfId="52" applyNumberFormat="1" applyFont="1" applyFill="1" applyBorder="1" applyAlignment="1">
      <alignment horizontal="left"/>
      <protection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27.03.07 3 Заявка (осень-зима 05-07) " xfId="53"/>
    <cellStyle name="Обычный_27.03.07 3 Заявка (осень-зима 05-07)  2" xfId="54"/>
    <cellStyle name="Обычный_Копия 13.07.06 Заявка клиента (основной склад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B47" sqref="B47"/>
    </sheetView>
  </sheetViews>
  <sheetFormatPr defaultColWidth="9.140625" defaultRowHeight="15"/>
  <cols>
    <col min="1" max="1" width="12.8515625" style="6" customWidth="1"/>
    <col min="2" max="2" width="12.421875" style="0" customWidth="1"/>
    <col min="3" max="3" width="39.140625" style="0" customWidth="1"/>
    <col min="5" max="5" width="9.140625" style="47" customWidth="1"/>
    <col min="6" max="6" width="10.7109375" style="48" customWidth="1"/>
    <col min="7" max="7" width="9.140625" style="5" customWidth="1"/>
  </cols>
  <sheetData>
    <row r="1" spans="1:7" s="6" customFormat="1" ht="12.7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  <c r="G1" s="5" t="s">
        <v>6</v>
      </c>
    </row>
    <row r="2" spans="1:7" ht="15">
      <c r="A2" s="7" t="s">
        <v>7</v>
      </c>
      <c r="B2" s="8" t="s">
        <v>8</v>
      </c>
      <c r="C2" s="9" t="s">
        <v>9</v>
      </c>
      <c r="D2" s="10" t="s">
        <v>10</v>
      </c>
      <c r="E2" s="11">
        <v>990</v>
      </c>
      <c r="F2" s="12">
        <f aca="true" t="shared" si="0" ref="F2:F28">E2*1.15</f>
        <v>1138.5</v>
      </c>
      <c r="G2" s="13">
        <f>F2+F3+F4</f>
        <v>2254</v>
      </c>
    </row>
    <row r="3" spans="1:6" ht="15">
      <c r="A3" s="7"/>
      <c r="B3" s="14" t="s">
        <v>11</v>
      </c>
      <c r="C3" s="15" t="s">
        <v>12</v>
      </c>
      <c r="D3" s="15" t="s">
        <v>13</v>
      </c>
      <c r="E3" s="16">
        <v>650</v>
      </c>
      <c r="F3" s="12">
        <f t="shared" si="0"/>
        <v>747.4999999999999</v>
      </c>
    </row>
    <row r="4" spans="1:6" ht="15">
      <c r="A4" s="7"/>
      <c r="B4" s="17" t="s">
        <v>14</v>
      </c>
      <c r="C4" s="18" t="s">
        <v>15</v>
      </c>
      <c r="D4" s="19" t="s">
        <v>10</v>
      </c>
      <c r="E4" s="20">
        <v>320</v>
      </c>
      <c r="F4" s="12">
        <f t="shared" si="0"/>
        <v>368</v>
      </c>
    </row>
    <row r="5" spans="1:6" ht="15">
      <c r="A5" s="7"/>
      <c r="B5" s="21"/>
      <c r="C5" s="22"/>
      <c r="D5" s="22"/>
      <c r="E5" s="23"/>
      <c r="F5" s="12">
        <f t="shared" si="0"/>
        <v>0</v>
      </c>
    </row>
    <row r="6" spans="1:7" ht="15">
      <c r="A6" s="7" t="s">
        <v>16</v>
      </c>
      <c r="B6" s="17" t="s">
        <v>17</v>
      </c>
      <c r="C6" s="18" t="s">
        <v>18</v>
      </c>
      <c r="D6" s="18" t="s">
        <v>19</v>
      </c>
      <c r="E6" s="24">
        <v>480</v>
      </c>
      <c r="F6" s="12">
        <f t="shared" si="0"/>
        <v>552</v>
      </c>
      <c r="G6" s="13">
        <f>F6+F7+F8+F9</f>
        <v>3358</v>
      </c>
    </row>
    <row r="7" spans="1:6" ht="15">
      <c r="A7" s="7"/>
      <c r="B7" s="17" t="s">
        <v>20</v>
      </c>
      <c r="C7" s="25" t="s">
        <v>21</v>
      </c>
      <c r="D7" s="18" t="s">
        <v>22</v>
      </c>
      <c r="E7" s="20">
        <v>950</v>
      </c>
      <c r="F7" s="12">
        <f t="shared" si="0"/>
        <v>1092.5</v>
      </c>
    </row>
    <row r="8" spans="1:6" ht="15">
      <c r="A8" s="7"/>
      <c r="B8" s="26" t="s">
        <v>23</v>
      </c>
      <c r="C8" s="22" t="s">
        <v>24</v>
      </c>
      <c r="D8" s="22" t="s">
        <v>25</v>
      </c>
      <c r="E8" s="27">
        <v>390</v>
      </c>
      <c r="F8" s="12">
        <f t="shared" si="0"/>
        <v>448.49999999999994</v>
      </c>
    </row>
    <row r="9" spans="1:6" ht="15">
      <c r="A9" s="7"/>
      <c r="B9" s="8" t="s">
        <v>26</v>
      </c>
      <c r="C9" s="9" t="s">
        <v>27</v>
      </c>
      <c r="D9" s="22" t="s">
        <v>25</v>
      </c>
      <c r="E9" s="11">
        <v>1100</v>
      </c>
      <c r="F9" s="12">
        <f t="shared" si="0"/>
        <v>1265</v>
      </c>
    </row>
    <row r="10" spans="1:6" ht="15">
      <c r="A10" s="7"/>
      <c r="B10" s="21"/>
      <c r="C10" s="22"/>
      <c r="D10" s="22"/>
      <c r="E10" s="23"/>
      <c r="F10" s="12">
        <f t="shared" si="0"/>
        <v>0</v>
      </c>
    </row>
    <row r="11" spans="1:7" ht="15">
      <c r="A11" s="7" t="s">
        <v>28</v>
      </c>
      <c r="B11" s="28" t="s">
        <v>29</v>
      </c>
      <c r="C11" s="22" t="s">
        <v>30</v>
      </c>
      <c r="D11" s="29" t="s">
        <v>31</v>
      </c>
      <c r="E11" s="23">
        <v>720</v>
      </c>
      <c r="F11" s="12">
        <f t="shared" si="0"/>
        <v>827.9999999999999</v>
      </c>
      <c r="G11" s="5">
        <v>828</v>
      </c>
    </row>
    <row r="12" spans="1:6" ht="15">
      <c r="A12" s="7"/>
      <c r="B12" s="30"/>
      <c r="C12" s="9"/>
      <c r="D12" s="9"/>
      <c r="E12" s="11"/>
      <c r="F12" s="12">
        <f t="shared" si="0"/>
        <v>0</v>
      </c>
    </row>
    <row r="13" spans="1:7" ht="15">
      <c r="A13" s="7" t="s">
        <v>32</v>
      </c>
      <c r="B13" s="26" t="s">
        <v>33</v>
      </c>
      <c r="C13" s="22" t="s">
        <v>34</v>
      </c>
      <c r="D13" s="22" t="s">
        <v>35</v>
      </c>
      <c r="E13" s="27">
        <v>360</v>
      </c>
      <c r="F13" s="12">
        <f t="shared" si="0"/>
        <v>413.99999999999994</v>
      </c>
      <c r="G13" s="13">
        <f>F13+F14+F15+F16+F17</f>
        <v>2115.9999999999995</v>
      </c>
    </row>
    <row r="14" spans="1:6" ht="15">
      <c r="A14" s="7"/>
      <c r="B14" s="26" t="s">
        <v>36</v>
      </c>
      <c r="C14" s="22" t="s">
        <v>37</v>
      </c>
      <c r="D14" s="22" t="s">
        <v>35</v>
      </c>
      <c r="E14" s="27">
        <v>390</v>
      </c>
      <c r="F14" s="12">
        <f t="shared" si="0"/>
        <v>448.49999999999994</v>
      </c>
    </row>
    <row r="15" spans="1:6" ht="15">
      <c r="A15" s="7"/>
      <c r="B15" s="26" t="s">
        <v>38</v>
      </c>
      <c r="C15" s="22" t="s">
        <v>39</v>
      </c>
      <c r="D15" s="22" t="s">
        <v>35</v>
      </c>
      <c r="E15" s="27">
        <v>350</v>
      </c>
      <c r="F15" s="12">
        <f t="shared" si="0"/>
        <v>402.49999999999994</v>
      </c>
    </row>
    <row r="16" spans="1:6" ht="15">
      <c r="A16" s="7"/>
      <c r="B16" s="26" t="s">
        <v>40</v>
      </c>
      <c r="C16" s="22" t="s">
        <v>41</v>
      </c>
      <c r="D16" s="22" t="s">
        <v>35</v>
      </c>
      <c r="E16" s="27">
        <v>350</v>
      </c>
      <c r="F16" s="12">
        <f t="shared" si="0"/>
        <v>402.49999999999994</v>
      </c>
    </row>
    <row r="17" spans="1:6" ht="15">
      <c r="A17" s="7"/>
      <c r="B17" s="31" t="s">
        <v>42</v>
      </c>
      <c r="C17" s="32" t="s">
        <v>43</v>
      </c>
      <c r="D17" s="22" t="s">
        <v>35</v>
      </c>
      <c r="E17" s="33">
        <v>390</v>
      </c>
      <c r="F17" s="12">
        <f t="shared" si="0"/>
        <v>448.49999999999994</v>
      </c>
    </row>
    <row r="18" spans="1:6" ht="15">
      <c r="A18" s="7"/>
      <c r="B18" s="34"/>
      <c r="C18" s="18"/>
      <c r="D18" s="18"/>
      <c r="E18" s="20"/>
      <c r="F18" s="12">
        <f t="shared" si="0"/>
        <v>0</v>
      </c>
    </row>
    <row r="19" spans="1:7" ht="15">
      <c r="A19" s="7" t="s">
        <v>44</v>
      </c>
      <c r="B19" s="28" t="s">
        <v>45</v>
      </c>
      <c r="C19" s="22" t="s">
        <v>46</v>
      </c>
      <c r="D19" s="29" t="s">
        <v>25</v>
      </c>
      <c r="E19" s="23">
        <v>760</v>
      </c>
      <c r="F19" s="12">
        <f t="shared" si="0"/>
        <v>873.9999999999999</v>
      </c>
      <c r="G19" s="13">
        <f>F19+F20</f>
        <v>1621.4999999999998</v>
      </c>
    </row>
    <row r="20" spans="1:6" ht="15">
      <c r="A20" s="7"/>
      <c r="B20" s="28" t="s">
        <v>47</v>
      </c>
      <c r="C20" s="22" t="s">
        <v>48</v>
      </c>
      <c r="D20" s="29" t="s">
        <v>10</v>
      </c>
      <c r="E20" s="23">
        <v>650</v>
      </c>
      <c r="F20" s="12">
        <f t="shared" si="0"/>
        <v>747.4999999999999</v>
      </c>
    </row>
    <row r="21" spans="1:6" ht="15">
      <c r="A21" s="7"/>
      <c r="B21" s="34"/>
      <c r="C21" s="18"/>
      <c r="D21" s="18"/>
      <c r="E21" s="20"/>
      <c r="F21" s="12">
        <f t="shared" si="0"/>
        <v>0</v>
      </c>
    </row>
    <row r="22" spans="1:6" ht="15">
      <c r="A22" s="7" t="s">
        <v>49</v>
      </c>
      <c r="B22" s="35" t="s">
        <v>50</v>
      </c>
      <c r="C22" s="22" t="s">
        <v>51</v>
      </c>
      <c r="D22" s="29" t="s">
        <v>10</v>
      </c>
      <c r="E22" s="23"/>
      <c r="F22" s="12">
        <f t="shared" si="0"/>
        <v>0</v>
      </c>
    </row>
    <row r="23" spans="1:6" ht="15">
      <c r="A23" s="7"/>
      <c r="B23" s="34"/>
      <c r="C23" s="18"/>
      <c r="D23" s="18"/>
      <c r="E23" s="20"/>
      <c r="F23" s="12">
        <f t="shared" si="0"/>
        <v>0</v>
      </c>
    </row>
    <row r="24" spans="1:7" ht="15">
      <c r="A24" s="7" t="s">
        <v>52</v>
      </c>
      <c r="B24" s="36" t="s">
        <v>53</v>
      </c>
      <c r="C24" s="37" t="s">
        <v>54</v>
      </c>
      <c r="D24" s="37" t="s">
        <v>25</v>
      </c>
      <c r="E24" s="38">
        <v>390</v>
      </c>
      <c r="F24" s="12">
        <f t="shared" si="0"/>
        <v>448.49999999999994</v>
      </c>
      <c r="G24" s="13">
        <f>F24+F25</f>
        <v>1081</v>
      </c>
    </row>
    <row r="25" spans="1:6" ht="15">
      <c r="A25" s="7"/>
      <c r="B25" s="39" t="s">
        <v>55</v>
      </c>
      <c r="C25" s="19" t="s">
        <v>56</v>
      </c>
      <c r="D25" s="19" t="s">
        <v>57</v>
      </c>
      <c r="E25" s="40">
        <v>550</v>
      </c>
      <c r="F25" s="12">
        <f t="shared" si="0"/>
        <v>632.5</v>
      </c>
    </row>
    <row r="26" spans="1:6" ht="15">
      <c r="A26" s="7"/>
      <c r="B26" s="34"/>
      <c r="C26" s="18"/>
      <c r="D26" s="18"/>
      <c r="E26" s="20"/>
      <c r="F26" s="12">
        <f t="shared" si="0"/>
        <v>0</v>
      </c>
    </row>
    <row r="27" spans="1:7" ht="15">
      <c r="A27" s="7" t="s">
        <v>58</v>
      </c>
      <c r="B27" s="28" t="s">
        <v>59</v>
      </c>
      <c r="C27" s="29" t="s">
        <v>60</v>
      </c>
      <c r="D27" s="29">
        <v>40</v>
      </c>
      <c r="E27" s="41">
        <v>590</v>
      </c>
      <c r="F27" s="12">
        <f t="shared" si="0"/>
        <v>678.5</v>
      </c>
      <c r="G27" s="5">
        <v>679</v>
      </c>
    </row>
    <row r="28" spans="1:6" ht="15">
      <c r="A28" s="7"/>
      <c r="B28" s="34"/>
      <c r="C28" s="18"/>
      <c r="D28" s="18"/>
      <c r="E28" s="20"/>
      <c r="F28" s="12">
        <f t="shared" si="0"/>
        <v>0</v>
      </c>
    </row>
    <row r="29" spans="1:7" ht="15">
      <c r="A29" s="7" t="s">
        <v>61</v>
      </c>
      <c r="B29" s="39" t="s">
        <v>62</v>
      </c>
      <c r="C29" s="19" t="s">
        <v>63</v>
      </c>
      <c r="D29" s="19" t="s">
        <v>10</v>
      </c>
      <c r="E29" s="40">
        <v>320</v>
      </c>
      <c r="F29" s="12">
        <f>E29*1.05</f>
        <v>336</v>
      </c>
      <c r="G29" s="13">
        <f>F29+F30+F31+F32+F33+F34+F36+F37+F39+F40+F41+F43+F44+F45</f>
        <v>7371</v>
      </c>
    </row>
    <row r="30" spans="1:6" ht="15">
      <c r="A30" s="7"/>
      <c r="B30" s="14" t="s">
        <v>64</v>
      </c>
      <c r="C30" s="15" t="s">
        <v>65</v>
      </c>
      <c r="D30" s="15" t="s">
        <v>22</v>
      </c>
      <c r="E30" s="16">
        <v>650</v>
      </c>
      <c r="F30" s="12">
        <f aca="true" t="shared" si="1" ref="F30:F45">E30*1.05</f>
        <v>682.5</v>
      </c>
    </row>
    <row r="31" spans="1:6" ht="15">
      <c r="A31" s="7"/>
      <c r="B31" s="39" t="s">
        <v>66</v>
      </c>
      <c r="C31" s="19" t="s">
        <v>67</v>
      </c>
      <c r="D31" s="19" t="s">
        <v>25</v>
      </c>
      <c r="E31" s="40">
        <v>320</v>
      </c>
      <c r="F31" s="12">
        <f t="shared" si="1"/>
        <v>336</v>
      </c>
    </row>
    <row r="32" spans="1:6" ht="15">
      <c r="A32" s="7"/>
      <c r="B32" s="28" t="s">
        <v>68</v>
      </c>
      <c r="C32" s="29" t="s">
        <v>69</v>
      </c>
      <c r="D32" s="29">
        <v>38</v>
      </c>
      <c r="E32" s="42">
        <f>490</f>
        <v>490</v>
      </c>
      <c r="F32" s="12">
        <f t="shared" si="1"/>
        <v>514.5</v>
      </c>
    </row>
    <row r="33" spans="1:6" ht="15">
      <c r="A33" s="7"/>
      <c r="B33" s="14" t="s">
        <v>70</v>
      </c>
      <c r="C33" s="15" t="s">
        <v>71</v>
      </c>
      <c r="D33" s="15" t="s">
        <v>57</v>
      </c>
      <c r="E33" s="16">
        <v>460</v>
      </c>
      <c r="F33" s="12">
        <f t="shared" si="1"/>
        <v>483</v>
      </c>
    </row>
    <row r="34" spans="1:6" ht="15">
      <c r="A34" s="7"/>
      <c r="B34" s="14" t="s">
        <v>72</v>
      </c>
      <c r="C34" s="15" t="s">
        <v>73</v>
      </c>
      <c r="D34" s="15" t="s">
        <v>22</v>
      </c>
      <c r="E34" s="16">
        <v>460</v>
      </c>
      <c r="F34" s="12">
        <f t="shared" si="1"/>
        <v>483</v>
      </c>
    </row>
    <row r="35" spans="1:6" ht="15">
      <c r="A35" s="7"/>
      <c r="B35" s="22" t="s">
        <v>74</v>
      </c>
      <c r="C35" s="22" t="s">
        <v>75</v>
      </c>
      <c r="D35" s="19" t="s">
        <v>10</v>
      </c>
      <c r="E35" s="27"/>
      <c r="F35" s="12">
        <f t="shared" si="1"/>
        <v>0</v>
      </c>
    </row>
    <row r="36" spans="1:6" ht="15">
      <c r="A36" s="7"/>
      <c r="B36" s="26" t="s">
        <v>76</v>
      </c>
      <c r="C36" s="22" t="s">
        <v>77</v>
      </c>
      <c r="D36" s="19" t="s">
        <v>10</v>
      </c>
      <c r="E36" s="27">
        <v>290</v>
      </c>
      <c r="F36" s="12">
        <f t="shared" si="1"/>
        <v>304.5</v>
      </c>
    </row>
    <row r="37" spans="1:6" ht="15">
      <c r="A37" s="7"/>
      <c r="B37" s="17" t="s">
        <v>78</v>
      </c>
      <c r="C37" s="18" t="s">
        <v>79</v>
      </c>
      <c r="D37" s="19" t="s">
        <v>25</v>
      </c>
      <c r="E37" s="20">
        <v>580</v>
      </c>
      <c r="F37" s="12">
        <f t="shared" si="1"/>
        <v>609</v>
      </c>
    </row>
    <row r="38" spans="1:6" ht="15">
      <c r="A38" s="7"/>
      <c r="B38" s="43" t="s">
        <v>80</v>
      </c>
      <c r="C38" s="32" t="s">
        <v>81</v>
      </c>
      <c r="D38" s="44" t="s">
        <v>25</v>
      </c>
      <c r="E38" s="45"/>
      <c r="F38" s="12">
        <f t="shared" si="1"/>
        <v>0</v>
      </c>
    </row>
    <row r="39" spans="1:6" ht="15">
      <c r="A39" s="7"/>
      <c r="B39" s="17" t="s">
        <v>82</v>
      </c>
      <c r="C39" s="18" t="s">
        <v>83</v>
      </c>
      <c r="D39" s="18" t="s">
        <v>84</v>
      </c>
      <c r="E39" s="20">
        <v>620</v>
      </c>
      <c r="F39" s="12">
        <f t="shared" si="1"/>
        <v>651</v>
      </c>
    </row>
    <row r="40" spans="1:6" ht="15">
      <c r="A40" s="7"/>
      <c r="B40" s="17" t="s">
        <v>20</v>
      </c>
      <c r="C40" s="25" t="s">
        <v>21</v>
      </c>
      <c r="D40" s="18" t="s">
        <v>22</v>
      </c>
      <c r="E40" s="20">
        <v>950</v>
      </c>
      <c r="F40" s="12">
        <f t="shared" si="1"/>
        <v>997.5</v>
      </c>
    </row>
    <row r="41" spans="1:6" ht="15">
      <c r="A41" s="7"/>
      <c r="B41" s="26" t="s">
        <v>85</v>
      </c>
      <c r="C41" s="22" t="s">
        <v>86</v>
      </c>
      <c r="D41" s="22" t="s">
        <v>84</v>
      </c>
      <c r="E41" s="27">
        <v>390</v>
      </c>
      <c r="F41" s="12">
        <f t="shared" si="1"/>
        <v>409.5</v>
      </c>
    </row>
    <row r="42" spans="1:6" ht="15">
      <c r="A42" s="7"/>
      <c r="B42" s="46" t="s">
        <v>87</v>
      </c>
      <c r="C42" s="15" t="s">
        <v>88</v>
      </c>
      <c r="D42" s="15" t="s">
        <v>22</v>
      </c>
      <c r="E42" s="16"/>
      <c r="F42" s="12">
        <f t="shared" si="1"/>
        <v>0</v>
      </c>
    </row>
    <row r="43" spans="1:6" ht="15">
      <c r="A43" s="7"/>
      <c r="B43" s="28" t="s">
        <v>89</v>
      </c>
      <c r="C43" s="22" t="s">
        <v>90</v>
      </c>
      <c r="D43" s="29" t="s">
        <v>10</v>
      </c>
      <c r="E43" s="23">
        <v>650</v>
      </c>
      <c r="F43" s="12">
        <f t="shared" si="1"/>
        <v>682.5</v>
      </c>
    </row>
    <row r="44" spans="1:6" ht="15">
      <c r="A44" s="7"/>
      <c r="B44" s="39" t="s">
        <v>91</v>
      </c>
      <c r="C44" s="19" t="s">
        <v>92</v>
      </c>
      <c r="D44" s="19" t="s">
        <v>25</v>
      </c>
      <c r="E44" s="40">
        <v>290</v>
      </c>
      <c r="F44" s="12">
        <f t="shared" si="1"/>
        <v>304.5</v>
      </c>
    </row>
    <row r="45" spans="1:6" ht="15">
      <c r="A45" s="7"/>
      <c r="B45" s="39" t="s">
        <v>93</v>
      </c>
      <c r="C45" s="19" t="s">
        <v>94</v>
      </c>
      <c r="D45" s="19" t="s">
        <v>57</v>
      </c>
      <c r="E45" s="40">
        <v>550</v>
      </c>
      <c r="F45" s="12">
        <f t="shared" si="1"/>
        <v>577.5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2013-03-21T20:34:59Z</dcterms:modified>
  <cp:category/>
  <cp:version/>
  <cp:contentType/>
  <cp:contentStatus/>
</cp:coreProperties>
</file>