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<sst xmlns="http://schemas.openxmlformats.org/spreadsheetml/2006/main" count="128" uniqueCount="88">
  <si>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</si>
  <si>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</si>
  <si>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</si>
  <si>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</si>
  <si>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</si>
  <si>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</si>
  <si>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</si>
  <si>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Я</t>
  </si>
  <si>
    <t>015-286 B</t>
  </si>
  <si>
    <t>Брючки/легг TW АТЛАС х/б/эл 80см чёрный</t>
  </si>
  <si>
    <t>M</t>
  </si>
  <si>
    <t>015-286 C</t>
  </si>
  <si>
    <t>Брючки/легг TW АТЛАС х/б/эл 80см т.синий</t>
  </si>
  <si>
    <t>34</t>
  </si>
  <si>
    <t>юльчик***</t>
  </si>
  <si>
    <t>603-212 G</t>
  </si>
  <si>
    <t>Свитер LG ЛАПША акр/ш серый</t>
  </si>
  <si>
    <t>XS</t>
  </si>
  <si>
    <t>016-324 E</t>
  </si>
  <si>
    <t>Топ ДИВА кружево пл/эл беж</t>
  </si>
  <si>
    <t>S</t>
  </si>
  <si>
    <t>606-206 N</t>
  </si>
  <si>
    <t>Кардиган LG ШАЛЬ анг/акр беж</t>
  </si>
  <si>
    <t>017-305 NC</t>
  </si>
  <si>
    <t>Водолазка TW база нчс в/эл крем</t>
  </si>
  <si>
    <t>L</t>
  </si>
  <si>
    <t>KTW</t>
  </si>
  <si>
    <t>014-272 IN</t>
  </si>
  <si>
    <t>Джинс/леггинсы TW 77см х/б/эл индиго</t>
  </si>
  <si>
    <t>013-28 B</t>
  </si>
  <si>
    <t>Туника TW ХОМУТ в/эл фанк чёрная</t>
  </si>
  <si>
    <t>Рубашка/туника ВИСТА атлас пл черный</t>
  </si>
  <si>
    <t xml:space="preserve">38/40            </t>
  </si>
  <si>
    <t>9991</t>
  </si>
  <si>
    <t>Ремень ПЛЕТЁНКА 4см плрт коричневый</t>
  </si>
  <si>
    <t>M(105)</t>
  </si>
  <si>
    <t>134577</t>
  </si>
  <si>
    <t>Куртка ЛАК плрт черн</t>
  </si>
  <si>
    <t>015-284 At</t>
  </si>
  <si>
    <t>Туника TW КАМИЛЛА пояс в/эл антрацит</t>
  </si>
  <si>
    <t>Дракончик</t>
  </si>
  <si>
    <t>016-292 Rs</t>
  </si>
  <si>
    <t>Платье TW АМФОРА пл/в/эл сух роза</t>
  </si>
  <si>
    <t>017-39 P</t>
  </si>
  <si>
    <t xml:space="preserve">Водолазка TW маркиза в/эл роз пудра </t>
  </si>
  <si>
    <t>606-251 X</t>
  </si>
  <si>
    <t>Жилет LG ФЭРУМ акр бордо</t>
  </si>
  <si>
    <t>017-09 A</t>
  </si>
  <si>
    <t xml:space="preserve">Водолазка TW сборка в/эл сирень </t>
  </si>
  <si>
    <t>ХИН</t>
  </si>
  <si>
    <t>017-129 W</t>
  </si>
  <si>
    <t xml:space="preserve">Водолазка реглан/складки в/эл белый </t>
  </si>
  <si>
    <t>017-316 E</t>
  </si>
  <si>
    <t xml:space="preserve">Боди TW ИНИГМА в/эл беж </t>
  </si>
  <si>
    <t>Шалфей</t>
  </si>
  <si>
    <t>015-289 P</t>
  </si>
  <si>
    <t>Водолазка TW АТЛАНТИК в/плд т.слива</t>
  </si>
  <si>
    <t>017-305 NT</t>
  </si>
  <si>
    <t>Водолазка TW база нчс в/эл терракот</t>
  </si>
  <si>
    <t>016-290 P</t>
  </si>
  <si>
    <t>Кардиган TW ДАЛМОР в/плд т.слива</t>
  </si>
  <si>
    <t>015-320 At</t>
  </si>
  <si>
    <t>Брючки/леггинсы БРАЙТ 77см в/плд ч/антрацит</t>
  </si>
  <si>
    <t>013-235 B</t>
  </si>
  <si>
    <t>Брючки/леггинсы TW ЛЮКС 77см плд/эл чёрный</t>
  </si>
  <si>
    <t>OLGA_G</t>
  </si>
  <si>
    <t>015-96 Y</t>
  </si>
  <si>
    <t>Платье TW КАРЕН пл/в/эл бургунд</t>
  </si>
  <si>
    <t>Николь</t>
  </si>
  <si>
    <t>017-198 T</t>
  </si>
  <si>
    <t xml:space="preserve">Платье TW АГНЕТТА в/пл/эл бирюза </t>
  </si>
  <si>
    <t>irix</t>
  </si>
  <si>
    <t>015-284 Rs</t>
  </si>
  <si>
    <t>Туника TW КАМИЛЛА пояс в/эл сух роза</t>
  </si>
  <si>
    <t>SweetCotik</t>
  </si>
  <si>
    <t>017-194  KC</t>
  </si>
  <si>
    <t>Водолазка TW КРУЖЕВО в/плд кофе</t>
  </si>
  <si>
    <t>S(100)</t>
  </si>
  <si>
    <t>сбер</t>
  </si>
  <si>
    <t>016-326 G</t>
  </si>
  <si>
    <t>Туника TW ГРАЦИЯ круж плд/эл серый</t>
  </si>
  <si>
    <t>013-195  KE</t>
  </si>
  <si>
    <t>Юбка TW КРУЖЕВО в/плд 54см беж</t>
  </si>
  <si>
    <t>Оплата</t>
  </si>
  <si>
    <t>трансп</t>
  </si>
  <si>
    <t>Итого</t>
  </si>
  <si>
    <t>Итог</t>
  </si>
  <si>
    <t>альфа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</si>
</sst>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55" applyNumberFormat="1" applyFont="1" applyFill="1" applyBorder="1" applyAlignment="1">
      <alignment horizontal="left"/>
      <protection/>
    </xf>
    <xf numFmtId="0" fontId="4" fillId="34" borderId="12" xfId="55" applyNumberFormat="1" applyFont="1" applyFill="1" applyBorder="1" applyAlignment="1">
      <alignment horizontal="left"/>
      <protection/>
    </xf>
    <xf numFmtId="0" fontId="4" fillId="34" borderId="13" xfId="55" applyNumberFormat="1" applyFont="1" applyFill="1" applyBorder="1" applyAlignment="1">
      <alignment horizontal="center"/>
      <protection/>
    </xf>
    <xf numFmtId="0" fontId="4" fillId="34" borderId="10" xfId="55" applyNumberFormat="1" applyFont="1" applyFill="1" applyBorder="1" applyAlignment="1">
      <alignment horizontal="right"/>
      <protection/>
    </xf>
    <xf numFmtId="49" fontId="4" fillId="0" borderId="10" xfId="53" applyNumberFormat="1" applyFont="1" applyFill="1" applyBorder="1" applyAlignment="1">
      <alignment horizontal="left"/>
      <protection/>
    </xf>
    <xf numFmtId="3" fontId="4" fillId="35" borderId="11" xfId="53" applyNumberFormat="1" applyFont="1" applyFill="1" applyBorder="1" applyAlignment="1">
      <alignment horizontal="center" wrapText="1"/>
      <protection/>
    </xf>
    <xf numFmtId="1" fontId="5" fillId="0" borderId="10" xfId="0" applyNumberFormat="1" applyFont="1" applyFill="1" applyBorder="1" applyAlignment="1">
      <alignment/>
    </xf>
    <xf numFmtId="1" fontId="42" fillId="0" borderId="0" xfId="0" applyNumberFormat="1" applyFont="1" applyAlignment="1">
      <alignment/>
    </xf>
    <xf numFmtId="49" fontId="4" fillId="36" borderId="10" xfId="54" applyNumberFormat="1" applyFont="1" applyFill="1" applyBorder="1" applyAlignment="1">
      <alignment horizontal="left"/>
      <protection/>
    </xf>
    <xf numFmtId="49" fontId="4" fillId="0" borderId="10" xfId="54" applyNumberFormat="1" applyFont="1" applyFill="1" applyBorder="1" applyAlignment="1">
      <alignment horizontal="left"/>
      <protection/>
    </xf>
    <xf numFmtId="3" fontId="4" fillId="36" borderId="10" xfId="54" applyNumberFormat="1" applyFont="1" applyFill="1" applyBorder="1" applyAlignment="1">
      <alignment horizontal="center" wrapText="1"/>
      <protection/>
    </xf>
    <xf numFmtId="49" fontId="4" fillId="33" borderId="12" xfId="55" applyNumberFormat="1" applyFont="1" applyFill="1" applyBorder="1" applyAlignment="1">
      <alignment horizontal="left"/>
      <protection/>
    </xf>
    <xf numFmtId="49" fontId="4" fillId="0" borderId="12" xfId="55" applyNumberFormat="1" applyFont="1" applyFill="1" applyBorder="1" applyAlignment="1">
      <alignment horizontal="left"/>
      <protection/>
    </xf>
    <xf numFmtId="49" fontId="4" fillId="36" borderId="12" xfId="55" applyNumberFormat="1" applyFont="1" applyFill="1" applyBorder="1" applyAlignment="1">
      <alignment horizontal="left"/>
      <protection/>
    </xf>
    <xf numFmtId="3" fontId="4" fillId="36" borderId="13" xfId="55" applyNumberFormat="1" applyFont="1" applyFill="1" applyBorder="1" applyAlignment="1">
      <alignment horizontal="center"/>
      <protection/>
    </xf>
    <xf numFmtId="49" fontId="4" fillId="37" borderId="14" xfId="53" applyNumberFormat="1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left"/>
      <protection/>
    </xf>
    <xf numFmtId="49" fontId="4" fillId="0" borderId="15" xfId="54" applyNumberFormat="1" applyFont="1" applyFill="1" applyBorder="1" applyAlignment="1">
      <alignment horizontal="left"/>
      <protection/>
    </xf>
    <xf numFmtId="49" fontId="4" fillId="37" borderId="12" xfId="55" applyNumberFormat="1" applyFont="1" applyFill="1" applyBorder="1" applyAlignment="1">
      <alignment horizontal="left"/>
      <protection/>
    </xf>
    <xf numFmtId="3" fontId="4" fillId="0" borderId="13" xfId="55" applyNumberFormat="1" applyFont="1" applyFill="1" applyBorder="1" applyAlignment="1">
      <alignment horizontal="center"/>
      <protection/>
    </xf>
    <xf numFmtId="0" fontId="4" fillId="37" borderId="15" xfId="55" applyNumberFormat="1" applyFont="1" applyFill="1" applyBorder="1" applyAlignment="1">
      <alignment horizontal="left"/>
      <protection/>
    </xf>
    <xf numFmtId="0" fontId="4" fillId="0" borderId="15" xfId="55" applyNumberFormat="1" applyFont="1" applyFill="1" applyBorder="1" applyAlignment="1">
      <alignment horizontal="left"/>
      <protection/>
    </xf>
    <xf numFmtId="0" fontId="4" fillId="36" borderId="16" xfId="55" applyNumberFormat="1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left"/>
      <protection/>
    </xf>
    <xf numFmtId="3" fontId="4" fillId="36" borderId="13" xfId="53" applyNumberFormat="1" applyFont="1" applyFill="1" applyBorder="1" applyAlignment="1">
      <alignment horizontal="center" wrapText="1"/>
      <protection/>
    </xf>
    <xf numFmtId="0" fontId="4" fillId="37" borderId="12" xfId="55" applyNumberFormat="1" applyFont="1" applyFill="1" applyBorder="1" applyAlignment="1">
      <alignment horizontal="left"/>
      <protection/>
    </xf>
    <xf numFmtId="1" fontId="43" fillId="33" borderId="13" xfId="55" applyNumberFormat="1" applyFont="1" applyFill="1" applyBorder="1" applyAlignment="1">
      <alignment horizontal="center"/>
      <protection/>
    </xf>
    <xf numFmtId="0" fontId="4" fillId="37" borderId="10" xfId="52" applyNumberFormat="1" applyFont="1" applyFill="1" applyBorder="1" applyAlignment="1">
      <alignment horizontal="left"/>
      <protection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7" xfId="52" applyFont="1" applyFill="1" applyBorder="1" applyAlignment="1">
      <alignment horizontal="center"/>
      <protection/>
    </xf>
    <xf numFmtId="49" fontId="4" fillId="37" borderId="10" xfId="52" applyNumberFormat="1" applyFont="1" applyFill="1" applyBorder="1" applyAlignment="1">
      <alignment horizontal="left"/>
      <protection/>
    </xf>
    <xf numFmtId="0" fontId="4" fillId="0" borderId="10" xfId="52" applyNumberFormat="1" applyFont="1" applyFill="1" applyBorder="1" applyAlignment="1">
      <alignment horizontal="left"/>
      <protection/>
    </xf>
    <xf numFmtId="0" fontId="4" fillId="0" borderId="11" xfId="52" applyFont="1" applyFill="1" applyBorder="1" applyAlignment="1">
      <alignment horizontal="center"/>
      <protection/>
    </xf>
    <xf numFmtId="49" fontId="4" fillId="33" borderId="12" xfId="53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left"/>
      <protection/>
    </xf>
    <xf numFmtId="0" fontId="4" fillId="36" borderId="13" xfId="55" applyNumberFormat="1" applyFont="1" applyFill="1" applyBorder="1" applyAlignment="1">
      <alignment horizontal="center"/>
      <protection/>
    </xf>
    <xf numFmtId="49" fontId="6" fillId="0" borderId="18" xfId="55" applyNumberFormat="1" applyFont="1" applyFill="1" applyBorder="1" applyAlignment="1">
      <alignment horizontal="left"/>
      <protection/>
    </xf>
    <xf numFmtId="49" fontId="6" fillId="0" borderId="12" xfId="55" applyNumberFormat="1" applyFont="1" applyFill="1" applyBorder="1" applyAlignment="1">
      <alignment horizontal="left"/>
      <protection/>
    </xf>
    <xf numFmtId="49" fontId="6" fillId="36" borderId="12" xfId="55" applyNumberFormat="1" applyFont="1" applyFill="1" applyBorder="1" applyAlignment="1">
      <alignment horizontal="left"/>
      <protection/>
    </xf>
    <xf numFmtId="3" fontId="6" fillId="0" borderId="13" xfId="55" applyNumberFormat="1" applyFont="1" applyFill="1" applyBorder="1" applyAlignment="1">
      <alignment horizontal="center"/>
      <protection/>
    </xf>
    <xf numFmtId="0" fontId="4" fillId="38" borderId="13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49" fontId="4" fillId="37" borderId="10" xfId="53" applyNumberFormat="1" applyFont="1" applyFill="1" applyBorder="1" applyAlignment="1">
      <alignment horizontal="left"/>
      <protection/>
    </xf>
    <xf numFmtId="3" fontId="44" fillId="35" borderId="11" xfId="53" applyNumberFormat="1" applyFont="1" applyFill="1" applyBorder="1" applyAlignment="1">
      <alignment horizontal="center" wrapText="1"/>
      <protection/>
    </xf>
    <xf numFmtId="0" fontId="42" fillId="0" borderId="0" xfId="0" applyFont="1" applyAlignment="1">
      <alignment/>
    </xf>
    <xf numFmtId="0" fontId="2" fillId="37" borderId="10" xfId="0" applyFont="1" applyFill="1" applyBorder="1" applyAlignment="1">
      <alignment/>
    </xf>
    <xf numFmtId="1" fontId="2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17.140625" style="5" customWidth="1"/>
    <col min="2" max="2" width="12.421875" style="0" customWidth="1"/>
    <col min="3" max="3" width="38.140625" style="0" customWidth="1"/>
    <col min="5" max="5" width="9.140625" style="47" customWidth="1"/>
    <col min="6" max="6" width="11.421875" style="48" customWidth="1"/>
    <col min="7" max="9" width="11.421875" style="54" customWidth="1"/>
    <col min="10" max="10" width="9.140625" style="5" customWidth="1"/>
    <col min="11" max="11" width="0" style="0" hidden="1" customWidth="1"/>
    <col min="12" max="12" width="9.140625" style="52" customWidth="1"/>
  </cols>
  <sheetData>
    <row r="1" spans="1:12" s="5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84</v>
      </c>
      <c r="I1" s="4" t="s">
        <v>85</v>
      </c>
      <c r="J1" s="1" t="s">
        <v>83</v>
      </c>
      <c r="L1" s="52" t="s">
        <v>86</v>
      </c>
    </row>
    <row r="2" spans="1:12" s="5" customFormat="1" ht="12.75">
      <c r="A2" s="1" t="s">
        <v>7</v>
      </c>
      <c r="B2" s="6" t="s">
        <v>8</v>
      </c>
      <c r="C2" s="7" t="s">
        <v>9</v>
      </c>
      <c r="D2" s="7" t="s">
        <v>10</v>
      </c>
      <c r="E2" s="8">
        <v>380</v>
      </c>
      <c r="F2" s="9">
        <v>380</v>
      </c>
      <c r="G2" s="4">
        <v>760</v>
      </c>
      <c r="H2" s="4">
        <v>36</v>
      </c>
      <c r="I2" s="4"/>
      <c r="J2" s="1"/>
      <c r="L2" s="52"/>
    </row>
    <row r="3" spans="1:12" s="5" customFormat="1" ht="12.75">
      <c r="A3" s="1"/>
      <c r="B3" s="6" t="s">
        <v>11</v>
      </c>
      <c r="C3" s="7" t="s">
        <v>12</v>
      </c>
      <c r="D3" s="7" t="s">
        <v>10</v>
      </c>
      <c r="E3" s="8">
        <v>380</v>
      </c>
      <c r="F3" s="9">
        <v>380</v>
      </c>
      <c r="G3" s="4"/>
      <c r="H3" s="4"/>
      <c r="I3" s="4"/>
      <c r="J3" s="1"/>
      <c r="L3" s="52"/>
    </row>
    <row r="4" spans="1:12" s="5" customFormat="1" ht="12.75">
      <c r="A4" s="1"/>
      <c r="B4" s="2"/>
      <c r="C4" s="1"/>
      <c r="D4" s="1"/>
      <c r="E4" s="3"/>
      <c r="F4" s="4"/>
      <c r="G4" s="4"/>
      <c r="H4" s="4"/>
      <c r="I4" s="4"/>
      <c r="J4" s="1"/>
      <c r="L4" s="52"/>
    </row>
    <row r="5" spans="1:12" ht="15">
      <c r="A5" s="5" t="s">
        <v>14</v>
      </c>
      <c r="B5" s="17" t="s">
        <v>15</v>
      </c>
      <c r="C5" s="18" t="s">
        <v>16</v>
      </c>
      <c r="D5" s="19" t="s">
        <v>17</v>
      </c>
      <c r="E5" s="20">
        <v>690</v>
      </c>
      <c r="F5" s="12">
        <f aca="true" t="shared" si="0" ref="F5:F45">E5*1.15</f>
        <v>793.4999999999999</v>
      </c>
      <c r="G5" s="4">
        <f>F5+F6+F7+F8</f>
        <v>2932.5</v>
      </c>
      <c r="H5" s="4">
        <f>18*4</f>
        <v>72</v>
      </c>
      <c r="I5" s="4">
        <f>G5+H5</f>
        <v>3004.5</v>
      </c>
      <c r="J5" s="53">
        <v>2934</v>
      </c>
      <c r="K5" s="49" t="s">
        <v>78</v>
      </c>
      <c r="L5" s="13">
        <f>I5-J5</f>
        <v>70.5</v>
      </c>
    </row>
    <row r="6" spans="1:12" ht="15">
      <c r="A6" s="1"/>
      <c r="B6" s="21" t="s">
        <v>18</v>
      </c>
      <c r="C6" s="22" t="s">
        <v>19</v>
      </c>
      <c r="D6" s="23" t="s">
        <v>20</v>
      </c>
      <c r="E6" s="11">
        <v>350</v>
      </c>
      <c r="F6" s="12">
        <f t="shared" si="0"/>
        <v>402.49999999999994</v>
      </c>
      <c r="G6" s="4"/>
      <c r="H6" s="4"/>
      <c r="I6" s="4"/>
      <c r="J6" s="1"/>
      <c r="L6" s="13"/>
    </row>
    <row r="7" spans="1:12" ht="15">
      <c r="A7" s="1"/>
      <c r="B7" s="24" t="s">
        <v>21</v>
      </c>
      <c r="C7" s="18" t="s">
        <v>22</v>
      </c>
      <c r="D7" s="23" t="s">
        <v>10</v>
      </c>
      <c r="E7" s="25">
        <v>1150</v>
      </c>
      <c r="F7" s="12">
        <f t="shared" si="0"/>
        <v>1322.5</v>
      </c>
      <c r="G7" s="4"/>
      <c r="H7" s="4"/>
      <c r="I7" s="4"/>
      <c r="J7" s="1"/>
      <c r="L7" s="13"/>
    </row>
    <row r="8" spans="1:12" ht="15">
      <c r="A8" s="1"/>
      <c r="B8" s="26" t="s">
        <v>23</v>
      </c>
      <c r="C8" s="27" t="s">
        <v>24</v>
      </c>
      <c r="D8" s="23" t="s">
        <v>10</v>
      </c>
      <c r="E8" s="28">
        <v>360</v>
      </c>
      <c r="F8" s="12">
        <f t="shared" si="0"/>
        <v>413.99999999999994</v>
      </c>
      <c r="G8" s="4"/>
      <c r="H8" s="4"/>
      <c r="I8" s="4"/>
      <c r="J8" s="1"/>
      <c r="L8" s="13"/>
    </row>
    <row r="9" spans="1:12" ht="15">
      <c r="A9" s="1"/>
      <c r="B9" s="14"/>
      <c r="C9" s="15"/>
      <c r="D9" s="10"/>
      <c r="E9" s="16"/>
      <c r="F9" s="12">
        <f t="shared" si="0"/>
        <v>0</v>
      </c>
      <c r="G9" s="4"/>
      <c r="H9" s="4"/>
      <c r="I9" s="4"/>
      <c r="J9" s="1"/>
      <c r="L9" s="13"/>
    </row>
    <row r="10" spans="1:12" ht="15">
      <c r="A10" s="5" t="s">
        <v>26</v>
      </c>
      <c r="B10" s="6" t="s">
        <v>27</v>
      </c>
      <c r="C10" s="7" t="s">
        <v>28</v>
      </c>
      <c r="D10" s="7" t="s">
        <v>10</v>
      </c>
      <c r="E10" s="8">
        <v>390</v>
      </c>
      <c r="F10" s="12">
        <f t="shared" si="0"/>
        <v>448.49999999999994</v>
      </c>
      <c r="G10" s="4">
        <f>F10+F11+F13+F14+F15+F16+F17+F12</f>
        <v>6210</v>
      </c>
      <c r="H10" s="4">
        <f>18*8</f>
        <v>144</v>
      </c>
      <c r="I10" s="4">
        <f>G10+H10</f>
        <v>6354</v>
      </c>
      <c r="J10" s="53">
        <v>6264</v>
      </c>
      <c r="K10" t="s">
        <v>78</v>
      </c>
      <c r="L10" s="13">
        <f>I10-J10</f>
        <v>90</v>
      </c>
    </row>
    <row r="11" spans="1:12" ht="15">
      <c r="A11" s="1"/>
      <c r="B11" s="31" t="s">
        <v>29</v>
      </c>
      <c r="C11" s="7" t="s">
        <v>30</v>
      </c>
      <c r="D11" s="7" t="s">
        <v>10</v>
      </c>
      <c r="E11" s="32">
        <v>590</v>
      </c>
      <c r="F11" s="12">
        <f t="shared" si="0"/>
        <v>678.5</v>
      </c>
      <c r="G11" s="4"/>
      <c r="H11" s="4"/>
      <c r="I11" s="4"/>
      <c r="J11" s="1"/>
      <c r="L11" s="13"/>
    </row>
    <row r="12" spans="1:12" ht="15">
      <c r="A12" s="1"/>
      <c r="B12" s="6" t="s">
        <v>79</v>
      </c>
      <c r="C12" s="7" t="s">
        <v>80</v>
      </c>
      <c r="D12" s="7" t="s">
        <v>10</v>
      </c>
      <c r="E12" s="8">
        <v>560</v>
      </c>
      <c r="F12" s="12">
        <f t="shared" si="0"/>
        <v>644</v>
      </c>
      <c r="G12" s="4"/>
      <c r="H12" s="4"/>
      <c r="I12" s="4"/>
      <c r="J12" s="1"/>
      <c r="L12" s="13"/>
    </row>
    <row r="13" spans="1:12" ht="15">
      <c r="A13" s="1"/>
      <c r="B13" s="33">
        <v>426874</v>
      </c>
      <c r="C13" s="34" t="s">
        <v>31</v>
      </c>
      <c r="D13" s="34" t="s">
        <v>32</v>
      </c>
      <c r="E13" s="35">
        <v>550</v>
      </c>
      <c r="F13" s="12">
        <f t="shared" si="0"/>
        <v>632.5</v>
      </c>
      <c r="G13" s="4"/>
      <c r="H13" s="4"/>
      <c r="I13" s="4"/>
      <c r="J13" s="1"/>
      <c r="L13" s="13"/>
    </row>
    <row r="14" spans="1:12" ht="15">
      <c r="A14" s="1"/>
      <c r="B14" s="33">
        <v>426874</v>
      </c>
      <c r="C14" s="34" t="s">
        <v>31</v>
      </c>
      <c r="D14" s="34" t="s">
        <v>32</v>
      </c>
      <c r="E14" s="35">
        <v>550</v>
      </c>
      <c r="F14" s="12">
        <f t="shared" si="0"/>
        <v>632.5</v>
      </c>
      <c r="G14" s="4"/>
      <c r="H14" s="4"/>
      <c r="I14" s="4"/>
      <c r="J14" s="1"/>
      <c r="L14" s="13"/>
    </row>
    <row r="15" spans="1:12" ht="15">
      <c r="A15" s="1"/>
      <c r="B15" s="36" t="s">
        <v>33</v>
      </c>
      <c r="C15" s="34" t="s">
        <v>34</v>
      </c>
      <c r="D15" s="37" t="s">
        <v>35</v>
      </c>
      <c r="E15" s="38">
        <v>290</v>
      </c>
      <c r="F15" s="12">
        <f t="shared" si="0"/>
        <v>333.5</v>
      </c>
      <c r="G15" s="4"/>
      <c r="H15" s="4"/>
      <c r="I15" s="4"/>
      <c r="J15" s="1"/>
      <c r="L15" s="13"/>
    </row>
    <row r="16" spans="1:12" ht="15">
      <c r="A16" s="1"/>
      <c r="B16" s="36" t="s">
        <v>36</v>
      </c>
      <c r="C16" s="34" t="s">
        <v>37</v>
      </c>
      <c r="D16" s="37">
        <v>38</v>
      </c>
      <c r="E16" s="38">
        <v>1950</v>
      </c>
      <c r="F16" s="12">
        <f t="shared" si="0"/>
        <v>2242.5</v>
      </c>
      <c r="G16" s="4"/>
      <c r="H16" s="4"/>
      <c r="I16" s="4"/>
      <c r="J16" s="1"/>
      <c r="L16" s="13"/>
    </row>
    <row r="17" spans="1:12" ht="15">
      <c r="A17" s="1"/>
      <c r="B17" s="39" t="s">
        <v>38</v>
      </c>
      <c r="C17" s="29" t="s">
        <v>39</v>
      </c>
      <c r="D17" s="29" t="s">
        <v>10</v>
      </c>
      <c r="E17" s="30">
        <v>520</v>
      </c>
      <c r="F17" s="12">
        <f t="shared" si="0"/>
        <v>598</v>
      </c>
      <c r="G17" s="4"/>
      <c r="H17" s="4"/>
      <c r="I17" s="4"/>
      <c r="J17" s="1"/>
      <c r="L17" s="13"/>
    </row>
    <row r="18" spans="1:12" ht="15">
      <c r="A18" s="1"/>
      <c r="B18" s="34"/>
      <c r="C18" s="34"/>
      <c r="D18" s="37"/>
      <c r="E18" s="38"/>
      <c r="F18" s="12">
        <f t="shared" si="0"/>
        <v>0</v>
      </c>
      <c r="G18" s="4"/>
      <c r="H18" s="4"/>
      <c r="I18" s="4"/>
      <c r="J18" s="1"/>
      <c r="L18" s="13"/>
    </row>
    <row r="19" spans="1:12" ht="15">
      <c r="A19" s="1" t="s">
        <v>40</v>
      </c>
      <c r="B19" s="6" t="s">
        <v>41</v>
      </c>
      <c r="C19" s="7" t="s">
        <v>42</v>
      </c>
      <c r="D19" s="7">
        <v>38</v>
      </c>
      <c r="E19" s="8">
        <v>690</v>
      </c>
      <c r="F19" s="12">
        <f t="shared" si="0"/>
        <v>793.4999999999999</v>
      </c>
      <c r="G19" s="4">
        <f>F19+F20+F21+F22</f>
        <v>2368.9999999999995</v>
      </c>
      <c r="H19" s="4">
        <f>18*4</f>
        <v>72</v>
      </c>
      <c r="I19" s="4">
        <f>G19+H19</f>
        <v>2440.9999999999995</v>
      </c>
      <c r="J19" s="53">
        <v>2369</v>
      </c>
      <c r="K19" t="s">
        <v>78</v>
      </c>
      <c r="L19" s="13">
        <f>I19-J19</f>
        <v>71.99999999999955</v>
      </c>
    </row>
    <row r="20" spans="1:12" ht="15">
      <c r="A20" s="1"/>
      <c r="B20" s="31" t="s">
        <v>43</v>
      </c>
      <c r="C20" s="40" t="s">
        <v>44</v>
      </c>
      <c r="D20" s="40" t="s">
        <v>20</v>
      </c>
      <c r="E20" s="41">
        <v>340</v>
      </c>
      <c r="F20" s="12">
        <f t="shared" si="0"/>
        <v>390.99999999999994</v>
      </c>
      <c r="G20" s="4"/>
      <c r="H20" s="4"/>
      <c r="I20" s="4"/>
      <c r="J20" s="1"/>
      <c r="L20" s="13"/>
    </row>
    <row r="21" spans="1:12" ht="15">
      <c r="A21" s="1"/>
      <c r="B21" s="24" t="s">
        <v>45</v>
      </c>
      <c r="C21" s="18" t="s">
        <v>46</v>
      </c>
      <c r="D21" s="40" t="s">
        <v>20</v>
      </c>
      <c r="E21" s="25">
        <v>720</v>
      </c>
      <c r="F21" s="12">
        <f t="shared" si="0"/>
        <v>827.9999999999999</v>
      </c>
      <c r="G21" s="4"/>
      <c r="H21" s="4"/>
      <c r="I21" s="4"/>
      <c r="J21" s="1"/>
      <c r="L21" s="13"/>
    </row>
    <row r="22" spans="1:12" ht="15">
      <c r="A22" s="1"/>
      <c r="B22" s="31" t="s">
        <v>47</v>
      </c>
      <c r="C22" s="40" t="s">
        <v>48</v>
      </c>
      <c r="D22" s="40" t="s">
        <v>20</v>
      </c>
      <c r="E22" s="41">
        <v>310</v>
      </c>
      <c r="F22" s="12">
        <f t="shared" si="0"/>
        <v>356.5</v>
      </c>
      <c r="G22" s="4"/>
      <c r="H22" s="4"/>
      <c r="I22" s="4"/>
      <c r="J22" s="1"/>
      <c r="L22" s="13"/>
    </row>
    <row r="23" spans="1:12" ht="15">
      <c r="A23" s="1"/>
      <c r="B23" s="42"/>
      <c r="C23" s="43"/>
      <c r="D23" s="44"/>
      <c r="E23" s="45"/>
      <c r="F23" s="12"/>
      <c r="G23" s="4"/>
      <c r="H23" s="4"/>
      <c r="I23" s="4"/>
      <c r="J23" s="1"/>
      <c r="L23" s="13"/>
    </row>
    <row r="24" spans="1:12" ht="15">
      <c r="A24" s="1"/>
      <c r="B24" s="42"/>
      <c r="C24" s="43"/>
      <c r="D24" s="44"/>
      <c r="E24" s="45"/>
      <c r="F24" s="12"/>
      <c r="G24" s="4"/>
      <c r="H24" s="4"/>
      <c r="I24" s="4"/>
      <c r="J24" s="1"/>
      <c r="L24" s="13"/>
    </row>
    <row r="25" spans="1:12" ht="15">
      <c r="A25" s="5" t="s">
        <v>49</v>
      </c>
      <c r="B25" s="31" t="s">
        <v>50</v>
      </c>
      <c r="C25" s="40" t="s">
        <v>51</v>
      </c>
      <c r="D25" s="40" t="s">
        <v>20</v>
      </c>
      <c r="E25" s="41">
        <v>350</v>
      </c>
      <c r="F25" s="12">
        <f t="shared" si="0"/>
        <v>402.49999999999994</v>
      </c>
      <c r="G25" s="4">
        <f>F25+F26</f>
        <v>850.9999999999999</v>
      </c>
      <c r="H25" s="4">
        <v>36</v>
      </c>
      <c r="I25" s="4">
        <f>G25+H25</f>
        <v>886.9999999999999</v>
      </c>
      <c r="J25" s="53">
        <v>900</v>
      </c>
      <c r="K25" t="s">
        <v>78</v>
      </c>
      <c r="L25" s="13">
        <f>I25-J25</f>
        <v>-13.000000000000114</v>
      </c>
    </row>
    <row r="26" spans="1:12" ht="15">
      <c r="A26" s="1"/>
      <c r="B26" s="31" t="s">
        <v>52</v>
      </c>
      <c r="C26" s="40" t="s">
        <v>53</v>
      </c>
      <c r="D26" s="40" t="s">
        <v>20</v>
      </c>
      <c r="E26" s="41">
        <v>390</v>
      </c>
      <c r="F26" s="12">
        <f t="shared" si="0"/>
        <v>448.49999999999994</v>
      </c>
      <c r="G26" s="4"/>
      <c r="H26" s="4"/>
      <c r="I26" s="4"/>
      <c r="J26" s="1"/>
      <c r="L26" s="13"/>
    </row>
    <row r="27" spans="1:12" ht="15">
      <c r="A27" s="1"/>
      <c r="B27" s="34"/>
      <c r="C27" s="34"/>
      <c r="D27" s="37"/>
      <c r="E27" s="38"/>
      <c r="F27" s="12">
        <f t="shared" si="0"/>
        <v>0</v>
      </c>
      <c r="G27" s="4"/>
      <c r="H27" s="4"/>
      <c r="I27" s="4"/>
      <c r="J27" s="1"/>
      <c r="L27" s="13"/>
    </row>
    <row r="28" spans="1:12" ht="15">
      <c r="A28" s="5" t="s">
        <v>54</v>
      </c>
      <c r="B28" s="31" t="s">
        <v>55</v>
      </c>
      <c r="C28" s="40" t="s">
        <v>56</v>
      </c>
      <c r="D28" s="7" t="s">
        <v>10</v>
      </c>
      <c r="E28" s="41">
        <v>390</v>
      </c>
      <c r="F28" s="12">
        <f t="shared" si="0"/>
        <v>448.49999999999994</v>
      </c>
      <c r="G28" s="4">
        <f>F28+F29+F30+F31+F32</f>
        <v>2415</v>
      </c>
      <c r="H28" s="4">
        <f>18*5</f>
        <v>90</v>
      </c>
      <c r="I28" s="4">
        <f>G28+H28</f>
        <v>2505</v>
      </c>
      <c r="J28" s="53">
        <v>2415</v>
      </c>
      <c r="K28" s="49" t="s">
        <v>87</v>
      </c>
      <c r="L28" s="13">
        <f>I28-J28</f>
        <v>90</v>
      </c>
    </row>
    <row r="29" spans="1:12" ht="15">
      <c r="A29" s="1"/>
      <c r="B29" s="31" t="s">
        <v>57</v>
      </c>
      <c r="C29" s="40" t="s">
        <v>58</v>
      </c>
      <c r="D29" s="7" t="s">
        <v>10</v>
      </c>
      <c r="E29" s="41">
        <v>360</v>
      </c>
      <c r="F29" s="12">
        <f t="shared" si="0"/>
        <v>413.99999999999994</v>
      </c>
      <c r="G29" s="4"/>
      <c r="H29" s="4"/>
      <c r="I29" s="4"/>
      <c r="J29" s="1"/>
      <c r="L29" s="13"/>
    </row>
    <row r="30" spans="1:12" ht="15">
      <c r="A30" s="1"/>
      <c r="B30" s="31" t="s">
        <v>59</v>
      </c>
      <c r="C30" s="40" t="s">
        <v>60</v>
      </c>
      <c r="D30" s="7" t="s">
        <v>10</v>
      </c>
      <c r="E30" s="41">
        <v>590</v>
      </c>
      <c r="F30" s="12">
        <f t="shared" si="0"/>
        <v>678.5</v>
      </c>
      <c r="G30" s="4"/>
      <c r="H30" s="4"/>
      <c r="I30" s="4"/>
      <c r="J30" s="1"/>
      <c r="L30" s="13"/>
    </row>
    <row r="31" spans="1:12" ht="15">
      <c r="A31" s="1"/>
      <c r="B31" s="6" t="s">
        <v>61</v>
      </c>
      <c r="C31" s="7" t="s">
        <v>62</v>
      </c>
      <c r="D31" s="40" t="s">
        <v>25</v>
      </c>
      <c r="E31" s="46">
        <v>380</v>
      </c>
      <c r="F31" s="12">
        <f t="shared" si="0"/>
        <v>436.99999999999994</v>
      </c>
      <c r="G31" s="4"/>
      <c r="H31" s="4"/>
      <c r="I31" s="4"/>
      <c r="J31" s="1"/>
      <c r="L31" s="13"/>
    </row>
    <row r="32" spans="1:12" ht="15">
      <c r="A32" s="1"/>
      <c r="B32" s="6" t="s">
        <v>63</v>
      </c>
      <c r="C32" s="7" t="s">
        <v>64</v>
      </c>
      <c r="D32" s="40" t="s">
        <v>25</v>
      </c>
      <c r="E32" s="46">
        <v>380</v>
      </c>
      <c r="F32" s="12">
        <f t="shared" si="0"/>
        <v>436.99999999999994</v>
      </c>
      <c r="G32" s="4"/>
      <c r="H32" s="4"/>
      <c r="I32" s="4"/>
      <c r="J32" s="1"/>
      <c r="L32" s="13"/>
    </row>
    <row r="33" spans="1:12" ht="15">
      <c r="A33" s="1"/>
      <c r="B33" s="34"/>
      <c r="C33" s="34"/>
      <c r="D33" s="37"/>
      <c r="E33" s="38"/>
      <c r="F33" s="12">
        <f t="shared" si="0"/>
        <v>0</v>
      </c>
      <c r="G33" s="4"/>
      <c r="H33" s="4"/>
      <c r="I33" s="4"/>
      <c r="J33" s="1"/>
      <c r="L33" s="13"/>
    </row>
    <row r="34" spans="1:12" ht="15">
      <c r="A34" s="1" t="s">
        <v>65</v>
      </c>
      <c r="B34" s="39" t="s">
        <v>66</v>
      </c>
      <c r="C34" s="29" t="s">
        <v>67</v>
      </c>
      <c r="D34" s="29" t="s">
        <v>13</v>
      </c>
      <c r="E34" s="30">
        <v>690</v>
      </c>
      <c r="F34" s="12">
        <f t="shared" si="0"/>
        <v>793.4999999999999</v>
      </c>
      <c r="G34" s="4">
        <v>794</v>
      </c>
      <c r="H34" s="4">
        <v>18</v>
      </c>
      <c r="I34" s="4">
        <f>G34+H34</f>
        <v>812</v>
      </c>
      <c r="J34" s="53">
        <v>815</v>
      </c>
      <c r="K34" s="49" t="s">
        <v>78</v>
      </c>
      <c r="L34" s="13">
        <f>I34-J34</f>
        <v>-3</v>
      </c>
    </row>
    <row r="35" spans="1:12" ht="15">
      <c r="A35" s="1"/>
      <c r="B35" s="34"/>
      <c r="C35" s="34"/>
      <c r="D35" s="37"/>
      <c r="E35" s="38"/>
      <c r="F35" s="12">
        <f t="shared" si="0"/>
        <v>0</v>
      </c>
      <c r="G35" s="4"/>
      <c r="H35" s="4"/>
      <c r="I35" s="4"/>
      <c r="J35" s="1"/>
      <c r="L35" s="13"/>
    </row>
    <row r="36" spans="1:12" ht="15">
      <c r="A36" s="1" t="s">
        <v>68</v>
      </c>
      <c r="B36" s="6" t="s">
        <v>69</v>
      </c>
      <c r="C36" s="7" t="s">
        <v>70</v>
      </c>
      <c r="D36" s="7" t="s">
        <v>10</v>
      </c>
      <c r="E36" s="8">
        <v>660</v>
      </c>
      <c r="F36" s="12">
        <f t="shared" si="0"/>
        <v>758.9999999999999</v>
      </c>
      <c r="G36" s="4">
        <v>759</v>
      </c>
      <c r="H36" s="4">
        <v>18</v>
      </c>
      <c r="I36" s="4">
        <f>G36+H36</f>
        <v>777</v>
      </c>
      <c r="J36" s="53">
        <v>759</v>
      </c>
      <c r="K36" t="s">
        <v>78</v>
      </c>
      <c r="L36" s="13">
        <f>I36-J36</f>
        <v>18</v>
      </c>
    </row>
    <row r="37" spans="1:12" ht="15">
      <c r="A37" s="1"/>
      <c r="B37" s="34"/>
      <c r="C37" s="34"/>
      <c r="D37" s="37"/>
      <c r="E37" s="38"/>
      <c r="F37" s="12">
        <f t="shared" si="0"/>
        <v>0</v>
      </c>
      <c r="G37" s="4"/>
      <c r="H37" s="4"/>
      <c r="I37" s="4"/>
      <c r="J37" s="1"/>
      <c r="L37" s="13"/>
    </row>
    <row r="38" spans="1:12" ht="15">
      <c r="A38" s="1" t="s">
        <v>71</v>
      </c>
      <c r="B38" s="6" t="s">
        <v>69</v>
      </c>
      <c r="C38" s="7" t="s">
        <v>70</v>
      </c>
      <c r="D38" s="7" t="s">
        <v>20</v>
      </c>
      <c r="E38" s="8">
        <v>660</v>
      </c>
      <c r="F38" s="12">
        <f t="shared" si="0"/>
        <v>758.9999999999999</v>
      </c>
      <c r="G38" s="4">
        <f>F38+F39</f>
        <v>1357</v>
      </c>
      <c r="H38" s="4">
        <v>36</v>
      </c>
      <c r="I38" s="4">
        <f>G38+H38</f>
        <v>1393</v>
      </c>
      <c r="J38" s="53">
        <v>1400</v>
      </c>
      <c r="K38" t="s">
        <v>78</v>
      </c>
      <c r="L38" s="13">
        <f>I38-J38</f>
        <v>-7</v>
      </c>
    </row>
    <row r="39" spans="1:12" ht="15">
      <c r="A39" s="1"/>
      <c r="B39" s="39" t="s">
        <v>72</v>
      </c>
      <c r="C39" s="29" t="s">
        <v>73</v>
      </c>
      <c r="D39" s="7" t="s">
        <v>20</v>
      </c>
      <c r="E39" s="30">
        <v>520</v>
      </c>
      <c r="F39" s="12">
        <f t="shared" si="0"/>
        <v>598</v>
      </c>
      <c r="G39" s="4"/>
      <c r="H39" s="4"/>
      <c r="I39" s="4"/>
      <c r="J39" s="1"/>
      <c r="L39" s="13"/>
    </row>
    <row r="40" spans="1:12" ht="15">
      <c r="A40" s="1"/>
      <c r="B40" s="34"/>
      <c r="C40" s="34"/>
      <c r="D40" s="37"/>
      <c r="E40" s="38"/>
      <c r="F40" s="12">
        <f t="shared" si="0"/>
        <v>0</v>
      </c>
      <c r="G40" s="4"/>
      <c r="H40" s="4"/>
      <c r="I40" s="4"/>
      <c r="J40" s="1"/>
      <c r="L40" s="13"/>
    </row>
    <row r="41" spans="1:12" ht="15">
      <c r="A41" s="1" t="s">
        <v>74</v>
      </c>
      <c r="B41" s="31" t="s">
        <v>75</v>
      </c>
      <c r="C41" s="40" t="s">
        <v>76</v>
      </c>
      <c r="D41" s="40" t="s">
        <v>10</v>
      </c>
      <c r="E41" s="41">
        <v>390</v>
      </c>
      <c r="F41" s="12">
        <f t="shared" si="0"/>
        <v>448.49999999999994</v>
      </c>
      <c r="G41" s="4">
        <f>F41+F42+F43+F44+F45</f>
        <v>2955.5</v>
      </c>
      <c r="H41" s="4">
        <f>18*5</f>
        <v>90</v>
      </c>
      <c r="I41" s="4">
        <f>G41+H41</f>
        <v>3045.5</v>
      </c>
      <c r="J41" s="53">
        <v>2956</v>
      </c>
      <c r="K41" t="s">
        <v>78</v>
      </c>
      <c r="L41" s="13">
        <f>I41-J41</f>
        <v>89.5</v>
      </c>
    </row>
    <row r="42" spans="1:12" ht="15">
      <c r="A42" s="1"/>
      <c r="B42" s="36" t="s">
        <v>33</v>
      </c>
      <c r="C42" s="34" t="s">
        <v>34</v>
      </c>
      <c r="D42" s="37" t="s">
        <v>77</v>
      </c>
      <c r="E42" s="38">
        <v>290</v>
      </c>
      <c r="F42" s="12">
        <f t="shared" si="0"/>
        <v>333.5</v>
      </c>
      <c r="G42" s="4"/>
      <c r="H42" s="4"/>
      <c r="I42" s="4"/>
      <c r="J42" s="1"/>
      <c r="L42" s="13"/>
    </row>
    <row r="43" spans="1:12" ht="15">
      <c r="A43" s="1"/>
      <c r="B43" s="31" t="s">
        <v>81</v>
      </c>
      <c r="C43" s="40" t="s">
        <v>82</v>
      </c>
      <c r="D43" s="40" t="s">
        <v>10</v>
      </c>
      <c r="E43" s="41">
        <v>390</v>
      </c>
      <c r="F43" s="12">
        <f t="shared" si="0"/>
        <v>448.49999999999994</v>
      </c>
      <c r="G43" s="4"/>
      <c r="H43" s="4"/>
      <c r="I43" s="4"/>
      <c r="J43" s="1"/>
      <c r="L43" s="13"/>
    </row>
    <row r="44" spans="1:12" ht="15">
      <c r="A44" s="1"/>
      <c r="B44" s="50" t="s">
        <v>18</v>
      </c>
      <c r="C44" s="10" t="s">
        <v>19</v>
      </c>
      <c r="D44" s="40" t="s">
        <v>10</v>
      </c>
      <c r="E44" s="51">
        <v>350</v>
      </c>
      <c r="F44" s="12">
        <f t="shared" si="0"/>
        <v>402.49999999999994</v>
      </c>
      <c r="G44" s="4"/>
      <c r="H44" s="4"/>
      <c r="I44" s="4"/>
      <c r="J44" s="1"/>
      <c r="L44" s="13"/>
    </row>
    <row r="45" spans="1:12" ht="15">
      <c r="A45" s="1"/>
      <c r="B45" s="24" t="s">
        <v>21</v>
      </c>
      <c r="C45" s="18" t="s">
        <v>22</v>
      </c>
      <c r="D45" s="40" t="s">
        <v>10</v>
      </c>
      <c r="E45" s="25">
        <v>1150</v>
      </c>
      <c r="F45" s="12">
        <f t="shared" si="0"/>
        <v>1322.5</v>
      </c>
      <c r="G45" s="4"/>
      <c r="H45" s="4"/>
      <c r="I45" s="4"/>
      <c r="J45" s="1"/>
      <c r="L45" s="13"/>
    </row>
    <row r="47" ht="15">
      <c r="B47" s="4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2012-10-30T20:59:19Z</dcterms:modified>
  <cp:category/>
  <cp:version/>
  <cp:contentType/>
  <cp:contentStatus/>
</cp:coreProperties>
</file>