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<sst xmlns="http://schemas.openxmlformats.org/spreadsheetml/2006/main" count="104" uniqueCount="78">
  <si>
    <t>Ник</t>
  </si>
  <si>
    <t>артикул</t>
  </si>
  <si>
    <t>наименование</t>
  </si>
  <si>
    <t>размер</t>
  </si>
  <si>
    <t>цена</t>
  </si>
  <si>
    <t>цена с орг</t>
  </si>
  <si>
    <t>Юлл</t>
  </si>
  <si>
    <t>016-326 G</t>
  </si>
  <si>
    <t>Туника TW ГРАЦИЯ круж плд/эл серый</t>
  </si>
  <si>
    <t>S</t>
  </si>
  <si>
    <t>L</t>
  </si>
  <si>
    <t>ХИН</t>
  </si>
  <si>
    <t>604-201 W</t>
  </si>
  <si>
    <t>Туника LG ЗИГГИ акр/лркс србр/белый</t>
  </si>
  <si>
    <t>910-153 W</t>
  </si>
  <si>
    <t>Рубашка LG РИЦ пл шиф плс белый</t>
  </si>
  <si>
    <t>36</t>
  </si>
  <si>
    <t>907-111 G</t>
  </si>
  <si>
    <t>Юбка LG ПЭНСЛ пл твид серый</t>
  </si>
  <si>
    <t>016-325 W</t>
  </si>
  <si>
    <t>Боди TW ЧАРА круж пл/в/эл белый</t>
  </si>
  <si>
    <t>alesia1</t>
  </si>
  <si>
    <t>910-69 W</t>
  </si>
  <si>
    <t>Шорты LG РИО 12cм х/б/эл белый</t>
  </si>
  <si>
    <t>сбер</t>
  </si>
  <si>
    <t>AnnaNIK</t>
  </si>
  <si>
    <t>016-292 H</t>
  </si>
  <si>
    <t>Платье TW АМФОРА пл/в/эл морволна</t>
  </si>
  <si>
    <t>016-242 Rs</t>
  </si>
  <si>
    <t>Платье TW ВИТАРА  пл/виск/эл сух роза</t>
  </si>
  <si>
    <t>XS</t>
  </si>
  <si>
    <t>017-337 R</t>
  </si>
  <si>
    <t>Платье TW АЛИСА в/пл/эл</t>
  </si>
  <si>
    <t>017-323 C</t>
  </si>
  <si>
    <t>Платье TW БЭЛЛА б/р пл/в/эл</t>
  </si>
  <si>
    <t>016-313 X</t>
  </si>
  <si>
    <t>Платье TW ПЛЭНЕТ пл/виск/эл цвт</t>
  </si>
  <si>
    <t>016-313 O</t>
  </si>
  <si>
    <t>Elena_W</t>
  </si>
  <si>
    <t>606-256 P</t>
  </si>
  <si>
    <t>Кардиган LG РИВЬЕРА акр слива</t>
  </si>
  <si>
    <t>016-242 С</t>
  </si>
  <si>
    <t>Платье TW ВИТАРА  пл/виск/эл т.синий</t>
  </si>
  <si>
    <t>604-183 K</t>
  </si>
  <si>
    <t>Джемпер LG ВЕЕР акр коралл</t>
  </si>
  <si>
    <t>Olesya...84</t>
  </si>
  <si>
    <t>016-292 T</t>
  </si>
  <si>
    <t>Платье TW АМФОРА пл/в/эл табак</t>
  </si>
  <si>
    <t>KTW</t>
  </si>
  <si>
    <t>015-196 B</t>
  </si>
  <si>
    <t>Туника TW АМБРЭЛА в/эл чёрный</t>
  </si>
  <si>
    <t>M</t>
  </si>
  <si>
    <t>Olga_Ch</t>
  </si>
  <si>
    <t xml:space="preserve">014-74 W </t>
  </si>
  <si>
    <t xml:space="preserve">Топ TW ЛОДКА в/эл грх ч/белый </t>
  </si>
  <si>
    <t>Ирина999</t>
  </si>
  <si>
    <t>MarikaPruma</t>
  </si>
  <si>
    <t>016-292 P</t>
  </si>
  <si>
    <t>Платье TW АМФОРА пл/в/эл роз пудра</t>
  </si>
  <si>
    <t>Di-Ego</t>
  </si>
  <si>
    <t>015-193 F</t>
  </si>
  <si>
    <t>Вдлз TW КАЧЕЛИ вис фиалка</t>
  </si>
  <si>
    <t>603-202 V</t>
  </si>
  <si>
    <t>Пуловер LG ГРОСС лркс/акр/ш србр/василек</t>
  </si>
  <si>
    <t>К оплате</t>
  </si>
  <si>
    <t>301 G</t>
  </si>
  <si>
    <t>Пояс ГАММА 6см резинка/лак серый</t>
  </si>
  <si>
    <t>S(75)</t>
  </si>
  <si>
    <t>альфа</t>
  </si>
  <si>
    <t>Николь</t>
  </si>
  <si>
    <t>604-203 E</t>
  </si>
  <si>
    <t>Туника LG ШЭЛЛ х/б/акр/лркс злт/беж</t>
  </si>
  <si>
    <t>Оплата</t>
  </si>
  <si>
    <t>Трансп</t>
  </si>
  <si>
    <t>Итого</t>
  </si>
  <si>
    <t>Итог</t>
  </si>
  <si>
    <t>пересорт цвет аква</t>
  </si>
  <si>
    <t>положили все-таки S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</si>
</sst>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Arial Cyr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FF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Border="1" applyAlignment="1">
      <alignment horizontal="left"/>
    </xf>
    <xf numFmtId="1" fontId="1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3" fillId="33" borderId="11" xfId="55" applyNumberFormat="1" applyFont="1" applyFill="1" applyBorder="1" applyAlignment="1">
      <alignment horizontal="left"/>
      <protection/>
    </xf>
    <xf numFmtId="0" fontId="3" fillId="33" borderId="12" xfId="55" applyNumberFormat="1" applyFont="1" applyFill="1" applyBorder="1" applyAlignment="1">
      <alignment horizontal="center"/>
      <protection/>
    </xf>
    <xf numFmtId="1" fontId="0" fillId="0" borderId="10" xfId="0" applyNumberFormat="1" applyFont="1" applyFill="1" applyBorder="1" applyAlignment="1">
      <alignment/>
    </xf>
    <xf numFmtId="49" fontId="3" fillId="34" borderId="10" xfId="54" applyNumberFormat="1" applyFont="1" applyFill="1" applyBorder="1" applyAlignment="1">
      <alignment horizontal="left"/>
      <protection/>
    </xf>
    <xf numFmtId="49" fontId="3" fillId="0" borderId="10" xfId="54" applyNumberFormat="1" applyFont="1" applyFill="1" applyBorder="1" applyAlignment="1">
      <alignment horizontal="left"/>
      <protection/>
    </xf>
    <xf numFmtId="3" fontId="3" fillId="34" borderId="10" xfId="54" applyNumberFormat="1" applyFont="1" applyFill="1" applyBorder="1" applyAlignment="1">
      <alignment horizontal="center" wrapText="1"/>
      <protection/>
    </xf>
    <xf numFmtId="49" fontId="3" fillId="0" borderId="10" xfId="52" applyNumberFormat="1" applyFont="1" applyFill="1" applyBorder="1" applyAlignment="1">
      <alignment horizontal="left"/>
      <protection/>
    </xf>
    <xf numFmtId="0" fontId="3" fillId="0" borderId="10" xfId="52" applyFont="1" applyFill="1" applyBorder="1" applyAlignment="1">
      <alignment horizontal="center"/>
      <protection/>
    </xf>
    <xf numFmtId="49" fontId="3" fillId="0" borderId="11" xfId="55" applyNumberFormat="1" applyFont="1" applyFill="1" applyBorder="1" applyAlignment="1">
      <alignment horizontal="left"/>
      <protection/>
    </xf>
    <xf numFmtId="49" fontId="3" fillId="34" borderId="11" xfId="55" applyNumberFormat="1" applyFont="1" applyFill="1" applyBorder="1" applyAlignment="1">
      <alignment horizontal="left"/>
      <protection/>
    </xf>
    <xf numFmtId="3" fontId="3" fillId="0" borderId="12" xfId="55" applyNumberFormat="1" applyFont="1" applyFill="1" applyBorder="1" applyAlignment="1">
      <alignment horizontal="center"/>
      <protection/>
    </xf>
    <xf numFmtId="0" fontId="3" fillId="0" borderId="11" xfId="55" applyNumberFormat="1" applyFont="1" applyFill="1" applyBorder="1" applyAlignment="1">
      <alignment horizontal="left"/>
      <protection/>
    </xf>
    <xf numFmtId="0" fontId="3" fillId="34" borderId="12" xfId="55" applyNumberFormat="1" applyFont="1" applyFill="1" applyBorder="1" applyAlignment="1">
      <alignment horizontal="center"/>
      <protection/>
    </xf>
    <xf numFmtId="0" fontId="3" fillId="33" borderId="13" xfId="55" applyNumberFormat="1" applyFont="1" applyFill="1" applyBorder="1" applyAlignment="1">
      <alignment horizontal="left"/>
      <protection/>
    </xf>
    <xf numFmtId="0" fontId="3" fillId="33" borderId="14" xfId="55" applyNumberFormat="1" applyFont="1" applyFill="1" applyBorder="1" applyAlignment="1">
      <alignment horizontal="center"/>
      <protection/>
    </xf>
    <xf numFmtId="0" fontId="3" fillId="33" borderId="10" xfId="55" applyNumberFormat="1" applyFont="1" applyFill="1" applyBorder="1" applyAlignment="1">
      <alignment horizontal="left"/>
      <protection/>
    </xf>
    <xf numFmtId="0" fontId="3" fillId="33" borderId="10" xfId="55" applyNumberFormat="1" applyFont="1" applyFill="1" applyBorder="1" applyAlignment="1">
      <alignment horizontal="center"/>
      <protection/>
    </xf>
    <xf numFmtId="0" fontId="3" fillId="0" borderId="10" xfId="52" applyNumberFormat="1" applyFont="1" applyFill="1" applyBorder="1" applyAlignment="1">
      <alignment horizontal="left"/>
      <protection/>
    </xf>
    <xf numFmtId="49" fontId="3" fillId="0" borderId="10" xfId="53" applyNumberFormat="1" applyFont="1" applyFill="1" applyBorder="1" applyAlignment="1">
      <alignment horizontal="left"/>
      <protection/>
    </xf>
    <xf numFmtId="49" fontId="3" fillId="34" borderId="11" xfId="54" applyNumberFormat="1" applyFont="1" applyFill="1" applyBorder="1" applyAlignment="1">
      <alignment horizontal="left"/>
      <protection/>
    </xf>
    <xf numFmtId="3" fontId="3" fillId="33" borderId="15" xfId="53" applyNumberFormat="1" applyFont="1" applyFill="1" applyBorder="1" applyAlignment="1">
      <alignment horizontal="center" wrapText="1"/>
      <protection/>
    </xf>
    <xf numFmtId="0" fontId="5" fillId="33" borderId="11" xfId="55" applyNumberFormat="1" applyFont="1" applyFill="1" applyBorder="1" applyAlignment="1">
      <alignment horizontal="left"/>
      <protection/>
    </xf>
    <xf numFmtId="0" fontId="5" fillId="33" borderId="12" xfId="55" applyNumberFormat="1" applyFont="1" applyFill="1" applyBorder="1" applyAlignment="1">
      <alignment horizontal="center"/>
      <protection/>
    </xf>
    <xf numFmtId="0" fontId="5" fillId="0" borderId="11" xfId="55" applyNumberFormat="1" applyFont="1" applyFill="1" applyBorder="1" applyAlignment="1">
      <alignment horizontal="left"/>
      <protection/>
    </xf>
    <xf numFmtId="0" fontId="5" fillId="34" borderId="12" xfId="55" applyNumberFormat="1" applyFont="1" applyFill="1" applyBorder="1" applyAlignment="1">
      <alignment horizontal="center"/>
      <protection/>
    </xf>
    <xf numFmtId="3" fontId="3" fillId="34" borderId="12" xfId="55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1" fontId="0" fillId="0" borderId="0" xfId="0" applyNumberFormat="1" applyAlignment="1">
      <alignment/>
    </xf>
    <xf numFmtId="0" fontId="3" fillId="0" borderId="15" xfId="52" applyFont="1" applyFill="1" applyBorder="1" applyAlignment="1">
      <alignment horizontal="center"/>
      <protection/>
    </xf>
    <xf numFmtId="1" fontId="41" fillId="0" borderId="0" xfId="0" applyNumberFormat="1" applyFont="1" applyAlignment="1">
      <alignment/>
    </xf>
    <xf numFmtId="1" fontId="4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42" fillId="0" borderId="0" xfId="0" applyFont="1" applyAlignment="1">
      <alignment/>
    </xf>
    <xf numFmtId="0" fontId="3" fillId="35" borderId="11" xfId="55" applyNumberFormat="1" applyFont="1" applyFill="1" applyBorder="1" applyAlignment="1">
      <alignment horizontal="left"/>
      <protection/>
    </xf>
    <xf numFmtId="1" fontId="41" fillId="0" borderId="10" xfId="0" applyNumberFormat="1" applyFont="1" applyFill="1" applyBorder="1" applyAlignment="1">
      <alignment/>
    </xf>
    <xf numFmtId="1" fontId="42" fillId="0" borderId="0" xfId="0" applyNumberFormat="1" applyFont="1" applyAlignment="1">
      <alignment/>
    </xf>
    <xf numFmtId="0" fontId="3" fillId="36" borderId="10" xfId="52" applyNumberFormat="1" applyFont="1" applyFill="1" applyBorder="1" applyAlignment="1">
      <alignment horizontal="left"/>
      <protection/>
    </xf>
    <xf numFmtId="49" fontId="3" fillId="37" borderId="10" xfId="54" applyNumberFormat="1" applyFont="1" applyFill="1" applyBorder="1" applyAlignment="1">
      <alignment horizontal="left"/>
      <protection/>
    </xf>
    <xf numFmtId="49" fontId="3" fillId="36" borderId="16" xfId="55" applyNumberFormat="1" applyFont="1" applyFill="1" applyBorder="1" applyAlignment="1">
      <alignment horizontal="left"/>
      <protection/>
    </xf>
    <xf numFmtId="0" fontId="3" fillId="36" borderId="16" xfId="55" applyNumberFormat="1" applyFont="1" applyFill="1" applyBorder="1" applyAlignment="1">
      <alignment horizontal="left"/>
      <protection/>
    </xf>
    <xf numFmtId="49" fontId="3" fillId="34" borderId="17" xfId="54" applyNumberFormat="1" applyFont="1" applyFill="1" applyBorder="1" applyAlignment="1">
      <alignment horizontal="left"/>
      <protection/>
    </xf>
    <xf numFmtId="1" fontId="42" fillId="0" borderId="0" xfId="0" applyNumberFormat="1" applyFont="1" applyFill="1" applyAlignment="1">
      <alignment/>
    </xf>
    <xf numFmtId="49" fontId="3" fillId="36" borderId="10" xfId="52" applyNumberFormat="1" applyFont="1" applyFill="1" applyBorder="1" applyAlignment="1">
      <alignment horizontal="left"/>
      <protection/>
    </xf>
    <xf numFmtId="0" fontId="3" fillId="35" borderId="16" xfId="55" applyNumberFormat="1" applyFont="1" applyFill="1" applyBorder="1" applyAlignment="1">
      <alignment horizontal="left"/>
      <protection/>
    </xf>
    <xf numFmtId="0" fontId="3" fillId="35" borderId="18" xfId="55" applyNumberFormat="1" applyFont="1" applyFill="1" applyBorder="1" applyAlignment="1">
      <alignment horizontal="left"/>
      <protection/>
    </xf>
    <xf numFmtId="0" fontId="3" fillId="35" borderId="17" xfId="55" applyNumberFormat="1" applyFont="1" applyFill="1" applyBorder="1" applyAlignment="1">
      <alignment horizontal="left"/>
      <protection/>
    </xf>
    <xf numFmtId="0" fontId="3" fillId="35" borderId="10" xfId="55" applyNumberFormat="1" applyFont="1" applyFill="1" applyBorder="1" applyAlignment="1">
      <alignment horizontal="left"/>
      <protection/>
    </xf>
    <xf numFmtId="49" fontId="3" fillId="36" borderId="10" xfId="53" applyNumberFormat="1" applyFont="1" applyFill="1" applyBorder="1" applyAlignment="1">
      <alignment horizontal="left"/>
      <protection/>
    </xf>
    <xf numFmtId="0" fontId="5" fillId="35" borderId="11" xfId="55" applyNumberFormat="1" applyFont="1" applyFill="1" applyBorder="1" applyAlignment="1">
      <alignment horizontal="left"/>
      <protection/>
    </xf>
    <xf numFmtId="0" fontId="5" fillId="36" borderId="16" xfId="55" applyNumberFormat="1" applyFont="1" applyFill="1" applyBorder="1" applyAlignment="1">
      <alignment horizontal="left"/>
      <protection/>
    </xf>
    <xf numFmtId="49" fontId="3" fillId="35" borderId="16" xfId="55" applyNumberFormat="1" applyFont="1" applyFill="1" applyBorder="1" applyAlignment="1">
      <alignment horizontal="left"/>
      <protection/>
    </xf>
    <xf numFmtId="0" fontId="41" fillId="0" borderId="10" xfId="0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27.03.07 3 Заявка (осень-зима 05-07) " xfId="53"/>
    <cellStyle name="Обычный_27.03.07 3 Заявка (осень-зима 05-07)  2" xfId="54"/>
    <cellStyle name="Обычный_Копия 13.07.06 Заявка клиента (основной склад)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7"/>
  <sheetViews>
    <sheetView tabSelected="1" zoomScalePageLayoutView="0" workbookViewId="0" topLeftCell="A1">
      <selection activeCell="L14" sqref="L14"/>
    </sheetView>
  </sheetViews>
  <sheetFormatPr defaultColWidth="9.140625" defaultRowHeight="12.75"/>
  <cols>
    <col min="1" max="1" width="17.140625" style="6" customWidth="1"/>
    <col min="2" max="2" width="12.421875" style="0" customWidth="1"/>
    <col min="3" max="3" width="38.140625" style="0" customWidth="1"/>
    <col min="5" max="5" width="9.140625" style="33" customWidth="1"/>
    <col min="6" max="6" width="11.421875" style="34" customWidth="1"/>
    <col min="7" max="7" width="8.8515625" style="36" customWidth="1"/>
    <col min="8" max="8" width="7.7109375" style="36" customWidth="1"/>
    <col min="9" max="9" width="6.8515625" style="36" customWidth="1"/>
    <col min="10" max="10" width="8.28125" style="5" customWidth="1"/>
    <col min="11" max="11" width="6.8515625" style="0" hidden="1" customWidth="1"/>
    <col min="12" max="12" width="9.140625" style="39" customWidth="1"/>
  </cols>
  <sheetData>
    <row r="1" spans="1:12" s="6" customFormat="1" ht="12.75">
      <c r="A1" s="1" t="s">
        <v>0</v>
      </c>
      <c r="B1" s="2" t="s">
        <v>1</v>
      </c>
      <c r="C1" s="1" t="s">
        <v>2</v>
      </c>
      <c r="D1" s="1" t="s">
        <v>3</v>
      </c>
      <c r="E1" s="3" t="s">
        <v>4</v>
      </c>
      <c r="F1" s="4" t="s">
        <v>5</v>
      </c>
      <c r="G1" s="37" t="s">
        <v>64</v>
      </c>
      <c r="H1" s="37" t="s">
        <v>73</v>
      </c>
      <c r="I1" s="37" t="s">
        <v>74</v>
      </c>
      <c r="J1" s="38" t="s">
        <v>72</v>
      </c>
      <c r="L1" s="39" t="s">
        <v>75</v>
      </c>
    </row>
    <row r="2" spans="1:12" ht="12.75">
      <c r="A2" s="1" t="s">
        <v>6</v>
      </c>
      <c r="B2" s="40" t="s">
        <v>7</v>
      </c>
      <c r="C2" s="7" t="s">
        <v>8</v>
      </c>
      <c r="D2" s="7" t="s">
        <v>9</v>
      </c>
      <c r="E2" s="8">
        <v>560</v>
      </c>
      <c r="F2" s="9">
        <f aca="true" t="shared" si="0" ref="F2:F37">E2*1.15</f>
        <v>644</v>
      </c>
      <c r="G2" s="41">
        <v>644</v>
      </c>
      <c r="H2" s="41">
        <v>23</v>
      </c>
      <c r="I2" s="41">
        <f>G2+H2</f>
        <v>667</v>
      </c>
      <c r="J2" s="38"/>
      <c r="K2" s="34"/>
      <c r="L2" s="42">
        <f>I2-J2</f>
        <v>667</v>
      </c>
    </row>
    <row r="3" spans="1:12" ht="12.75">
      <c r="A3" s="1"/>
      <c r="B3" s="10"/>
      <c r="C3" s="11"/>
      <c r="D3" s="25"/>
      <c r="E3" s="12"/>
      <c r="F3" s="9">
        <f t="shared" si="0"/>
        <v>0</v>
      </c>
      <c r="G3" s="41"/>
      <c r="H3" s="41"/>
      <c r="I3" s="41"/>
      <c r="J3" s="38"/>
      <c r="L3" s="42"/>
    </row>
    <row r="4" spans="1:12" ht="12.75">
      <c r="A4" s="1" t="s">
        <v>11</v>
      </c>
      <c r="B4" s="43" t="s">
        <v>12</v>
      </c>
      <c r="C4" s="13" t="s">
        <v>13</v>
      </c>
      <c r="D4" s="13" t="s">
        <v>9</v>
      </c>
      <c r="E4" s="14">
        <v>760</v>
      </c>
      <c r="F4" s="9">
        <f t="shared" si="0"/>
        <v>873.9999999999999</v>
      </c>
      <c r="G4" s="41">
        <f>F4+F5+F6+F7</f>
        <v>2702.5</v>
      </c>
      <c r="H4" s="41">
        <f>23*4</f>
        <v>92</v>
      </c>
      <c r="I4" s="41">
        <f>G4+H4</f>
        <v>2794.5</v>
      </c>
      <c r="J4" s="38">
        <v>2703</v>
      </c>
      <c r="K4" t="s">
        <v>24</v>
      </c>
      <c r="L4" s="42">
        <f>I4-J4</f>
        <v>91.5</v>
      </c>
    </row>
    <row r="5" spans="1:12" ht="12.75">
      <c r="A5" s="1"/>
      <c r="B5" s="44" t="s">
        <v>14</v>
      </c>
      <c r="C5" s="11" t="s">
        <v>15</v>
      </c>
      <c r="D5" s="25" t="s">
        <v>16</v>
      </c>
      <c r="E5" s="12">
        <v>550</v>
      </c>
      <c r="F5" s="9">
        <f t="shared" si="0"/>
        <v>632.5</v>
      </c>
      <c r="G5" s="41"/>
      <c r="H5" s="41"/>
      <c r="I5" s="41"/>
      <c r="J5" s="38"/>
      <c r="L5" s="42" t="s">
        <v>76</v>
      </c>
    </row>
    <row r="6" spans="1:12" ht="12.75">
      <c r="A6" s="1"/>
      <c r="B6" s="45" t="s">
        <v>17</v>
      </c>
      <c r="C6" s="15" t="s">
        <v>18</v>
      </c>
      <c r="D6" s="16" t="s">
        <v>16</v>
      </c>
      <c r="E6" s="17">
        <v>650</v>
      </c>
      <c r="F6" s="9">
        <f t="shared" si="0"/>
        <v>747.4999999999999</v>
      </c>
      <c r="G6" s="41"/>
      <c r="H6" s="41"/>
      <c r="I6" s="41"/>
      <c r="J6" s="38"/>
      <c r="L6" s="42"/>
    </row>
    <row r="7" spans="1:12" ht="12.75">
      <c r="A7" s="1"/>
      <c r="B7" s="46" t="s">
        <v>19</v>
      </c>
      <c r="C7" s="18" t="s">
        <v>20</v>
      </c>
      <c r="D7" s="18" t="s">
        <v>9</v>
      </c>
      <c r="E7" s="19">
        <v>390</v>
      </c>
      <c r="F7" s="9">
        <f t="shared" si="0"/>
        <v>448.49999999999994</v>
      </c>
      <c r="G7" s="41"/>
      <c r="H7" s="41"/>
      <c r="I7" s="41"/>
      <c r="J7" s="38"/>
      <c r="L7" s="42"/>
    </row>
    <row r="8" spans="1:12" ht="12.75">
      <c r="A8" s="1"/>
      <c r="B8" s="47"/>
      <c r="C8" s="11"/>
      <c r="D8" s="25"/>
      <c r="E8" s="12"/>
      <c r="F8" s="9">
        <f t="shared" si="0"/>
        <v>0</v>
      </c>
      <c r="G8" s="41"/>
      <c r="H8" s="41"/>
      <c r="I8" s="41"/>
      <c r="J8" s="38"/>
      <c r="L8" s="42"/>
    </row>
    <row r="9" spans="1:12" ht="12.75">
      <c r="A9" s="1" t="s">
        <v>21</v>
      </c>
      <c r="B9" s="43" t="s">
        <v>22</v>
      </c>
      <c r="C9" s="13" t="s">
        <v>23</v>
      </c>
      <c r="D9" s="13" t="s">
        <v>16</v>
      </c>
      <c r="E9" s="14">
        <v>460</v>
      </c>
      <c r="F9" s="9">
        <f>E9*1.15</f>
        <v>529</v>
      </c>
      <c r="G9" s="41">
        <v>748</v>
      </c>
      <c r="H9" s="41">
        <v>46</v>
      </c>
      <c r="I9" s="41">
        <f>G9+H9</f>
        <v>794</v>
      </c>
      <c r="J9" s="38">
        <v>750</v>
      </c>
      <c r="K9" t="s">
        <v>24</v>
      </c>
      <c r="L9" s="48">
        <f>I9-J9</f>
        <v>44</v>
      </c>
    </row>
    <row r="10" spans="1:12" ht="12.75">
      <c r="A10" s="1"/>
      <c r="B10" s="49" t="s">
        <v>65</v>
      </c>
      <c r="C10" s="13" t="s">
        <v>66</v>
      </c>
      <c r="D10" s="24" t="s">
        <v>67</v>
      </c>
      <c r="E10" s="35">
        <v>190</v>
      </c>
      <c r="F10" s="9">
        <f>E10*1.15</f>
        <v>218.49999999999997</v>
      </c>
      <c r="G10" s="41"/>
      <c r="H10" s="41"/>
      <c r="I10" s="41"/>
      <c r="J10" s="38"/>
      <c r="L10" s="42" t="s">
        <v>77</v>
      </c>
    </row>
    <row r="11" spans="1:12" ht="12.75">
      <c r="A11" s="1"/>
      <c r="B11" s="47"/>
      <c r="C11" s="11"/>
      <c r="D11" s="25"/>
      <c r="E11" s="12"/>
      <c r="F11" s="9">
        <f t="shared" si="0"/>
        <v>0</v>
      </c>
      <c r="G11" s="41"/>
      <c r="H11" s="41"/>
      <c r="I11" s="41"/>
      <c r="J11" s="38"/>
      <c r="L11" s="42"/>
    </row>
    <row r="12" spans="1:12" ht="12.75">
      <c r="A12" s="1" t="s">
        <v>25</v>
      </c>
      <c r="B12" s="50" t="s">
        <v>26</v>
      </c>
      <c r="C12" s="7" t="s">
        <v>27</v>
      </c>
      <c r="D12" s="7">
        <v>34</v>
      </c>
      <c r="E12" s="8">
        <v>690</v>
      </c>
      <c r="F12" s="9">
        <f t="shared" si="0"/>
        <v>793.4999999999999</v>
      </c>
      <c r="G12" s="41">
        <f>F12+F13+F14+F15+F16+F17</f>
        <v>4795.5</v>
      </c>
      <c r="H12" s="41">
        <f>23*6</f>
        <v>138</v>
      </c>
      <c r="I12" s="41">
        <f>G12+H12</f>
        <v>4933.5</v>
      </c>
      <c r="J12" s="38">
        <v>4840</v>
      </c>
      <c r="K12" t="s">
        <v>24</v>
      </c>
      <c r="L12" s="42">
        <f>I12-J12</f>
        <v>93.5</v>
      </c>
    </row>
    <row r="13" spans="1:12" ht="12.75">
      <c r="A13" s="1"/>
      <c r="B13" s="51" t="s">
        <v>28</v>
      </c>
      <c r="C13" s="20" t="s">
        <v>29</v>
      </c>
      <c r="D13" s="20" t="s">
        <v>30</v>
      </c>
      <c r="E13" s="21">
        <v>650</v>
      </c>
      <c r="F13" s="9">
        <f t="shared" si="0"/>
        <v>747.4999999999999</v>
      </c>
      <c r="G13" s="41"/>
      <c r="H13" s="41"/>
      <c r="I13" s="41"/>
      <c r="J13" s="38"/>
      <c r="L13" s="42"/>
    </row>
    <row r="14" spans="1:12" ht="12.75">
      <c r="A14" s="1"/>
      <c r="B14" s="52" t="s">
        <v>31</v>
      </c>
      <c r="C14" s="22" t="s">
        <v>32</v>
      </c>
      <c r="D14" s="20" t="s">
        <v>30</v>
      </c>
      <c r="E14" s="23">
        <v>580</v>
      </c>
      <c r="F14" s="9">
        <f t="shared" si="0"/>
        <v>667</v>
      </c>
      <c r="G14" s="41"/>
      <c r="H14" s="41"/>
      <c r="I14" s="41"/>
      <c r="J14" s="38"/>
      <c r="L14" s="42"/>
    </row>
    <row r="15" spans="1:12" ht="12.75">
      <c r="A15" s="1"/>
      <c r="B15" s="52" t="s">
        <v>33</v>
      </c>
      <c r="C15" s="22" t="s">
        <v>34</v>
      </c>
      <c r="D15" s="20" t="s">
        <v>30</v>
      </c>
      <c r="E15" s="23">
        <v>590</v>
      </c>
      <c r="F15" s="9">
        <f t="shared" si="0"/>
        <v>678.5</v>
      </c>
      <c r="G15" s="41"/>
      <c r="H15" s="41"/>
      <c r="I15" s="41"/>
      <c r="J15" s="38"/>
      <c r="L15" s="42"/>
    </row>
    <row r="16" spans="1:12" ht="12.75">
      <c r="A16" s="1"/>
      <c r="B16" s="52" t="s">
        <v>35</v>
      </c>
      <c r="C16" s="22" t="s">
        <v>36</v>
      </c>
      <c r="D16" s="20" t="s">
        <v>30</v>
      </c>
      <c r="E16" s="23">
        <v>880</v>
      </c>
      <c r="F16" s="9">
        <f t="shared" si="0"/>
        <v>1011.9999999999999</v>
      </c>
      <c r="G16" s="41"/>
      <c r="H16" s="41"/>
      <c r="I16" s="41"/>
      <c r="J16" s="38"/>
      <c r="L16" s="42"/>
    </row>
    <row r="17" spans="1:12" ht="12.75">
      <c r="A17" s="1"/>
      <c r="B17" s="53" t="s">
        <v>37</v>
      </c>
      <c r="C17" s="22" t="s">
        <v>36</v>
      </c>
      <c r="D17" s="20" t="s">
        <v>30</v>
      </c>
      <c r="E17" s="23">
        <v>780</v>
      </c>
      <c r="F17" s="9">
        <f t="shared" si="0"/>
        <v>896.9999999999999</v>
      </c>
      <c r="G17" s="41"/>
      <c r="H17" s="41"/>
      <c r="I17" s="41"/>
      <c r="J17" s="38"/>
      <c r="L17" s="42"/>
    </row>
    <row r="18" spans="1:12" ht="12.75">
      <c r="A18" s="1"/>
      <c r="B18" s="10"/>
      <c r="C18" s="11"/>
      <c r="D18" s="25"/>
      <c r="E18" s="12"/>
      <c r="F18" s="9">
        <f t="shared" si="0"/>
        <v>0</v>
      </c>
      <c r="G18" s="41"/>
      <c r="H18" s="41"/>
      <c r="I18" s="41"/>
      <c r="J18" s="38"/>
      <c r="L18" s="42"/>
    </row>
    <row r="19" spans="1:12" ht="12.75">
      <c r="A19" s="1" t="s">
        <v>38</v>
      </c>
      <c r="B19" s="43" t="s">
        <v>39</v>
      </c>
      <c r="C19" s="13" t="s">
        <v>40</v>
      </c>
      <c r="D19" s="13" t="s">
        <v>10</v>
      </c>
      <c r="E19" s="14">
        <v>1150</v>
      </c>
      <c r="F19" s="9">
        <f t="shared" si="0"/>
        <v>1322.5</v>
      </c>
      <c r="G19" s="41">
        <f>F19+F20+F21</f>
        <v>2863.5</v>
      </c>
      <c r="H19" s="41">
        <f>23*3</f>
        <v>69</v>
      </c>
      <c r="I19" s="41">
        <f>G19+H19</f>
        <v>2932.5</v>
      </c>
      <c r="J19" s="38">
        <v>2864</v>
      </c>
      <c r="K19" t="s">
        <v>24</v>
      </c>
      <c r="L19" s="42">
        <f>I19-J19</f>
        <v>68.5</v>
      </c>
    </row>
    <row r="20" spans="1:12" ht="12.75">
      <c r="A20" s="1"/>
      <c r="B20" s="40" t="s">
        <v>41</v>
      </c>
      <c r="C20" s="7" t="s">
        <v>42</v>
      </c>
      <c r="D20" s="13" t="s">
        <v>10</v>
      </c>
      <c r="E20" s="8">
        <v>650</v>
      </c>
      <c r="F20" s="9">
        <f t="shared" si="0"/>
        <v>747.4999999999999</v>
      </c>
      <c r="G20" s="41"/>
      <c r="H20" s="41"/>
      <c r="I20" s="41"/>
      <c r="J20" s="38"/>
      <c r="L20" s="42"/>
    </row>
    <row r="21" spans="1:12" ht="12.75">
      <c r="A21" s="1"/>
      <c r="B21" s="43" t="s">
        <v>43</v>
      </c>
      <c r="C21" s="13" t="s">
        <v>44</v>
      </c>
      <c r="D21" s="13" t="s">
        <v>10</v>
      </c>
      <c r="E21" s="14">
        <v>690</v>
      </c>
      <c r="F21" s="9">
        <f t="shared" si="0"/>
        <v>793.4999999999999</v>
      </c>
      <c r="G21" s="41"/>
      <c r="H21" s="41"/>
      <c r="I21" s="41"/>
      <c r="J21" s="38"/>
      <c r="L21" s="42"/>
    </row>
    <row r="22" spans="1:12" ht="12.75">
      <c r="A22" s="1"/>
      <c r="B22" s="10"/>
      <c r="C22" s="11"/>
      <c r="D22" s="25"/>
      <c r="E22" s="12"/>
      <c r="F22" s="9">
        <f t="shared" si="0"/>
        <v>0</v>
      </c>
      <c r="G22" s="41"/>
      <c r="H22" s="41"/>
      <c r="I22" s="41"/>
      <c r="J22" s="38"/>
      <c r="L22" s="42"/>
    </row>
    <row r="23" spans="1:12" ht="12.75">
      <c r="A23" s="1" t="s">
        <v>45</v>
      </c>
      <c r="B23" s="40" t="s">
        <v>46</v>
      </c>
      <c r="C23" s="7" t="s">
        <v>47</v>
      </c>
      <c r="D23" s="7">
        <v>36</v>
      </c>
      <c r="E23" s="8">
        <v>690</v>
      </c>
      <c r="F23" s="9">
        <f t="shared" si="0"/>
        <v>793.4999999999999</v>
      </c>
      <c r="G23" s="41">
        <v>794</v>
      </c>
      <c r="H23" s="41">
        <v>23</v>
      </c>
      <c r="I23" s="41">
        <f>G23+H23</f>
        <v>817</v>
      </c>
      <c r="J23" s="38">
        <v>794</v>
      </c>
      <c r="K23" t="s">
        <v>68</v>
      </c>
      <c r="L23" s="42">
        <f>I23-J23</f>
        <v>23</v>
      </c>
    </row>
    <row r="24" spans="1:12" ht="12.75">
      <c r="A24" s="1"/>
      <c r="B24" s="10"/>
      <c r="C24" s="11"/>
      <c r="D24" s="25"/>
      <c r="E24" s="12"/>
      <c r="F24" s="9">
        <f t="shared" si="0"/>
        <v>0</v>
      </c>
      <c r="G24" s="41"/>
      <c r="H24" s="41"/>
      <c r="I24" s="41"/>
      <c r="J24" s="38"/>
      <c r="L24" s="42"/>
    </row>
    <row r="25" spans="1:12" ht="12.75">
      <c r="A25" s="1" t="s">
        <v>48</v>
      </c>
      <c r="B25" s="40" t="s">
        <v>49</v>
      </c>
      <c r="C25" s="7" t="s">
        <v>50</v>
      </c>
      <c r="D25" s="7" t="s">
        <v>51</v>
      </c>
      <c r="E25" s="8">
        <v>450</v>
      </c>
      <c r="F25" s="9">
        <f t="shared" si="0"/>
        <v>517.5</v>
      </c>
      <c r="G25" s="41">
        <v>518</v>
      </c>
      <c r="H25" s="41">
        <v>23</v>
      </c>
      <c r="I25" s="41">
        <f>G25+H25</f>
        <v>541</v>
      </c>
      <c r="J25" s="38">
        <v>518</v>
      </c>
      <c r="K25" t="s">
        <v>24</v>
      </c>
      <c r="L25" s="42">
        <f>I25-J25</f>
        <v>23</v>
      </c>
    </row>
    <row r="26" spans="1:12" ht="12.75">
      <c r="A26" s="1"/>
      <c r="B26" s="10"/>
      <c r="C26" s="11"/>
      <c r="D26" s="25"/>
      <c r="E26" s="12"/>
      <c r="F26" s="9">
        <f t="shared" si="0"/>
        <v>0</v>
      </c>
      <c r="G26" s="41"/>
      <c r="H26" s="41"/>
      <c r="I26" s="41"/>
      <c r="J26" s="38"/>
      <c r="L26" s="42"/>
    </row>
    <row r="27" spans="1:12" ht="12.75">
      <c r="A27" s="1" t="s">
        <v>52</v>
      </c>
      <c r="B27" s="54" t="s">
        <v>53</v>
      </c>
      <c r="C27" s="25" t="s">
        <v>54</v>
      </c>
      <c r="D27" s="26" t="s">
        <v>30</v>
      </c>
      <c r="E27" s="27">
        <v>290</v>
      </c>
      <c r="F27" s="9">
        <f t="shared" si="0"/>
        <v>333.5</v>
      </c>
      <c r="G27" s="41">
        <v>334</v>
      </c>
      <c r="H27" s="41">
        <v>23</v>
      </c>
      <c r="I27" s="41">
        <f>G27+H27</f>
        <v>357</v>
      </c>
      <c r="J27" s="38">
        <v>334</v>
      </c>
      <c r="K27" t="s">
        <v>24</v>
      </c>
      <c r="L27" s="42">
        <f>I27-J27</f>
        <v>23</v>
      </c>
    </row>
    <row r="28" spans="1:12" ht="12.75">
      <c r="A28" s="1"/>
      <c r="B28" s="10"/>
      <c r="C28" s="11"/>
      <c r="D28" s="25"/>
      <c r="E28" s="12"/>
      <c r="F28" s="9">
        <f t="shared" si="0"/>
        <v>0</v>
      </c>
      <c r="G28" s="41"/>
      <c r="H28" s="41"/>
      <c r="I28" s="41"/>
      <c r="J28" s="38"/>
      <c r="L28" s="42"/>
    </row>
    <row r="29" spans="1:12" ht="12.75">
      <c r="A29" s="1" t="s">
        <v>55</v>
      </c>
      <c r="B29" s="40" t="s">
        <v>41</v>
      </c>
      <c r="C29" s="7" t="s">
        <v>42</v>
      </c>
      <c r="D29" s="7" t="s">
        <v>10</v>
      </c>
      <c r="E29" s="8">
        <v>650</v>
      </c>
      <c r="F29" s="9">
        <f t="shared" si="0"/>
        <v>747.4999999999999</v>
      </c>
      <c r="G29" s="41">
        <v>748</v>
      </c>
      <c r="H29" s="41">
        <v>23</v>
      </c>
      <c r="I29" s="41">
        <f>G29+H29</f>
        <v>771</v>
      </c>
      <c r="J29" s="38">
        <v>748</v>
      </c>
      <c r="K29" t="s">
        <v>24</v>
      </c>
      <c r="L29" s="42">
        <f>I29-J29</f>
        <v>23</v>
      </c>
    </row>
    <row r="30" spans="1:12" ht="12.75">
      <c r="A30" s="1"/>
      <c r="B30" s="10"/>
      <c r="C30" s="11"/>
      <c r="D30" s="25"/>
      <c r="E30" s="12"/>
      <c r="F30" s="9">
        <f t="shared" si="0"/>
        <v>0</v>
      </c>
      <c r="G30" s="41"/>
      <c r="H30" s="41"/>
      <c r="I30" s="41"/>
      <c r="J30" s="38"/>
      <c r="L30" s="42"/>
    </row>
    <row r="31" spans="1:12" ht="12.75">
      <c r="A31" s="1" t="s">
        <v>56</v>
      </c>
      <c r="B31" s="55" t="s">
        <v>57</v>
      </c>
      <c r="C31" s="28" t="s">
        <v>58</v>
      </c>
      <c r="D31" s="28">
        <v>38</v>
      </c>
      <c r="E31" s="29">
        <v>690</v>
      </c>
      <c r="F31" s="9">
        <f t="shared" si="0"/>
        <v>793.4999999999999</v>
      </c>
      <c r="G31" s="41">
        <v>794</v>
      </c>
      <c r="H31" s="41">
        <v>23</v>
      </c>
      <c r="I31" s="41">
        <f>G31+H31</f>
        <v>817</v>
      </c>
      <c r="J31" s="38">
        <v>794</v>
      </c>
      <c r="K31" t="s">
        <v>24</v>
      </c>
      <c r="L31" s="42">
        <f>I31-J31</f>
        <v>23</v>
      </c>
    </row>
    <row r="32" spans="1:12" ht="12.75">
      <c r="A32" s="1"/>
      <c r="B32" s="47"/>
      <c r="C32" s="11"/>
      <c r="D32" s="25"/>
      <c r="E32" s="12"/>
      <c r="F32" s="9">
        <f t="shared" si="0"/>
        <v>0</v>
      </c>
      <c r="G32" s="41"/>
      <c r="H32" s="41"/>
      <c r="I32" s="41"/>
      <c r="J32" s="38"/>
      <c r="L32" s="42"/>
    </row>
    <row r="33" spans="1:12" ht="12.75">
      <c r="A33" s="1" t="s">
        <v>59</v>
      </c>
      <c r="B33" s="56" t="s">
        <v>60</v>
      </c>
      <c r="C33" s="30" t="s">
        <v>61</v>
      </c>
      <c r="D33" s="30" t="s">
        <v>51</v>
      </c>
      <c r="E33" s="31">
        <v>290</v>
      </c>
      <c r="F33" s="9">
        <f t="shared" si="0"/>
        <v>333.5</v>
      </c>
      <c r="G33" s="41">
        <f>F33+F34</f>
        <v>1460.5</v>
      </c>
      <c r="H33" s="41">
        <v>46</v>
      </c>
      <c r="I33" s="41">
        <f>G33+H33</f>
        <v>1506.5</v>
      </c>
      <c r="J33" s="38">
        <v>1461</v>
      </c>
      <c r="K33" t="s">
        <v>24</v>
      </c>
      <c r="L33" s="42">
        <f>I33-J33</f>
        <v>45.5</v>
      </c>
    </row>
    <row r="34" spans="1:12" ht="12.75">
      <c r="A34" s="1"/>
      <c r="B34" s="57" t="s">
        <v>62</v>
      </c>
      <c r="C34" s="15" t="s">
        <v>63</v>
      </c>
      <c r="D34" s="30" t="s">
        <v>51</v>
      </c>
      <c r="E34" s="32">
        <v>980</v>
      </c>
      <c r="F34" s="9">
        <f t="shared" si="0"/>
        <v>1127</v>
      </c>
      <c r="G34" s="41"/>
      <c r="H34" s="41"/>
      <c r="I34" s="41"/>
      <c r="J34" s="38"/>
      <c r="L34" s="42"/>
    </row>
    <row r="35" spans="1:12" ht="12.75">
      <c r="A35" s="1"/>
      <c r="B35" s="10"/>
      <c r="C35" s="11"/>
      <c r="D35" s="25"/>
      <c r="E35" s="12"/>
      <c r="F35" s="9">
        <f t="shared" si="0"/>
        <v>0</v>
      </c>
      <c r="G35" s="41"/>
      <c r="H35" s="41"/>
      <c r="I35" s="41"/>
      <c r="J35" s="38"/>
      <c r="L35" s="42"/>
    </row>
    <row r="36" spans="1:12" ht="12.75">
      <c r="A36" s="1" t="s">
        <v>69</v>
      </c>
      <c r="B36" s="43" t="s">
        <v>70</v>
      </c>
      <c r="C36" s="13" t="s">
        <v>71</v>
      </c>
      <c r="D36" s="13" t="s">
        <v>51</v>
      </c>
      <c r="E36" s="14">
        <v>980</v>
      </c>
      <c r="F36" s="9">
        <f t="shared" si="0"/>
        <v>1127</v>
      </c>
      <c r="G36" s="58">
        <v>1127</v>
      </c>
      <c r="H36" s="58">
        <v>23</v>
      </c>
      <c r="I36" s="41">
        <f>G36+H36</f>
        <v>1150</v>
      </c>
      <c r="J36" s="38">
        <v>1127</v>
      </c>
      <c r="L36" s="42">
        <f>I36-J36</f>
        <v>23</v>
      </c>
    </row>
    <row r="37" spans="1:12" ht="12.75">
      <c r="A37" s="1"/>
      <c r="B37" s="10"/>
      <c r="C37" s="11"/>
      <c r="D37" s="25"/>
      <c r="E37" s="12"/>
      <c r="F37" s="9">
        <f t="shared" si="0"/>
        <v>0</v>
      </c>
      <c r="G37" s="37"/>
      <c r="H37" s="37"/>
      <c r="I37" s="41"/>
      <c r="J37" s="38"/>
      <c r="L37" s="42"/>
    </row>
  </sheetData>
  <sheetProtection/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Евгений</cp:lastModifiedBy>
  <dcterms:created xsi:type="dcterms:W3CDTF">1996-10-08T23:32:33Z</dcterms:created>
  <dcterms:modified xsi:type="dcterms:W3CDTF">2012-09-15T18:11:51Z</dcterms:modified>
  <cp:category/>
  <cp:version/>
  <cp:contentType/>
  <cp:contentStatus/>
</cp:coreProperties>
</file>