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<sst xmlns="http://schemas.openxmlformats.org/spreadsheetml/2006/main" count="161" uniqueCount="112">
  <si>
    <t>Ник</t>
  </si>
  <si>
    <t>артикул</t>
  </si>
  <si>
    <t>наименование</t>
  </si>
  <si>
    <t>размер</t>
  </si>
  <si>
    <t>цена</t>
  </si>
  <si>
    <t>цена с орг</t>
  </si>
  <si>
    <t>К оплате</t>
  </si>
  <si>
    <t>Дракончик</t>
  </si>
  <si>
    <t>016-292 T</t>
  </si>
  <si>
    <t>Платье TW АМФОРА пл/в/эл табак</t>
  </si>
  <si>
    <t>016-293 Rs</t>
  </si>
  <si>
    <t>Платье TW КРЕМОНА пл/в/эл ч/сух роза</t>
  </si>
  <si>
    <t>S</t>
  </si>
  <si>
    <t>014-169 A</t>
  </si>
  <si>
    <t>Топ TW Бретели/КАЧЕЛИ в/эл джунгли</t>
  </si>
  <si>
    <t>014-172 FRs</t>
  </si>
  <si>
    <t>Топ TW ФИФА в/эл цвт б/голубой</t>
  </si>
  <si>
    <t>016-176 O</t>
  </si>
  <si>
    <t>Платье TW НИКА в/эл какао</t>
  </si>
  <si>
    <t>016-292 P</t>
  </si>
  <si>
    <t>Платье TW АМФОРА пл/в/эл роз пудра</t>
  </si>
  <si>
    <t>014-22 At</t>
  </si>
  <si>
    <t>Леггинсы TW  45см в/эл антрацит</t>
  </si>
  <si>
    <t>Twins</t>
  </si>
  <si>
    <t>015-96 Y</t>
  </si>
  <si>
    <t>Платье TW КАРЕН пл/в/эл бургунд</t>
  </si>
  <si>
    <t>40</t>
  </si>
  <si>
    <t>alesia1</t>
  </si>
  <si>
    <t>604-181 E</t>
  </si>
  <si>
    <t>Топ LG МИРТА х/б/акр/лркс злт/беж</t>
  </si>
  <si>
    <t>XS</t>
  </si>
  <si>
    <t>604-240 E</t>
  </si>
  <si>
    <t>Болеро LG ИСТ х/б/акр злт/беж</t>
  </si>
  <si>
    <t>910-136 W</t>
  </si>
  <si>
    <t>Шорты LG АРКЕТТ 21см х/б/эл белый</t>
  </si>
  <si>
    <t>34</t>
  </si>
  <si>
    <t>015-96 H</t>
  </si>
  <si>
    <t>Платье TW КАРЕН пл/в/эл морволна</t>
  </si>
  <si>
    <t>samson4ik</t>
  </si>
  <si>
    <t>910-300 K</t>
  </si>
  <si>
    <t>Платье LG ЛИВОРНО х/б/эл орех</t>
  </si>
  <si>
    <t>38</t>
  </si>
  <si>
    <t>015-197 G</t>
  </si>
  <si>
    <t>Платье TW ДОЛЛ в/эл чёрное/серый</t>
  </si>
  <si>
    <t>910-137 K</t>
  </si>
  <si>
    <t>Капри LG СИТИ 47cm х/б/эл орех</t>
  </si>
  <si>
    <t>016-103 E</t>
  </si>
  <si>
    <t>Топ TW СЭНДИ виск лимон</t>
  </si>
  <si>
    <t>014-102 H</t>
  </si>
  <si>
    <t>Топ TW РИНГО в/эл бел/ментол</t>
  </si>
  <si>
    <t>604-181 W</t>
  </si>
  <si>
    <t>Топ LG МИРТА х/б/акр/лркс србр/белый</t>
  </si>
  <si>
    <t>irix</t>
  </si>
  <si>
    <t>016-292 H</t>
  </si>
  <si>
    <t>Платье TW АМФОРА пл/в/эл морволна</t>
  </si>
  <si>
    <t>910-148 E</t>
  </si>
  <si>
    <t>Платье LG ЛОНДОН хб/эл беж</t>
  </si>
  <si>
    <t>36</t>
  </si>
  <si>
    <t>ТаняЧ</t>
  </si>
  <si>
    <t>015-193 G</t>
  </si>
  <si>
    <t>Вдлз TW КАЧЕЛИ вис серый</t>
  </si>
  <si>
    <t>Parvati</t>
  </si>
  <si>
    <t>016-323 C</t>
  </si>
  <si>
    <t>Платье TW БЭЛЛА б/р пл/в/эл роз/т.синий</t>
  </si>
  <si>
    <t>013-222 At</t>
  </si>
  <si>
    <t xml:space="preserve">Брючки/леггинсы TW 77см плд/эл антрацит </t>
  </si>
  <si>
    <t>M</t>
  </si>
  <si>
    <t>LisaKUzIA</t>
  </si>
  <si>
    <t>016-327 K</t>
  </si>
  <si>
    <t xml:space="preserve">Комбез TW РИНГО в/эл бел/каштан </t>
  </si>
  <si>
    <t>015-285 B</t>
  </si>
  <si>
    <t>Брючки/легг TW АТЛАС х/б/эл 77см чёрный</t>
  </si>
  <si>
    <t>016-178 K</t>
  </si>
  <si>
    <t xml:space="preserve">Капри TW ВОСТОК в/эл каштан </t>
  </si>
  <si>
    <t>Dreemsgirl</t>
  </si>
  <si>
    <t>016-170 K</t>
  </si>
  <si>
    <t>Топ TW КЕО драпир в/эл коралл</t>
  </si>
  <si>
    <t>014-169 Z</t>
  </si>
  <si>
    <t>Топ TW Бретели/КАЧЕЛИ в/эл жёлтый</t>
  </si>
  <si>
    <t>014-232 W</t>
  </si>
  <si>
    <t>Платье TW ГРЕЙС шифон юб в/эл грх белый</t>
  </si>
  <si>
    <t>Olga_Ch</t>
  </si>
  <si>
    <t>016-324 B</t>
  </si>
  <si>
    <t>Топ ДИВА кружево пл/эл чёрный</t>
  </si>
  <si>
    <t>Armanda</t>
  </si>
  <si>
    <t>016-171 P</t>
  </si>
  <si>
    <t>Топ TW СТАР пл/в/эл ф кольца/белый</t>
  </si>
  <si>
    <t xml:space="preserve">910-130 W </t>
  </si>
  <si>
    <t>Юбка LG КРУИЗ х/б/эл белый</t>
  </si>
  <si>
    <t>014-102 B</t>
  </si>
  <si>
    <t>Топ TW РИНГО в/эл бел/чёрный</t>
  </si>
  <si>
    <t>velal</t>
  </si>
  <si>
    <t>016-326 G</t>
  </si>
  <si>
    <t>Туника TW ГРАЦИЯ круж плд/эл серый</t>
  </si>
  <si>
    <t>015-285 G</t>
  </si>
  <si>
    <t>Брючки/легг TW АТЛАС х/б/эл 77см серый</t>
  </si>
  <si>
    <t>014-272 IN</t>
  </si>
  <si>
    <t>Джинс/леггинсы TW 77см х/б/эл индиго</t>
  </si>
  <si>
    <t>016-292 Rs</t>
  </si>
  <si>
    <t>Платье TW АМФОРА пл/в/эл сух роза</t>
  </si>
  <si>
    <t>с прош. СП</t>
  </si>
  <si>
    <t>сбер</t>
  </si>
  <si>
    <t>016-242 N</t>
  </si>
  <si>
    <t>Платье TW ВИТАРА  пл/виск/эл орех</t>
  </si>
  <si>
    <t>альфа</t>
  </si>
  <si>
    <t>Рафаэлия</t>
  </si>
  <si>
    <t>014-232 B</t>
  </si>
  <si>
    <t>Платье TW ГРЕЙС шифон юб в/эл грх чёрный</t>
  </si>
  <si>
    <t>трансп</t>
  </si>
  <si>
    <t>Итого</t>
  </si>
  <si>
    <t>Оплата</t>
  </si>
  <si>
    <t>Итог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</si>
</sst>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Arial Cyr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" xfId="20" applyNumberFormat="1" applyFont="1" applyFill="1" applyBorder="1" applyAlignment="1">
      <alignment horizontal="left"/>
      <protection/>
    </xf>
    <xf numFmtId="0" fontId="3" fillId="0" borderId="3" xfId="20" applyNumberFormat="1" applyFont="1" applyFill="1" applyBorder="1" applyAlignment="1">
      <alignment horizontal="center"/>
      <protection/>
    </xf>
    <xf numFmtId="1" fontId="0" fillId="0" borderId="1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2" borderId="2" xfId="20" applyNumberFormat="1" applyFont="1" applyFill="1" applyBorder="1" applyAlignment="1">
      <alignment horizontal="left"/>
      <protection/>
    </xf>
    <xf numFmtId="49" fontId="3" fillId="2" borderId="2" xfId="19" applyNumberFormat="1" applyFont="1" applyFill="1" applyBorder="1" applyAlignment="1">
      <alignment horizontal="left"/>
      <protection/>
    </xf>
    <xf numFmtId="49" fontId="3" fillId="0" borderId="2" xfId="19" applyNumberFormat="1" applyFont="1" applyFill="1" applyBorder="1" applyAlignment="1">
      <alignment horizontal="left"/>
      <protection/>
    </xf>
    <xf numFmtId="3" fontId="3" fillId="3" borderId="3" xfId="19" applyNumberFormat="1" applyFont="1" applyFill="1" applyBorder="1" applyAlignment="1">
      <alignment horizontal="center" wrapText="1"/>
      <protection/>
    </xf>
    <xf numFmtId="49" fontId="3" fillId="0" borderId="4" xfId="19" applyNumberFormat="1" applyFont="1" applyFill="1" applyBorder="1" applyAlignment="1">
      <alignment horizontal="left"/>
      <protection/>
    </xf>
    <xf numFmtId="49" fontId="3" fillId="0" borderId="5" xfId="18" applyNumberFormat="1" applyFont="1" applyFill="1" applyBorder="1" applyAlignment="1">
      <alignment horizontal="left"/>
      <protection/>
    </xf>
    <xf numFmtId="3" fontId="3" fillId="3" borderId="6" xfId="19" applyNumberFormat="1" applyFont="1" applyFill="1" applyBorder="1" applyAlignment="1">
      <alignment horizontal="center" wrapText="1"/>
      <protection/>
    </xf>
    <xf numFmtId="49" fontId="3" fillId="2" borderId="4" xfId="18" applyNumberFormat="1" applyFont="1" applyFill="1" applyBorder="1" applyAlignment="1">
      <alignment horizontal="left"/>
      <protection/>
    </xf>
    <xf numFmtId="49" fontId="5" fillId="0" borderId="4" xfId="18" applyNumberFormat="1" applyFont="1" applyFill="1" applyBorder="1" applyAlignment="1">
      <alignment horizontal="left"/>
      <protection/>
    </xf>
    <xf numFmtId="3" fontId="3" fillId="3" borderId="6" xfId="18" applyNumberFormat="1" applyFont="1" applyFill="1" applyBorder="1" applyAlignment="1">
      <alignment horizontal="center" wrapText="1"/>
      <protection/>
    </xf>
    <xf numFmtId="0" fontId="3" fillId="0" borderId="2" xfId="20" applyNumberFormat="1" applyFont="1" applyFill="1" applyBorder="1" applyAlignment="1">
      <alignment horizontal="left"/>
      <protection/>
    </xf>
    <xf numFmtId="0" fontId="3" fillId="4" borderId="2" xfId="20" applyNumberFormat="1" applyFont="1" applyFill="1" applyBorder="1" applyAlignment="1">
      <alignment horizontal="left"/>
      <protection/>
    </xf>
    <xf numFmtId="0" fontId="3" fillId="4" borderId="3" xfId="20" applyNumberFormat="1" applyFont="1" applyFill="1" applyBorder="1" applyAlignment="1">
      <alignment horizontal="center"/>
      <protection/>
    </xf>
    <xf numFmtId="0" fontId="3" fillId="5" borderId="2" xfId="20" applyNumberFormat="1" applyFont="1" applyFill="1" applyBorder="1" applyAlignment="1">
      <alignment horizontal="left"/>
      <protection/>
    </xf>
    <xf numFmtId="49" fontId="3" fillId="0" borderId="1" xfId="19" applyNumberFormat="1" applyFont="1" applyFill="1" applyBorder="1" applyAlignment="1">
      <alignment horizontal="left"/>
      <protection/>
    </xf>
    <xf numFmtId="49" fontId="3" fillId="0" borderId="1" xfId="18" applyNumberFormat="1" applyFont="1" applyFill="1" applyBorder="1" applyAlignment="1">
      <alignment horizontal="left"/>
      <protection/>
    </xf>
    <xf numFmtId="3" fontId="3" fillId="3" borderId="1" xfId="19" applyNumberFormat="1" applyFont="1" applyFill="1" applyBorder="1" applyAlignment="1">
      <alignment horizontal="center" wrapText="1"/>
      <protection/>
    </xf>
    <xf numFmtId="49" fontId="3" fillId="0" borderId="4" xfId="18" applyNumberFormat="1" applyFont="1" applyFill="1" applyBorder="1" applyAlignment="1">
      <alignment horizontal="left"/>
      <protection/>
    </xf>
    <xf numFmtId="49" fontId="3" fillId="3" borderId="4" xfId="18" applyNumberFormat="1" applyFont="1" applyFill="1" applyBorder="1" applyAlignment="1">
      <alignment horizontal="left"/>
      <protection/>
    </xf>
    <xf numFmtId="0" fontId="3" fillId="5" borderId="1" xfId="17" applyNumberFormat="1" applyFont="1" applyFill="1" applyBorder="1" applyAlignment="1">
      <alignment horizontal="left"/>
      <protection/>
    </xf>
    <xf numFmtId="49" fontId="3" fillId="0" borderId="1" xfId="17" applyNumberFormat="1" applyFont="1" applyFill="1" applyBorder="1" applyAlignment="1">
      <alignment horizontal="left"/>
      <protection/>
    </xf>
    <xf numFmtId="0" fontId="3" fillId="0" borderId="1" xfId="17" applyFont="1" applyFill="1" applyBorder="1" applyAlignment="1">
      <alignment horizontal="center"/>
      <protection/>
    </xf>
    <xf numFmtId="49" fontId="3" fillId="2" borderId="2" xfId="18" applyNumberFormat="1" applyFont="1" applyFill="1" applyBorder="1" applyAlignment="1">
      <alignment horizontal="left"/>
      <protection/>
    </xf>
    <xf numFmtId="49" fontId="3" fillId="0" borderId="2" xfId="18" applyNumberFormat="1" applyFont="1" applyFill="1" applyBorder="1" applyAlignment="1">
      <alignment horizontal="left"/>
      <protection/>
    </xf>
    <xf numFmtId="49" fontId="3" fillId="3" borderId="2" xfId="18" applyNumberFormat="1" applyFont="1" applyFill="1" applyBorder="1" applyAlignment="1">
      <alignment horizontal="left"/>
      <protection/>
    </xf>
    <xf numFmtId="3" fontId="3" fillId="3" borderId="3" xfId="18" applyNumberFormat="1" applyFont="1" applyFill="1" applyBorder="1" applyAlignment="1">
      <alignment horizontal="center" wrapText="1"/>
      <protection/>
    </xf>
    <xf numFmtId="0" fontId="3" fillId="0" borderId="4" xfId="20" applyNumberFormat="1" applyFont="1" applyFill="1" applyBorder="1" applyAlignment="1">
      <alignment horizontal="left"/>
      <protection/>
    </xf>
    <xf numFmtId="0" fontId="3" fillId="0" borderId="4" xfId="20" applyNumberFormat="1" applyFont="1" applyFill="1" applyBorder="1" applyAlignment="1">
      <alignment horizontal="left"/>
      <protection/>
    </xf>
    <xf numFmtId="0" fontId="3" fillId="0" borderId="6" xfId="20" applyNumberFormat="1" applyFont="1" applyFill="1" applyBorder="1" applyAlignment="1">
      <alignment horizontal="center"/>
      <protection/>
    </xf>
    <xf numFmtId="49" fontId="3" fillId="0" borderId="1" xfId="18" applyNumberFormat="1" applyFont="1" applyFill="1" applyBorder="1" applyAlignment="1">
      <alignment horizontal="left"/>
      <protection/>
    </xf>
    <xf numFmtId="49" fontId="3" fillId="3" borderId="4" xfId="19" applyNumberFormat="1" applyFont="1" applyFill="1" applyBorder="1" applyAlignment="1">
      <alignment horizontal="left"/>
      <protection/>
    </xf>
    <xf numFmtId="49" fontId="3" fillId="0" borderId="4" xfId="19" applyNumberFormat="1" applyFont="1" applyFill="1" applyBorder="1" applyAlignment="1">
      <alignment horizontal="left"/>
      <protection/>
    </xf>
    <xf numFmtId="0" fontId="3" fillId="3" borderId="3" xfId="20" applyNumberFormat="1" applyFont="1" applyFill="1" applyBorder="1" applyAlignment="1">
      <alignment horizontal="center"/>
      <protection/>
    </xf>
    <xf numFmtId="3" fontId="3" fillId="4" borderId="7" xfId="18" applyNumberFormat="1" applyFont="1" applyFill="1" applyBorder="1" applyAlignment="1">
      <alignment horizontal="center" wrapText="1"/>
      <protection/>
    </xf>
    <xf numFmtId="0" fontId="6" fillId="0" borderId="0" xfId="0" applyFont="1" applyAlignment="1">
      <alignment/>
    </xf>
    <xf numFmtId="49" fontId="3" fillId="0" borderId="2" xfId="18" applyNumberFormat="1" applyFont="1" applyFill="1" applyBorder="1" applyAlignment="1">
      <alignment horizontal="left"/>
      <protection/>
    </xf>
    <xf numFmtId="49" fontId="3" fillId="3" borderId="2" xfId="18" applyNumberFormat="1" applyFont="1" applyFill="1" applyBorder="1" applyAlignment="1">
      <alignment horizontal="left"/>
      <protection/>
    </xf>
    <xf numFmtId="0" fontId="3" fillId="2" borderId="2" xfId="20" applyNumberFormat="1" applyFont="1" applyFill="1" applyBorder="1" applyAlignment="1">
      <alignment horizontal="left"/>
      <protection/>
    </xf>
    <xf numFmtId="49" fontId="3" fillId="0" borderId="4" xfId="18" applyNumberFormat="1" applyFont="1" applyFill="1" applyBorder="1" applyAlignment="1">
      <alignment horizontal="left"/>
      <protection/>
    </xf>
    <xf numFmtId="49" fontId="3" fillId="3" borderId="8" xfId="18" applyNumberFormat="1" applyFont="1" applyFill="1" applyBorder="1" applyAlignment="1">
      <alignment horizontal="left"/>
      <protection/>
    </xf>
    <xf numFmtId="49" fontId="5" fillId="0" borderId="2" xfId="18" applyNumberFormat="1" applyFont="1" applyFill="1" applyBorder="1" applyAlignment="1">
      <alignment horizontal="left"/>
      <protection/>
    </xf>
    <xf numFmtId="49" fontId="3" fillId="5" borderId="1" xfId="18" applyNumberFormat="1" applyFont="1" applyFill="1" applyBorder="1" applyAlignment="1">
      <alignment horizontal="left"/>
      <protection/>
    </xf>
    <xf numFmtId="49" fontId="3" fillId="3" borderId="2" xfId="19" applyNumberFormat="1" applyFont="1" applyFill="1" applyBorder="1" applyAlignment="1">
      <alignment horizontal="left"/>
      <protection/>
    </xf>
    <xf numFmtId="3" fontId="3" fillId="4" borderId="7" xfId="18" applyNumberFormat="1" applyFont="1" applyFill="1" applyBorder="1" applyAlignment="1">
      <alignment horizontal="center" wrapText="1"/>
      <protection/>
    </xf>
    <xf numFmtId="3" fontId="5" fillId="4" borderId="7" xfId="18" applyNumberFormat="1" applyFont="1" applyFill="1" applyBorder="1" applyAlignment="1">
      <alignment horizontal="center" wrapText="1"/>
      <protection/>
    </xf>
    <xf numFmtId="49" fontId="3" fillId="3" borderId="1" xfId="19" applyNumberFormat="1" applyFont="1" applyFill="1" applyBorder="1" applyAlignment="1">
      <alignment horizontal="left"/>
      <protection/>
    </xf>
    <xf numFmtId="49" fontId="3" fillId="3" borderId="2" xfId="19" applyNumberFormat="1" applyFont="1" applyFill="1" applyBorder="1" applyAlignment="1">
      <alignment horizontal="left"/>
      <protection/>
    </xf>
    <xf numFmtId="49" fontId="3" fillId="0" borderId="2" xfId="19" applyNumberFormat="1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5" borderId="4" xfId="20" applyNumberFormat="1" applyFont="1" applyFill="1" applyBorder="1" applyAlignment="1">
      <alignment horizontal="left"/>
      <protection/>
    </xf>
    <xf numFmtId="0" fontId="3" fillId="4" borderId="4" xfId="20" applyNumberFormat="1" applyFont="1" applyFill="1" applyBorder="1" applyAlignment="1">
      <alignment horizontal="left"/>
      <protection/>
    </xf>
    <xf numFmtId="0" fontId="3" fillId="3" borderId="6" xfId="20" applyNumberFormat="1" applyFont="1" applyFill="1" applyBorder="1" applyAlignment="1">
      <alignment horizontal="center"/>
      <protection/>
    </xf>
    <xf numFmtId="0" fontId="3" fillId="5" borderId="5" xfId="17" applyNumberFormat="1" applyFont="1" applyFill="1" applyBorder="1" applyAlignment="1">
      <alignment horizontal="left"/>
      <protection/>
    </xf>
    <xf numFmtId="49" fontId="3" fillId="0" borderId="5" xfId="17" applyNumberFormat="1" applyFont="1" applyFill="1" applyBorder="1" applyAlignment="1">
      <alignment horizontal="left"/>
      <protection/>
    </xf>
    <xf numFmtId="49" fontId="3" fillId="2" borderId="1" xfId="19" applyNumberFormat="1" applyFont="1" applyFill="1" applyBorder="1" applyAlignment="1">
      <alignment horizontal="left"/>
      <protection/>
    </xf>
    <xf numFmtId="1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" fontId="3" fillId="0" borderId="1" xfId="19" applyNumberFormat="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/>
    </xf>
  </cellXfs>
  <cellStyles count="10">
    <cellStyle name="Normal" xfId="0"/>
    <cellStyle name="Currency" xfId="15"/>
    <cellStyle name="Currency [0]" xfId="16"/>
    <cellStyle name="Обычный 2" xfId="17"/>
    <cellStyle name="Обычный_27.03.07 3 Заявка (осень-зима 05-07) " xfId="18"/>
    <cellStyle name="Обычный_27.03.07 3 Заявка (осень-зима 05-07)  2" xfId="19"/>
    <cellStyle name="Обычный_Копия 13.07.06 Заявка клиента (основной склад)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7.140625" style="6" customWidth="1"/>
    <col min="2" max="2" width="12.421875" style="0" customWidth="1"/>
    <col min="3" max="3" width="38.140625" style="0" customWidth="1"/>
    <col min="5" max="5" width="9.140625" style="59" customWidth="1"/>
    <col min="6" max="6" width="11.421875" style="60" customWidth="1"/>
    <col min="7" max="7" width="8.8515625" style="5" customWidth="1"/>
    <col min="8" max="9" width="7.57421875" style="5" customWidth="1"/>
    <col min="11" max="11" width="0" style="0" hidden="1" customWidth="1"/>
    <col min="12" max="12" width="9.140625" style="5" customWidth="1"/>
  </cols>
  <sheetData>
    <row r="1" spans="1:12" s="6" customFormat="1" ht="12.7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1" t="s">
        <v>6</v>
      </c>
      <c r="H1" s="1" t="s">
        <v>108</v>
      </c>
      <c r="I1" s="1" t="s">
        <v>109</v>
      </c>
      <c r="J1" s="1" t="s">
        <v>110</v>
      </c>
      <c r="L1" s="5" t="s">
        <v>111</v>
      </c>
    </row>
    <row r="2" spans="1:12" ht="12.75">
      <c r="A2" s="2" t="s">
        <v>7</v>
      </c>
      <c r="B2" s="7" t="s">
        <v>8</v>
      </c>
      <c r="C2" s="7" t="s">
        <v>9</v>
      </c>
      <c r="D2" s="7">
        <v>38</v>
      </c>
      <c r="E2" s="8"/>
      <c r="F2" s="9"/>
      <c r="G2" s="67">
        <f>F3+F4+F6+F8</f>
        <v>2208</v>
      </c>
      <c r="H2" s="67">
        <f>26*4</f>
        <v>104</v>
      </c>
      <c r="I2" s="67">
        <f>G2+H2</f>
        <v>2312</v>
      </c>
      <c r="J2" s="68">
        <v>2208</v>
      </c>
      <c r="K2" t="s">
        <v>101</v>
      </c>
      <c r="L2" s="10">
        <f>I2-J2</f>
        <v>104</v>
      </c>
    </row>
    <row r="3" spans="1:12" ht="12.75">
      <c r="A3" s="2"/>
      <c r="B3" s="11" t="s">
        <v>10</v>
      </c>
      <c r="C3" s="7" t="s">
        <v>11</v>
      </c>
      <c r="D3" s="7" t="s">
        <v>12</v>
      </c>
      <c r="E3" s="8">
        <v>720</v>
      </c>
      <c r="F3" s="9">
        <f aca="true" t="shared" si="0" ref="F3:F57">E3*1.15</f>
        <v>827.9999999999999</v>
      </c>
      <c r="G3" s="69"/>
      <c r="H3" s="69"/>
      <c r="I3" s="67"/>
      <c r="J3" s="68"/>
      <c r="L3" s="10"/>
    </row>
    <row r="4" spans="1:12" ht="12.75">
      <c r="A4" s="1"/>
      <c r="B4" s="12" t="s">
        <v>13</v>
      </c>
      <c r="C4" s="13" t="s">
        <v>14</v>
      </c>
      <c r="D4" s="7" t="s">
        <v>12</v>
      </c>
      <c r="E4" s="14">
        <v>320</v>
      </c>
      <c r="F4" s="9">
        <f t="shared" si="0"/>
        <v>368</v>
      </c>
      <c r="G4" s="69"/>
      <c r="H4" s="69"/>
      <c r="I4" s="67"/>
      <c r="J4" s="68"/>
      <c r="L4" s="10"/>
    </row>
    <row r="5" spans="1:12" ht="12.75">
      <c r="A5" s="1"/>
      <c r="B5" s="15" t="s">
        <v>15</v>
      </c>
      <c r="C5" s="15" t="s">
        <v>16</v>
      </c>
      <c r="D5" s="16" t="s">
        <v>12</v>
      </c>
      <c r="E5" s="17"/>
      <c r="F5" s="9"/>
      <c r="G5" s="69"/>
      <c r="H5" s="69"/>
      <c r="I5" s="67"/>
      <c r="J5" s="68"/>
      <c r="L5" s="10"/>
    </row>
    <row r="6" spans="1:12" ht="12.75">
      <c r="A6" s="1"/>
      <c r="B6" s="18" t="s">
        <v>17</v>
      </c>
      <c r="C6" s="19" t="s">
        <v>18</v>
      </c>
      <c r="D6" s="16" t="s">
        <v>12</v>
      </c>
      <c r="E6" s="20">
        <v>590</v>
      </c>
      <c r="F6" s="9">
        <f t="shared" si="0"/>
        <v>678.5</v>
      </c>
      <c r="G6" s="69"/>
      <c r="H6" s="69"/>
      <c r="I6" s="67"/>
      <c r="J6" s="68"/>
      <c r="L6" s="10"/>
    </row>
    <row r="7" spans="1:12" ht="12.75">
      <c r="A7" s="1"/>
      <c r="B7" s="21" t="s">
        <v>19</v>
      </c>
      <c r="C7" s="22" t="s">
        <v>20</v>
      </c>
      <c r="D7" s="22">
        <v>38</v>
      </c>
      <c r="E7" s="23"/>
      <c r="F7" s="9"/>
      <c r="G7" s="69"/>
      <c r="H7" s="69"/>
      <c r="I7" s="67"/>
      <c r="J7" s="68"/>
      <c r="L7" s="10"/>
    </row>
    <row r="8" spans="1:12" ht="12.75">
      <c r="A8" s="1"/>
      <c r="B8" s="61" t="s">
        <v>21</v>
      </c>
      <c r="C8" s="62" t="s">
        <v>22</v>
      </c>
      <c r="D8" s="62" t="s">
        <v>12</v>
      </c>
      <c r="E8" s="63">
        <v>290</v>
      </c>
      <c r="F8" s="9">
        <f t="shared" si="0"/>
        <v>333.5</v>
      </c>
      <c r="G8" s="69"/>
      <c r="H8" s="69"/>
      <c r="I8" s="67"/>
      <c r="J8" s="68"/>
      <c r="L8" s="10"/>
    </row>
    <row r="9" spans="1:12" ht="12.75">
      <c r="A9" s="1"/>
      <c r="B9" s="21" t="s">
        <v>98</v>
      </c>
      <c r="C9" s="22" t="s">
        <v>99</v>
      </c>
      <c r="D9" s="22">
        <v>38</v>
      </c>
      <c r="E9" s="23"/>
      <c r="F9" s="9">
        <f t="shared" si="0"/>
        <v>0</v>
      </c>
      <c r="G9" s="69"/>
      <c r="H9" s="69"/>
      <c r="I9" s="67"/>
      <c r="J9" s="68"/>
      <c r="L9" s="10"/>
    </row>
    <row r="10" spans="1:12" ht="12.75">
      <c r="A10" s="1"/>
      <c r="B10" s="25"/>
      <c r="C10" s="25"/>
      <c r="D10" s="26"/>
      <c r="E10" s="27"/>
      <c r="F10" s="9">
        <f t="shared" si="0"/>
        <v>0</v>
      </c>
      <c r="G10" s="69"/>
      <c r="H10" s="69"/>
      <c r="I10" s="67"/>
      <c r="J10" s="68"/>
      <c r="L10" s="10"/>
    </row>
    <row r="11" spans="1:12" ht="12.75">
      <c r="A11" s="1" t="s">
        <v>23</v>
      </c>
      <c r="B11" s="18" t="s">
        <v>24</v>
      </c>
      <c r="C11" s="28" t="s">
        <v>25</v>
      </c>
      <c r="D11" s="29" t="s">
        <v>26</v>
      </c>
      <c r="E11" s="20">
        <v>690</v>
      </c>
      <c r="F11" s="9">
        <f t="shared" si="0"/>
        <v>793.4999999999999</v>
      </c>
      <c r="G11" s="69">
        <v>794</v>
      </c>
      <c r="H11" s="69">
        <v>26</v>
      </c>
      <c r="I11" s="67">
        <f>G11+H11</f>
        <v>820</v>
      </c>
      <c r="J11" s="68">
        <v>744</v>
      </c>
      <c r="K11" t="s">
        <v>100</v>
      </c>
      <c r="L11" s="10">
        <f>I11-J11</f>
        <v>76</v>
      </c>
    </row>
    <row r="12" spans="1:12" ht="12.75">
      <c r="A12" s="1"/>
      <c r="B12" s="25"/>
      <c r="C12" s="25"/>
      <c r="D12" s="26"/>
      <c r="E12" s="27"/>
      <c r="F12" s="9">
        <f t="shared" si="0"/>
        <v>0</v>
      </c>
      <c r="G12" s="69"/>
      <c r="H12" s="69"/>
      <c r="I12" s="67"/>
      <c r="J12" s="68"/>
      <c r="L12" s="10"/>
    </row>
    <row r="13" spans="1:12" ht="12.75">
      <c r="A13" s="1" t="s">
        <v>27</v>
      </c>
      <c r="B13" s="30" t="s">
        <v>28</v>
      </c>
      <c r="C13" s="31" t="s">
        <v>29</v>
      </c>
      <c r="D13" s="31" t="s">
        <v>30</v>
      </c>
      <c r="E13" s="32">
        <v>460</v>
      </c>
      <c r="F13" s="9">
        <f t="shared" si="0"/>
        <v>529</v>
      </c>
      <c r="G13" s="67">
        <f>F13+F14+F15+F16</f>
        <v>2438</v>
      </c>
      <c r="H13" s="67">
        <v>104</v>
      </c>
      <c r="I13" s="67">
        <f>G13+H13</f>
        <v>2542</v>
      </c>
      <c r="J13" s="68">
        <v>2440</v>
      </c>
      <c r="K13" t="s">
        <v>101</v>
      </c>
      <c r="L13" s="10">
        <f>I13-J13</f>
        <v>102</v>
      </c>
    </row>
    <row r="14" spans="1:12" ht="12.75">
      <c r="A14" s="1"/>
      <c r="B14" s="30" t="s">
        <v>31</v>
      </c>
      <c r="C14" s="31" t="s">
        <v>32</v>
      </c>
      <c r="D14" s="31" t="s">
        <v>30</v>
      </c>
      <c r="E14" s="32">
        <v>490</v>
      </c>
      <c r="F14" s="9">
        <f t="shared" si="0"/>
        <v>563.5</v>
      </c>
      <c r="G14" s="69"/>
      <c r="H14" s="69"/>
      <c r="I14" s="67"/>
      <c r="J14" s="68"/>
      <c r="L14" s="10"/>
    </row>
    <row r="15" spans="1:12" ht="12.75">
      <c r="A15" s="1"/>
      <c r="B15" s="30" t="s">
        <v>33</v>
      </c>
      <c r="C15" s="31" t="s">
        <v>34</v>
      </c>
      <c r="D15" s="31" t="s">
        <v>35</v>
      </c>
      <c r="E15" s="32">
        <v>480</v>
      </c>
      <c r="F15" s="9">
        <f t="shared" si="0"/>
        <v>552</v>
      </c>
      <c r="G15" s="69"/>
      <c r="H15" s="69"/>
      <c r="I15" s="67"/>
      <c r="J15" s="68"/>
      <c r="L15" s="10"/>
    </row>
    <row r="16" spans="1:12" ht="12.75">
      <c r="A16" s="1"/>
      <c r="B16" s="33" t="s">
        <v>36</v>
      </c>
      <c r="C16" s="34" t="s">
        <v>37</v>
      </c>
      <c r="D16" s="35" t="s">
        <v>35</v>
      </c>
      <c r="E16" s="36">
        <v>690</v>
      </c>
      <c r="F16" s="9">
        <f t="shared" si="0"/>
        <v>793.4999999999999</v>
      </c>
      <c r="G16" s="69"/>
      <c r="H16" s="69"/>
      <c r="I16" s="67"/>
      <c r="J16" s="68"/>
      <c r="L16" s="10"/>
    </row>
    <row r="17" spans="1:12" ht="12.75">
      <c r="A17" s="1"/>
      <c r="B17" s="25"/>
      <c r="C17" s="25"/>
      <c r="D17" s="26"/>
      <c r="E17" s="27"/>
      <c r="F17" s="9">
        <f t="shared" si="0"/>
        <v>0</v>
      </c>
      <c r="G17" s="69"/>
      <c r="H17" s="69"/>
      <c r="I17" s="67"/>
      <c r="J17" s="68"/>
      <c r="L17" s="10"/>
    </row>
    <row r="18" spans="1:12" ht="12.75">
      <c r="A18" s="1" t="s">
        <v>38</v>
      </c>
      <c r="B18" s="30" t="s">
        <v>39</v>
      </c>
      <c r="C18" s="31" t="s">
        <v>40</v>
      </c>
      <c r="D18" s="31" t="s">
        <v>41</v>
      </c>
      <c r="E18" s="32">
        <v>890</v>
      </c>
      <c r="F18" s="9">
        <f t="shared" si="0"/>
        <v>1023.4999999999999</v>
      </c>
      <c r="G18" s="69">
        <v>3519</v>
      </c>
      <c r="H18" s="69">
        <f>26*5</f>
        <v>130</v>
      </c>
      <c r="I18" s="67">
        <f>G18+H18</f>
        <v>3649</v>
      </c>
      <c r="J18" s="68">
        <v>3519</v>
      </c>
      <c r="K18" t="s">
        <v>101</v>
      </c>
      <c r="L18" s="10">
        <f>I18-J18</f>
        <v>130</v>
      </c>
    </row>
    <row r="19" spans="1:12" ht="12.75">
      <c r="A19" s="1"/>
      <c r="B19" s="37" t="s">
        <v>42</v>
      </c>
      <c r="C19" s="38" t="s">
        <v>43</v>
      </c>
      <c r="D19" s="38" t="s">
        <v>12</v>
      </c>
      <c r="E19" s="39"/>
      <c r="F19" s="9"/>
      <c r="G19" s="69"/>
      <c r="H19" s="69"/>
      <c r="I19" s="67"/>
      <c r="J19" s="68"/>
      <c r="L19" s="10"/>
    </row>
    <row r="20" spans="1:12" ht="12.75">
      <c r="A20" s="1"/>
      <c r="B20" s="30" t="s">
        <v>44</v>
      </c>
      <c r="C20" s="31" t="s">
        <v>45</v>
      </c>
      <c r="D20" s="31" t="s">
        <v>41</v>
      </c>
      <c r="E20" s="32">
        <v>580</v>
      </c>
      <c r="F20" s="9">
        <f t="shared" si="0"/>
        <v>667</v>
      </c>
      <c r="G20" s="69"/>
      <c r="H20" s="69"/>
      <c r="I20" s="67"/>
      <c r="J20" s="68"/>
      <c r="L20" s="10"/>
    </row>
    <row r="21" spans="1:12" ht="12.75">
      <c r="A21" s="1"/>
      <c r="B21" s="26" t="s">
        <v>46</v>
      </c>
      <c r="C21" s="40" t="s">
        <v>47</v>
      </c>
      <c r="D21" s="41" t="s">
        <v>12</v>
      </c>
      <c r="E21" s="17"/>
      <c r="F21" s="9"/>
      <c r="G21" s="69"/>
      <c r="H21" s="69"/>
      <c r="I21" s="67"/>
      <c r="J21" s="68"/>
      <c r="L21" s="10"/>
    </row>
    <row r="22" spans="1:12" ht="12.75">
      <c r="A22" s="1"/>
      <c r="B22" s="15" t="s">
        <v>48</v>
      </c>
      <c r="C22" s="42" t="s">
        <v>49</v>
      </c>
      <c r="D22" s="41" t="s">
        <v>12</v>
      </c>
      <c r="E22" s="17"/>
      <c r="F22" s="9"/>
      <c r="G22" s="69"/>
      <c r="H22" s="69"/>
      <c r="I22" s="67"/>
      <c r="J22" s="68"/>
      <c r="L22" s="10"/>
    </row>
    <row r="23" spans="1:12" ht="12.75">
      <c r="A23" s="1"/>
      <c r="B23" s="30" t="s">
        <v>33</v>
      </c>
      <c r="C23" s="31" t="s">
        <v>34</v>
      </c>
      <c r="D23" s="31" t="s">
        <v>41</v>
      </c>
      <c r="E23" s="32">
        <v>480</v>
      </c>
      <c r="F23" s="9">
        <f t="shared" si="0"/>
        <v>552</v>
      </c>
      <c r="G23" s="69"/>
      <c r="H23" s="69"/>
      <c r="I23" s="67"/>
      <c r="J23" s="68"/>
      <c r="L23" s="10"/>
    </row>
    <row r="24" spans="1:12" ht="12.75">
      <c r="A24" s="1"/>
      <c r="B24" s="64" t="s">
        <v>50</v>
      </c>
      <c r="C24" s="65" t="s">
        <v>51</v>
      </c>
      <c r="D24" s="41" t="s">
        <v>12</v>
      </c>
      <c r="E24" s="32">
        <v>460</v>
      </c>
      <c r="F24" s="9">
        <f t="shared" si="0"/>
        <v>529</v>
      </c>
      <c r="G24" s="69"/>
      <c r="H24" s="69"/>
      <c r="I24" s="67"/>
      <c r="J24" s="68"/>
      <c r="L24" s="10"/>
    </row>
    <row r="25" spans="1:12" ht="12.75">
      <c r="A25" s="1"/>
      <c r="B25" s="48" t="s">
        <v>102</v>
      </c>
      <c r="C25" s="22" t="s">
        <v>103</v>
      </c>
      <c r="D25" s="41" t="s">
        <v>12</v>
      </c>
      <c r="E25" s="23">
        <v>650</v>
      </c>
      <c r="F25" s="9">
        <f t="shared" si="0"/>
        <v>747.4999999999999</v>
      </c>
      <c r="G25" s="69"/>
      <c r="H25" s="69"/>
      <c r="I25" s="67"/>
      <c r="J25" s="68"/>
      <c r="L25" s="10"/>
    </row>
    <row r="26" spans="1:12" ht="12.75">
      <c r="A26" s="1"/>
      <c r="B26" s="25"/>
      <c r="C26" s="25"/>
      <c r="D26" s="26"/>
      <c r="E26" s="27"/>
      <c r="F26" s="9">
        <f t="shared" si="0"/>
        <v>0</v>
      </c>
      <c r="G26" s="69"/>
      <c r="H26" s="69"/>
      <c r="I26" s="67"/>
      <c r="J26" s="68"/>
      <c r="L26" s="10"/>
    </row>
    <row r="27" spans="1:12" ht="12.75">
      <c r="A27" s="1" t="s">
        <v>52</v>
      </c>
      <c r="B27" s="7" t="s">
        <v>53</v>
      </c>
      <c r="C27" s="7" t="s">
        <v>54</v>
      </c>
      <c r="D27" s="7">
        <v>36</v>
      </c>
      <c r="E27" s="8"/>
      <c r="F27" s="9"/>
      <c r="G27" s="69">
        <v>1093</v>
      </c>
      <c r="H27" s="69">
        <v>26</v>
      </c>
      <c r="I27" s="67">
        <f>G27+H27</f>
        <v>1119</v>
      </c>
      <c r="J27" s="68">
        <v>1093</v>
      </c>
      <c r="K27" t="s">
        <v>101</v>
      </c>
      <c r="L27" s="10">
        <f>I27-J27</f>
        <v>26</v>
      </c>
    </row>
    <row r="28" spans="1:12" ht="12.75">
      <c r="A28" s="1"/>
      <c r="B28" s="30" t="s">
        <v>55</v>
      </c>
      <c r="C28" s="31" t="s">
        <v>56</v>
      </c>
      <c r="D28" s="31" t="s">
        <v>57</v>
      </c>
      <c r="E28" s="32">
        <v>950</v>
      </c>
      <c r="F28" s="9">
        <f t="shared" si="0"/>
        <v>1092.5</v>
      </c>
      <c r="G28" s="69"/>
      <c r="H28" s="69"/>
      <c r="I28" s="67"/>
      <c r="J28" s="68"/>
      <c r="L28" s="10"/>
    </row>
    <row r="29" spans="1:12" ht="12.75">
      <c r="A29" s="1"/>
      <c r="B29" s="25"/>
      <c r="C29" s="25"/>
      <c r="D29" s="26"/>
      <c r="E29" s="27"/>
      <c r="F29" s="9">
        <f t="shared" si="0"/>
        <v>0</v>
      </c>
      <c r="G29" s="69"/>
      <c r="H29" s="69"/>
      <c r="I29" s="67"/>
      <c r="J29" s="68"/>
      <c r="L29" s="10"/>
    </row>
    <row r="30" spans="1:12" ht="12.75">
      <c r="A30" s="1" t="s">
        <v>58</v>
      </c>
      <c r="B30" s="24" t="s">
        <v>59</v>
      </c>
      <c r="C30" s="21" t="s">
        <v>60</v>
      </c>
      <c r="D30" s="7" t="s">
        <v>30</v>
      </c>
      <c r="E30" s="43">
        <v>290</v>
      </c>
      <c r="F30" s="9">
        <f t="shared" si="0"/>
        <v>333.5</v>
      </c>
      <c r="G30" s="69">
        <v>334</v>
      </c>
      <c r="H30" s="69">
        <v>26</v>
      </c>
      <c r="I30" s="67">
        <f>G30+H30</f>
        <v>360</v>
      </c>
      <c r="J30" s="68">
        <v>334</v>
      </c>
      <c r="K30" t="s">
        <v>101</v>
      </c>
      <c r="L30" s="10">
        <f>I30-J30</f>
        <v>26</v>
      </c>
    </row>
    <row r="31" spans="1:12" ht="12.75">
      <c r="A31" s="1"/>
      <c r="B31" s="25"/>
      <c r="C31" s="25"/>
      <c r="D31" s="26"/>
      <c r="E31" s="27"/>
      <c r="F31" s="9">
        <f t="shared" si="0"/>
        <v>0</v>
      </c>
      <c r="G31" s="69"/>
      <c r="H31" s="69"/>
      <c r="I31" s="67"/>
      <c r="J31" s="68"/>
      <c r="L31" s="10"/>
    </row>
    <row r="32" spans="1:15" ht="12.75">
      <c r="A32" s="1" t="s">
        <v>61</v>
      </c>
      <c r="B32" s="52" t="s">
        <v>75</v>
      </c>
      <c r="C32" s="26" t="s">
        <v>76</v>
      </c>
      <c r="D32" s="57" t="s">
        <v>12</v>
      </c>
      <c r="E32" s="55">
        <v>320</v>
      </c>
      <c r="F32" s="9">
        <f t="shared" si="0"/>
        <v>368</v>
      </c>
      <c r="G32" s="70">
        <v>1438</v>
      </c>
      <c r="H32" s="70">
        <f>26*3</f>
        <v>78</v>
      </c>
      <c r="I32" s="67">
        <f>G32+H32</f>
        <v>1516</v>
      </c>
      <c r="J32" s="68">
        <v>1438</v>
      </c>
      <c r="K32" t="s">
        <v>101</v>
      </c>
      <c r="L32" s="10">
        <f>I32-J32</f>
        <v>78</v>
      </c>
      <c r="M32" s="45"/>
      <c r="O32" s="45"/>
    </row>
    <row r="33" spans="1:12" ht="12.75">
      <c r="A33" s="1"/>
      <c r="B33" s="33" t="s">
        <v>62</v>
      </c>
      <c r="C33" s="46" t="s">
        <v>63</v>
      </c>
      <c r="D33" s="47" t="s">
        <v>41</v>
      </c>
      <c r="E33" s="36">
        <v>590</v>
      </c>
      <c r="F33" s="9">
        <f>E33*1.15</f>
        <v>678.5</v>
      </c>
      <c r="G33" s="25"/>
      <c r="H33" s="25"/>
      <c r="I33" s="67"/>
      <c r="J33" s="68"/>
      <c r="L33" s="10"/>
    </row>
    <row r="34" spans="1:12" ht="12.75">
      <c r="A34" s="1"/>
      <c r="B34" s="48" t="s">
        <v>64</v>
      </c>
      <c r="C34" s="22" t="s">
        <v>65</v>
      </c>
      <c r="D34" s="22" t="s">
        <v>66</v>
      </c>
      <c r="E34" s="23">
        <v>340</v>
      </c>
      <c r="F34" s="9">
        <f>E34*1.15</f>
        <v>390.99999999999994</v>
      </c>
      <c r="G34" s="25"/>
      <c r="H34" s="25"/>
      <c r="I34" s="67"/>
      <c r="J34" s="68"/>
      <c r="L34" s="10"/>
    </row>
    <row r="35" spans="1:12" ht="12.75">
      <c r="A35" s="1"/>
      <c r="B35" s="25"/>
      <c r="C35" s="25"/>
      <c r="D35" s="26"/>
      <c r="E35" s="27"/>
      <c r="F35" s="9">
        <f t="shared" si="0"/>
        <v>0</v>
      </c>
      <c r="G35" s="71"/>
      <c r="H35" s="71"/>
      <c r="I35" s="67"/>
      <c r="J35" s="68"/>
      <c r="L35" s="10"/>
    </row>
    <row r="36" spans="1:12" ht="12.75">
      <c r="A36" s="1" t="s">
        <v>67</v>
      </c>
      <c r="B36" s="28" t="s">
        <v>68</v>
      </c>
      <c r="C36" s="49" t="s">
        <v>69</v>
      </c>
      <c r="D36" s="50" t="s">
        <v>30</v>
      </c>
      <c r="E36" s="20"/>
      <c r="F36" s="9"/>
      <c r="G36" s="67">
        <f>F37+F38</f>
        <v>873.9999999999999</v>
      </c>
      <c r="H36" s="67">
        <v>52</v>
      </c>
      <c r="I36" s="67">
        <f>G36+H36</f>
        <v>925.9999999999999</v>
      </c>
      <c r="J36" s="68">
        <v>900</v>
      </c>
      <c r="K36" t="s">
        <v>104</v>
      </c>
      <c r="L36" s="10">
        <f>I36-J36</f>
        <v>25.999999999999886</v>
      </c>
    </row>
    <row r="37" spans="1:12" ht="12.75">
      <c r="A37" s="1"/>
      <c r="B37" s="48" t="s">
        <v>70</v>
      </c>
      <c r="C37" s="22" t="s">
        <v>71</v>
      </c>
      <c r="D37" s="22" t="s">
        <v>30</v>
      </c>
      <c r="E37" s="23">
        <v>380</v>
      </c>
      <c r="F37" s="9">
        <f t="shared" si="0"/>
        <v>436.99999999999994</v>
      </c>
      <c r="G37" s="69"/>
      <c r="H37" s="69"/>
      <c r="I37" s="67"/>
      <c r="J37" s="68"/>
      <c r="L37" s="10"/>
    </row>
    <row r="38" spans="1:12" ht="12.75">
      <c r="A38" s="1"/>
      <c r="B38" s="33" t="s">
        <v>72</v>
      </c>
      <c r="C38" s="51" t="s">
        <v>73</v>
      </c>
      <c r="D38" s="22" t="s">
        <v>30</v>
      </c>
      <c r="E38" s="36">
        <v>380</v>
      </c>
      <c r="F38" s="9">
        <f t="shared" si="0"/>
        <v>436.99999999999994</v>
      </c>
      <c r="G38" s="69"/>
      <c r="H38" s="69"/>
      <c r="I38" s="67"/>
      <c r="J38" s="68"/>
      <c r="L38" s="10"/>
    </row>
    <row r="39" spans="1:12" ht="12.75">
      <c r="A39" s="1"/>
      <c r="B39" s="25"/>
      <c r="C39" s="25"/>
      <c r="D39" s="26"/>
      <c r="E39" s="27"/>
      <c r="F39" s="9">
        <f t="shared" si="0"/>
        <v>0</v>
      </c>
      <c r="G39" s="69"/>
      <c r="H39" s="69"/>
      <c r="I39" s="67"/>
      <c r="J39" s="68"/>
      <c r="L39" s="10"/>
    </row>
    <row r="40" spans="1:13" ht="12.75">
      <c r="A40" s="1" t="s">
        <v>74</v>
      </c>
      <c r="B40" s="52" t="s">
        <v>75</v>
      </c>
      <c r="C40" s="40" t="s">
        <v>76</v>
      </c>
      <c r="D40" s="53" t="s">
        <v>12</v>
      </c>
      <c r="E40" s="44">
        <v>320</v>
      </c>
      <c r="F40" s="9">
        <f t="shared" si="0"/>
        <v>368</v>
      </c>
      <c r="G40" s="69">
        <v>368</v>
      </c>
      <c r="H40" s="69">
        <v>26</v>
      </c>
      <c r="I40" s="67">
        <f>G40+H40</f>
        <v>394</v>
      </c>
      <c r="J40" s="68">
        <v>368</v>
      </c>
      <c r="K40" t="s">
        <v>104</v>
      </c>
      <c r="L40" s="10">
        <f>I40-J40</f>
        <v>26</v>
      </c>
      <c r="M40" s="45"/>
    </row>
    <row r="41" spans="1:12" ht="12.75">
      <c r="A41" s="1"/>
      <c r="B41" s="13" t="s">
        <v>77</v>
      </c>
      <c r="C41" s="13" t="s">
        <v>78</v>
      </c>
      <c r="D41" s="53" t="s">
        <v>12</v>
      </c>
      <c r="E41" s="14"/>
      <c r="F41" s="9"/>
      <c r="G41" s="69"/>
      <c r="H41" s="69"/>
      <c r="I41" s="67"/>
      <c r="J41" s="68"/>
      <c r="L41" s="10"/>
    </row>
    <row r="42" spans="1:12" ht="12.75">
      <c r="A42" s="1"/>
      <c r="B42" s="26" t="s">
        <v>79</v>
      </c>
      <c r="C42" s="26" t="s">
        <v>80</v>
      </c>
      <c r="D42" s="53" t="s">
        <v>12</v>
      </c>
      <c r="E42" s="54"/>
      <c r="F42" s="9"/>
      <c r="G42" s="69"/>
      <c r="H42" s="69"/>
      <c r="I42" s="67"/>
      <c r="J42" s="68"/>
      <c r="L42" s="10"/>
    </row>
    <row r="43" spans="1:12" ht="12.75">
      <c r="A43" s="1"/>
      <c r="B43" s="25"/>
      <c r="C43" s="25"/>
      <c r="D43" s="26"/>
      <c r="E43" s="27"/>
      <c r="F43" s="9">
        <f t="shared" si="0"/>
        <v>0</v>
      </c>
      <c r="G43" s="69"/>
      <c r="H43" s="69"/>
      <c r="I43" s="67"/>
      <c r="J43" s="68"/>
      <c r="L43" s="10"/>
    </row>
    <row r="44" spans="1:12" ht="12.75">
      <c r="A44" s="1" t="s">
        <v>81</v>
      </c>
      <c r="B44" s="52" t="s">
        <v>82</v>
      </c>
      <c r="C44" s="26" t="s">
        <v>83</v>
      </c>
      <c r="D44" s="7" t="s">
        <v>12</v>
      </c>
      <c r="E44" s="55">
        <v>350</v>
      </c>
      <c r="F44" s="9">
        <f t="shared" si="0"/>
        <v>402.49999999999994</v>
      </c>
      <c r="G44" s="69">
        <v>403</v>
      </c>
      <c r="H44" s="69">
        <v>26</v>
      </c>
      <c r="I44" s="67">
        <f>G44+H44</f>
        <v>429</v>
      </c>
      <c r="J44" s="68">
        <v>403</v>
      </c>
      <c r="K44" t="s">
        <v>101</v>
      </c>
      <c r="L44" s="10">
        <f>I44-J44</f>
        <v>26</v>
      </c>
    </row>
    <row r="45" spans="1:12" ht="12.75">
      <c r="A45" s="1"/>
      <c r="B45" s="21" t="s">
        <v>42</v>
      </c>
      <c r="C45" s="22" t="s">
        <v>43</v>
      </c>
      <c r="D45" s="7" t="s">
        <v>12</v>
      </c>
      <c r="E45" s="23"/>
      <c r="F45" s="9"/>
      <c r="G45" s="69"/>
      <c r="H45" s="69"/>
      <c r="I45" s="67"/>
      <c r="J45" s="68"/>
      <c r="L45" s="10"/>
    </row>
    <row r="46" spans="1:12" ht="12.75">
      <c r="A46" s="1"/>
      <c r="B46" s="56"/>
      <c r="C46" s="25"/>
      <c r="D46" s="26"/>
      <c r="E46" s="27"/>
      <c r="F46" s="9">
        <f t="shared" si="0"/>
        <v>0</v>
      </c>
      <c r="G46" s="69"/>
      <c r="H46" s="69"/>
      <c r="I46" s="67"/>
      <c r="J46" s="68"/>
      <c r="L46" s="10"/>
    </row>
    <row r="47" spans="1:12" ht="12.75">
      <c r="A47" s="1" t="s">
        <v>84</v>
      </c>
      <c r="B47" s="57" t="s">
        <v>85</v>
      </c>
      <c r="C47" s="13" t="s">
        <v>86</v>
      </c>
      <c r="D47" s="57" t="s">
        <v>66</v>
      </c>
      <c r="E47" s="14"/>
      <c r="F47" s="9"/>
      <c r="G47" s="67">
        <f>F48+F49+F50</f>
        <v>1483.5</v>
      </c>
      <c r="H47" s="67">
        <f>26*3</f>
        <v>78</v>
      </c>
      <c r="I47" s="67">
        <f>G47+H47</f>
        <v>1561.5</v>
      </c>
      <c r="J47" s="68">
        <v>1484</v>
      </c>
      <c r="K47" t="s">
        <v>101</v>
      </c>
      <c r="L47" s="10">
        <f>I47-J47</f>
        <v>77.5</v>
      </c>
    </row>
    <row r="48" spans="1:12" ht="12.75">
      <c r="A48" s="1"/>
      <c r="B48" s="30" t="s">
        <v>87</v>
      </c>
      <c r="C48" s="31" t="s">
        <v>88</v>
      </c>
      <c r="D48" s="31" t="s">
        <v>41</v>
      </c>
      <c r="E48" s="32">
        <v>550</v>
      </c>
      <c r="F48" s="9">
        <f t="shared" si="0"/>
        <v>632.5</v>
      </c>
      <c r="G48" s="69"/>
      <c r="H48" s="69"/>
      <c r="I48" s="67"/>
      <c r="J48" s="68"/>
      <c r="L48" s="10"/>
    </row>
    <row r="49" spans="1:12" ht="12.75">
      <c r="A49" s="1"/>
      <c r="B49" s="12" t="s">
        <v>89</v>
      </c>
      <c r="C49" s="58" t="s">
        <v>90</v>
      </c>
      <c r="D49" s="40" t="s">
        <v>66</v>
      </c>
      <c r="E49" s="14">
        <v>360</v>
      </c>
      <c r="F49" s="9">
        <f t="shared" si="0"/>
        <v>413.99999999999994</v>
      </c>
      <c r="G49" s="69"/>
      <c r="H49" s="69"/>
      <c r="I49" s="67"/>
      <c r="J49" s="68"/>
      <c r="L49" s="10"/>
    </row>
    <row r="50" spans="1:12" ht="12.75">
      <c r="A50" s="1"/>
      <c r="B50" s="48" t="s">
        <v>70</v>
      </c>
      <c r="C50" s="22" t="s">
        <v>71</v>
      </c>
      <c r="D50" s="22" t="s">
        <v>12</v>
      </c>
      <c r="E50" s="23">
        <v>380</v>
      </c>
      <c r="F50" s="9">
        <f t="shared" si="0"/>
        <v>436.99999999999994</v>
      </c>
      <c r="G50" s="69"/>
      <c r="H50" s="69"/>
      <c r="I50" s="67"/>
      <c r="J50" s="68"/>
      <c r="L50" s="10"/>
    </row>
    <row r="51" spans="1:12" ht="12.75">
      <c r="A51" s="1"/>
      <c r="B51" s="56"/>
      <c r="C51" s="25"/>
      <c r="D51" s="26"/>
      <c r="E51" s="27"/>
      <c r="F51" s="9">
        <f t="shared" si="0"/>
        <v>0</v>
      </c>
      <c r="G51" s="69"/>
      <c r="H51" s="69"/>
      <c r="I51" s="67"/>
      <c r="J51" s="68"/>
      <c r="L51" s="10"/>
    </row>
    <row r="52" spans="1:12" ht="12.75">
      <c r="A52" s="1" t="s">
        <v>91</v>
      </c>
      <c r="B52" s="48" t="s">
        <v>92</v>
      </c>
      <c r="C52" s="22" t="s">
        <v>93</v>
      </c>
      <c r="D52" s="22" t="s">
        <v>66</v>
      </c>
      <c r="E52" s="23">
        <v>560</v>
      </c>
      <c r="F52" s="9">
        <f t="shared" si="0"/>
        <v>644</v>
      </c>
      <c r="G52" s="67">
        <f>F52+F53+F54</f>
        <v>1529.5</v>
      </c>
      <c r="H52" s="67">
        <v>78</v>
      </c>
      <c r="I52" s="67">
        <f>G52+H52</f>
        <v>1607.5</v>
      </c>
      <c r="J52" s="68">
        <v>1530</v>
      </c>
      <c r="K52" t="s">
        <v>101</v>
      </c>
      <c r="L52" s="10">
        <f>I52-J52</f>
        <v>77.5</v>
      </c>
    </row>
    <row r="53" spans="1:12" ht="12.75">
      <c r="A53" s="1"/>
      <c r="B53" s="48" t="s">
        <v>94</v>
      </c>
      <c r="C53" s="22" t="s">
        <v>95</v>
      </c>
      <c r="D53" s="22" t="s">
        <v>66</v>
      </c>
      <c r="E53" s="23">
        <v>380</v>
      </c>
      <c r="F53" s="9">
        <f t="shared" si="0"/>
        <v>436.99999999999994</v>
      </c>
      <c r="G53" s="69"/>
      <c r="H53" s="69"/>
      <c r="I53" s="67"/>
      <c r="J53" s="68"/>
      <c r="L53" s="10"/>
    </row>
    <row r="54" spans="1:12" ht="12.75">
      <c r="A54" s="1"/>
      <c r="B54" s="48" t="s">
        <v>96</v>
      </c>
      <c r="C54" s="22" t="s">
        <v>97</v>
      </c>
      <c r="D54" s="22" t="s">
        <v>66</v>
      </c>
      <c r="E54" s="23">
        <v>390</v>
      </c>
      <c r="F54" s="9">
        <f t="shared" si="0"/>
        <v>448.49999999999994</v>
      </c>
      <c r="G54" s="69"/>
      <c r="H54" s="69"/>
      <c r="I54" s="67"/>
      <c r="J54" s="68"/>
      <c r="L54" s="10"/>
    </row>
    <row r="55" spans="1:12" ht="12.75">
      <c r="A55" s="1"/>
      <c r="B55" s="56"/>
      <c r="C55" s="25"/>
      <c r="D55" s="26"/>
      <c r="E55" s="27"/>
      <c r="F55" s="9">
        <f t="shared" si="0"/>
        <v>0</v>
      </c>
      <c r="G55" s="69"/>
      <c r="H55" s="69"/>
      <c r="I55" s="67"/>
      <c r="J55" s="68"/>
      <c r="L55" s="10"/>
    </row>
    <row r="56" spans="1:12" ht="12.75">
      <c r="A56" s="1" t="s">
        <v>105</v>
      </c>
      <c r="B56" s="66" t="s">
        <v>106</v>
      </c>
      <c r="C56" s="25" t="s">
        <v>107</v>
      </c>
      <c r="D56" s="7" t="s">
        <v>12</v>
      </c>
      <c r="E56" s="27">
        <v>660</v>
      </c>
      <c r="F56" s="9">
        <f t="shared" si="0"/>
        <v>758.9999999999999</v>
      </c>
      <c r="G56" s="69">
        <v>759</v>
      </c>
      <c r="H56" s="69">
        <v>26</v>
      </c>
      <c r="I56" s="67">
        <f>G56+H56</f>
        <v>785</v>
      </c>
      <c r="J56" s="68">
        <v>759</v>
      </c>
      <c r="L56" s="10">
        <f>I56-J56</f>
        <v>26</v>
      </c>
    </row>
    <row r="57" spans="1:12" ht="12.75">
      <c r="A57" s="1"/>
      <c r="B57" s="56"/>
      <c r="C57" s="25"/>
      <c r="D57" s="26"/>
      <c r="E57" s="27"/>
      <c r="F57" s="9">
        <f t="shared" si="0"/>
        <v>0</v>
      </c>
      <c r="G57" s="69"/>
      <c r="H57" s="69"/>
      <c r="I57" s="67"/>
      <c r="J57" s="68"/>
      <c r="L57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dcterms:created xsi:type="dcterms:W3CDTF">1996-10-08T23:32:33Z</dcterms:created>
  <dcterms:modified xsi:type="dcterms:W3CDTF">2012-06-01T20:34:48Z</dcterms:modified>
  <cp:category/>
  <cp:version/>
  <cp:contentType/>
  <cp:contentStatus/>
</cp:coreProperties>
</file>