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Весна 2014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<sst xmlns="http://schemas.openxmlformats.org/spreadsheetml/2006/main" count="251" uniqueCount="152">
  <si>
    <t>Рост</t>
  </si>
  <si>
    <t>черный</t>
  </si>
  <si>
    <t>бирюза</t>
  </si>
  <si>
    <t>шоколад</t>
  </si>
  <si>
    <t>оранжевый</t>
  </si>
  <si>
    <t>коралл</t>
  </si>
  <si>
    <t>лайм</t>
  </si>
  <si>
    <t>хаки/голубой</t>
  </si>
  <si>
    <t>желтый</t>
  </si>
  <si>
    <t>розовый</t>
  </si>
  <si>
    <t>лаванда</t>
  </si>
  <si>
    <t>т.бирюза</t>
  </si>
  <si>
    <t>черника</t>
  </si>
  <si>
    <t>синий/салат</t>
  </si>
  <si>
    <t>оливка</t>
  </si>
  <si>
    <t>роз.коралл/сир.</t>
  </si>
  <si>
    <t>т.синий</t>
  </si>
  <si>
    <t>св.роз/красный</t>
  </si>
  <si>
    <t>сер.голубой</t>
  </si>
  <si>
    <t>св.серый</t>
  </si>
  <si>
    <t>св.розовый</t>
  </si>
  <si>
    <t>сталь</t>
  </si>
  <si>
    <t>розовый/сирень</t>
  </si>
  <si>
    <t>лаванда/малина</t>
  </si>
  <si>
    <t>коралл/бирюза</t>
  </si>
  <si>
    <t>голубой/синий</t>
  </si>
  <si>
    <t>яблоко</t>
  </si>
  <si>
    <t>сер.гол/оранж</t>
  </si>
  <si>
    <t>сер.гол/голубой</t>
  </si>
  <si>
    <t>розовый/фиалка</t>
  </si>
  <si>
    <t>св.коралл</t>
  </si>
  <si>
    <t>коралл/сирень</t>
  </si>
  <si>
    <t>коралл/красный</t>
  </si>
  <si>
    <t>оливка/лайм</t>
  </si>
  <si>
    <t>бирюза/лайм</t>
  </si>
  <si>
    <t>синий/красный</t>
  </si>
  <si>
    <t>голубой/кирпич</t>
  </si>
  <si>
    <t>салат</t>
  </si>
  <si>
    <t>сирень</t>
  </si>
  <si>
    <t>т.бирюза/синий</t>
  </si>
  <si>
    <t>серый/синий</t>
  </si>
  <si>
    <t>голубой/салат</t>
  </si>
  <si>
    <t>голубой/св.серый</t>
  </si>
  <si>
    <t>коричневый</t>
  </si>
  <si>
    <t>серый/т.красный</t>
  </si>
  <si>
    <t>голубой/яблоко</t>
  </si>
  <si>
    <t>серый</t>
  </si>
  <si>
    <t>М. 225 "Божья коровка"</t>
  </si>
  <si>
    <t>"Самолет"</t>
  </si>
  <si>
    <t xml:space="preserve">М. 184 </t>
  </si>
  <si>
    <t>"Фея"</t>
  </si>
  <si>
    <t>М. 141</t>
  </si>
  <si>
    <t xml:space="preserve"> "Жираф"</t>
  </si>
  <si>
    <t>М. 179</t>
  </si>
  <si>
    <t xml:space="preserve"> "Улитка"</t>
  </si>
  <si>
    <t>М. 198</t>
  </si>
  <si>
    <t xml:space="preserve"> "Паучки"</t>
  </si>
  <si>
    <t xml:space="preserve">М.186 </t>
  </si>
  <si>
    <t>"Резиночки"</t>
  </si>
  <si>
    <t xml:space="preserve">М.137 </t>
  </si>
  <si>
    <t xml:space="preserve"> "Шляпка"</t>
  </si>
  <si>
    <t xml:space="preserve">М. 163 </t>
  </si>
  <si>
    <t>М. 187</t>
  </si>
  <si>
    <t>"Парусник"</t>
  </si>
  <si>
    <t>М.157</t>
  </si>
  <si>
    <t>"Дракон"</t>
  </si>
  <si>
    <t>Ожидаемое поступление товара</t>
  </si>
  <si>
    <t>Товар закончился и не будет</t>
  </si>
  <si>
    <t>"Лилия"</t>
  </si>
  <si>
    <t>красный</t>
  </si>
  <si>
    <t>розовый/бордо</t>
  </si>
  <si>
    <t>лаванда/бирюза</t>
  </si>
  <si>
    <t>голубой/лайм</t>
  </si>
  <si>
    <t>голубой/красный</t>
  </si>
  <si>
    <t>синий/бирюза</t>
  </si>
  <si>
    <t>"Галактика"</t>
  </si>
  <si>
    <t>"Солнышко"</t>
  </si>
  <si>
    <t xml:space="preserve">        М. 215 </t>
  </si>
  <si>
    <t>"Квадроцикл"</t>
  </si>
  <si>
    <t>серый/т.бирюза</t>
  </si>
  <si>
    <t>"Мышка"</t>
  </si>
  <si>
    <t>лимон</t>
  </si>
  <si>
    <t>М. 155</t>
  </si>
  <si>
    <t>"Футболист"</t>
  </si>
  <si>
    <t>синий/оранж</t>
  </si>
  <si>
    <t>сер.гол/яблоко</t>
  </si>
  <si>
    <t>розовый/т.сирень</t>
  </si>
  <si>
    <t>сирень/т.фиалка</t>
  </si>
  <si>
    <t>ярко розов./вишня</t>
  </si>
  <si>
    <t>розовый/т.бирюза</t>
  </si>
  <si>
    <t>св.серый/вишня</t>
  </si>
  <si>
    <t>бежевый/св.красный</t>
  </si>
  <si>
    <t>лимон/красный</t>
  </si>
  <si>
    <t>сирень/св.красный</t>
  </si>
  <si>
    <t>розовый/серый</t>
  </si>
  <si>
    <t>желтый/св.сирень</t>
  </si>
  <si>
    <t>ярко оранж./св.сирень</t>
  </si>
  <si>
    <t>лайм/т.сирень</t>
  </si>
  <si>
    <t>св.сирень/т.фиалка</t>
  </si>
  <si>
    <t>св.бирюза/т.бирюза</t>
  </si>
  <si>
    <t>фисташка/св.фиалка</t>
  </si>
  <si>
    <t>бежевый/сирень</t>
  </si>
  <si>
    <t>св.бирюза</t>
  </si>
  <si>
    <t>фисташка</t>
  </si>
  <si>
    <t>т.фисташка/голубой</t>
  </si>
  <si>
    <t>т.голубой/т.красный</t>
  </si>
  <si>
    <t>т.бирюза/св.серый</t>
  </si>
  <si>
    <t>голубой/оранжевый</t>
  </si>
  <si>
    <t>голубой/фисташка</t>
  </si>
  <si>
    <t>т.голубой/салат</t>
  </si>
  <si>
    <t>св.бирюза/св.серый</t>
  </si>
  <si>
    <t>т.красный/св.серый</t>
  </si>
  <si>
    <t>серый/оранжевый</t>
  </si>
  <si>
    <t>т.фисташка/т.голубой</t>
  </si>
  <si>
    <t>т.бирюза/фисташка</t>
  </si>
  <si>
    <t>т.голубой/лайм/синий</t>
  </si>
  <si>
    <t>св.голубой/красный</t>
  </si>
  <si>
    <t>т.гол./лайм/оливка</t>
  </si>
  <si>
    <t>св.бирюза/оранж</t>
  </si>
  <si>
    <t>сер.голубой/яблоко</t>
  </si>
  <si>
    <t>"Грибок"</t>
  </si>
  <si>
    <t xml:space="preserve">  М. 209</t>
  </si>
  <si>
    <t xml:space="preserve">  М. 212 </t>
  </si>
  <si>
    <t>М. 237 "Вишенки"</t>
  </si>
  <si>
    <t>М. 240 "Черепашка"</t>
  </si>
  <si>
    <t xml:space="preserve">  М. 243 "Рюкзак"</t>
  </si>
  <si>
    <t>М. 195 "Стрекоза"</t>
  </si>
  <si>
    <t>М. 238 "Листочки"</t>
  </si>
  <si>
    <t>М. 241 "Панда"</t>
  </si>
  <si>
    <t>М. 197 "НЛО-тарелка"</t>
  </si>
  <si>
    <t>М.196</t>
  </si>
  <si>
    <t xml:space="preserve"> " Подводная лодка"</t>
  </si>
  <si>
    <t xml:space="preserve">  М. 217 "Цирк"</t>
  </si>
  <si>
    <t xml:space="preserve">    М. 239 " Мышата"</t>
  </si>
  <si>
    <t>М. 242 "Абстракт"</t>
  </si>
  <si>
    <t>М. 228 "Турбо"</t>
  </si>
  <si>
    <t>М. 229 "Мишка"</t>
  </si>
  <si>
    <t>М. 216 "Зебра"</t>
  </si>
  <si>
    <t>М. 210</t>
  </si>
  <si>
    <t xml:space="preserve">  М. 211</t>
  </si>
  <si>
    <t>лаванда/т.сирень</t>
  </si>
  <si>
    <t>лаванда/т.фиалка</t>
  </si>
  <si>
    <t>м.224</t>
  </si>
  <si>
    <t>синий</t>
  </si>
  <si>
    <t xml:space="preserve">т. красный </t>
  </si>
  <si>
    <t>М. 226 Цветочек</t>
  </si>
  <si>
    <t>св.серый/роза new</t>
  </si>
  <si>
    <t>роз./т.малина, new</t>
  </si>
  <si>
    <t>ИТОГО по заказу: руб.</t>
  </si>
  <si>
    <t>роз/фиалка</t>
  </si>
  <si>
    <t>беж./св.красный</t>
  </si>
  <si>
    <r>
      <t xml:space="preserve">Коллекция ВЕСНА 2015 г.      15.06.2015 г. </t>
    </r>
    <r>
      <rPr>
        <b/>
        <sz val="12"/>
        <color indexed="10"/>
        <rFont val="Bookman Old Style"/>
        <family val="1"/>
      </rPr>
      <t>Актуальность с 15.06.2015 по 29.06.2015 включительно.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</si>
</sst>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Bookman Old Style"/>
      <family val="1"/>
    </font>
    <font>
      <b/>
      <sz val="10"/>
      <name val="Arial Cyr"/>
      <family val="0"/>
    </font>
    <font>
      <b/>
      <sz val="16"/>
      <name val="Bookman Old Style"/>
      <family val="1"/>
    </font>
    <font>
      <sz val="9.5"/>
      <name val="Arial Cyr"/>
      <family val="0"/>
    </font>
    <font>
      <sz val="10"/>
      <name val="Arial"/>
      <family val="2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/>
      <top>
        <color indexed="63"/>
      </top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6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ill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4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3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50" xfId="0" applyFont="1" applyFill="1" applyBorder="1" applyAlignment="1">
      <alignment vertical="center"/>
    </xf>
    <xf numFmtId="0" fontId="0" fillId="0" borderId="51" xfId="0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0" fillId="34" borderId="40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5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Border="1" applyAlignment="1">
      <alignment/>
    </xf>
    <xf numFmtId="0" fontId="4" fillId="34" borderId="6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10" fillId="0" borderId="21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57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37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6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0" fillId="33" borderId="6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34" borderId="3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12" fillId="33" borderId="38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0" fillId="0" borderId="6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33" borderId="3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/>
    </xf>
    <xf numFmtId="0" fontId="0" fillId="33" borderId="41" xfId="0" applyFont="1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2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/>
    </xf>
    <xf numFmtId="0" fontId="0" fillId="33" borderId="55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4" xfId="0" applyFill="1" applyBorder="1" applyAlignment="1">
      <alignment horizontal="left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0" fontId="13" fillId="0" borderId="6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6" fontId="4" fillId="0" borderId="61" xfId="0" applyNumberFormat="1" applyFont="1" applyFill="1" applyBorder="1" applyAlignment="1">
      <alignment horizontal="center"/>
    </xf>
    <xf numFmtId="6" fontId="4" fillId="0" borderId="19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6" fontId="4" fillId="0" borderId="61" xfId="0" applyNumberFormat="1" applyFont="1" applyFill="1" applyBorder="1" applyAlignment="1">
      <alignment horizontal="center" vertical="center"/>
    </xf>
    <xf numFmtId="6" fontId="4" fillId="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6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6" fontId="4" fillId="0" borderId="0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4" fontId="4" fillId="34" borderId="61" xfId="42" applyFont="1" applyFill="1" applyBorder="1" applyAlignment="1">
      <alignment horizontal="center" vertical="center"/>
    </xf>
    <xf numFmtId="44" fontId="4" fillId="34" borderId="24" xfId="42" applyFont="1" applyFill="1" applyBorder="1" applyAlignment="1">
      <alignment horizontal="center" vertical="center"/>
    </xf>
    <xf numFmtId="44" fontId="4" fillId="34" borderId="19" xfId="42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4" fillId="34" borderId="76" xfId="0" applyFont="1" applyFill="1" applyBorder="1" applyAlignment="1">
      <alignment horizontal="center" vertical="center"/>
    </xf>
    <xf numFmtId="0" fontId="4" fillId="34" borderId="77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9"/>
  <sheetViews>
    <sheetView tabSelected="1" zoomScalePageLayoutView="0" workbookViewId="0" topLeftCell="A1">
      <selection activeCell="BB8" sqref="BB8"/>
    </sheetView>
  </sheetViews>
  <sheetFormatPr defaultColWidth="9.00390625" defaultRowHeight="12.75"/>
  <cols>
    <col min="1" max="1" width="3.875" style="0" customWidth="1"/>
    <col min="2" max="2" width="18.00390625" style="0" customWidth="1"/>
    <col min="3" max="9" width="4.125" style="0" customWidth="1"/>
    <col min="10" max="10" width="0.74609375" style="0" customWidth="1"/>
    <col min="11" max="11" width="4.125" style="27" customWidth="1"/>
    <col min="12" max="12" width="0.875" style="0" customWidth="1"/>
    <col min="13" max="13" width="2.25390625" style="60" customWidth="1"/>
    <col min="14" max="14" width="19.125" style="0" customWidth="1"/>
    <col min="15" max="21" width="4.125" style="0" customWidth="1"/>
    <col min="22" max="22" width="0.875" style="0" customWidth="1"/>
    <col min="23" max="23" width="4.125" style="27" customWidth="1"/>
    <col min="24" max="24" width="0.875" style="27" customWidth="1"/>
    <col min="25" max="25" width="2.25390625" style="27" customWidth="1"/>
    <col min="26" max="26" width="18.00390625" style="27" customWidth="1"/>
    <col min="27" max="33" width="4.125" style="27" customWidth="1"/>
    <col min="34" max="34" width="0.875" style="27" customWidth="1"/>
    <col min="35" max="35" width="4.125" style="27" customWidth="1"/>
    <col min="36" max="36" width="0.875" style="27" customWidth="1"/>
    <col min="37" max="37" width="2.25390625" style="27" customWidth="1"/>
    <col min="38" max="38" width="15.75390625" style="27" customWidth="1"/>
    <col min="39" max="41" width="4.25390625" style="27" customWidth="1"/>
    <col min="42" max="42" width="0.875" style="27" customWidth="1"/>
    <col min="43" max="43" width="4.125" style="27" customWidth="1"/>
    <col min="44" max="44" width="0.875" style="27" customWidth="1"/>
    <col min="45" max="45" width="2.25390625" style="27" customWidth="1"/>
    <col min="46" max="46" width="15.75390625" style="27" customWidth="1"/>
    <col min="47" max="47" width="4.25390625" style="27" customWidth="1"/>
    <col min="48" max="48" width="4.25390625" style="60" customWidth="1"/>
    <col min="49" max="49" width="0.875" style="27" customWidth="1"/>
    <col min="50" max="50" width="4.125" style="27" customWidth="1"/>
    <col min="51" max="51" width="0.875" style="27" customWidth="1"/>
    <col min="52" max="52" width="2.25390625" style="27" customWidth="1"/>
  </cols>
  <sheetData>
    <row r="1" spans="2:52" ht="20.25">
      <c r="B1" s="338" t="s">
        <v>151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  <c r="AW1" s="338"/>
      <c r="AX1" s="338"/>
      <c r="AY1" s="338"/>
      <c r="AZ1" s="338"/>
    </row>
    <row r="2" spans="2:52" ht="6" customHeight="1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7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57"/>
      <c r="AW2" s="11"/>
      <c r="AX2" s="11"/>
      <c r="AY2" s="11"/>
      <c r="AZ2" s="11"/>
    </row>
    <row r="3" spans="1:52" ht="12" customHeight="1" thickBot="1">
      <c r="A3" s="324"/>
      <c r="B3" s="309">
        <v>1880</v>
      </c>
      <c r="C3" s="317" t="s">
        <v>123</v>
      </c>
      <c r="D3" s="339"/>
      <c r="E3" s="339"/>
      <c r="F3" s="339"/>
      <c r="G3" s="339"/>
      <c r="H3" s="339"/>
      <c r="I3" s="318"/>
      <c r="J3" s="12"/>
      <c r="K3" s="30"/>
      <c r="L3" s="12"/>
      <c r="M3" s="319"/>
      <c r="N3" s="310">
        <v>1880</v>
      </c>
      <c r="O3" s="344" t="s">
        <v>127</v>
      </c>
      <c r="P3" s="334"/>
      <c r="Q3" s="334"/>
      <c r="R3" s="334"/>
      <c r="S3" s="334"/>
      <c r="T3" s="334"/>
      <c r="U3" s="335"/>
      <c r="V3" s="12"/>
      <c r="W3" s="30"/>
      <c r="X3" s="30"/>
      <c r="Y3" s="342"/>
      <c r="Z3" s="310">
        <v>1100</v>
      </c>
      <c r="AA3" s="317" t="s">
        <v>47</v>
      </c>
      <c r="AB3" s="339"/>
      <c r="AC3" s="339"/>
      <c r="AD3" s="339"/>
      <c r="AE3" s="339"/>
      <c r="AF3" s="318"/>
      <c r="AH3" s="2"/>
      <c r="AI3" s="30"/>
      <c r="AK3" s="342"/>
      <c r="AL3" s="312">
        <v>1100</v>
      </c>
      <c r="AM3" s="317" t="s">
        <v>49</v>
      </c>
      <c r="AN3" s="318"/>
      <c r="AP3" s="73"/>
      <c r="AQ3" s="73"/>
      <c r="AR3" s="73"/>
      <c r="AS3" s="319"/>
      <c r="AT3" s="313">
        <v>1730</v>
      </c>
      <c r="AU3" s="340" t="s">
        <v>61</v>
      </c>
      <c r="AV3" s="341"/>
      <c r="AW3" s="2"/>
      <c r="AX3" s="5"/>
      <c r="AY3" s="5"/>
      <c r="AZ3" s="30"/>
    </row>
    <row r="4" spans="1:52" s="21" customFormat="1" ht="12" customHeight="1" thickBot="1">
      <c r="A4" s="325"/>
      <c r="B4" s="277" t="s">
        <v>0</v>
      </c>
      <c r="C4" s="3">
        <v>80</v>
      </c>
      <c r="D4" s="1">
        <v>86</v>
      </c>
      <c r="E4" s="1">
        <v>92</v>
      </c>
      <c r="F4" s="1">
        <v>98</v>
      </c>
      <c r="G4" s="1">
        <v>104</v>
      </c>
      <c r="H4" s="6">
        <v>110</v>
      </c>
      <c r="I4" s="13">
        <v>116</v>
      </c>
      <c r="J4" s="20"/>
      <c r="K4" s="31"/>
      <c r="L4" s="20"/>
      <c r="M4" s="320"/>
      <c r="N4" s="36" t="s">
        <v>0</v>
      </c>
      <c r="O4" s="16">
        <v>80</v>
      </c>
      <c r="P4" s="17">
        <v>86</v>
      </c>
      <c r="Q4" s="17">
        <v>92</v>
      </c>
      <c r="R4" s="17">
        <v>98</v>
      </c>
      <c r="S4" s="17">
        <v>104</v>
      </c>
      <c r="T4" s="17">
        <v>110</v>
      </c>
      <c r="U4" s="19">
        <v>116</v>
      </c>
      <c r="V4" s="20"/>
      <c r="W4" s="31"/>
      <c r="X4" s="31"/>
      <c r="Y4" s="345"/>
      <c r="Z4" s="50" t="s">
        <v>0</v>
      </c>
      <c r="AA4" s="3">
        <v>86</v>
      </c>
      <c r="AB4" s="1">
        <v>92</v>
      </c>
      <c r="AC4" s="1">
        <v>98</v>
      </c>
      <c r="AD4" s="1">
        <v>104</v>
      </c>
      <c r="AE4" s="1">
        <v>110</v>
      </c>
      <c r="AF4" s="33">
        <v>116</v>
      </c>
      <c r="AH4" s="2"/>
      <c r="AI4" s="31"/>
      <c r="AK4" s="343"/>
      <c r="AL4" s="42" t="s">
        <v>65</v>
      </c>
      <c r="AM4" s="331">
        <v>80</v>
      </c>
      <c r="AN4" s="332"/>
      <c r="AP4" s="74"/>
      <c r="AQ4" s="74"/>
      <c r="AR4" s="74"/>
      <c r="AS4" s="320"/>
      <c r="AT4" s="26" t="s">
        <v>60</v>
      </c>
      <c r="AU4" s="340">
        <v>98</v>
      </c>
      <c r="AV4" s="341"/>
      <c r="AW4" s="23"/>
      <c r="AX4" s="23"/>
      <c r="AY4" s="23"/>
      <c r="AZ4" s="31"/>
    </row>
    <row r="5" spans="1:52" ht="12.75" customHeight="1">
      <c r="A5" s="76">
        <v>1</v>
      </c>
      <c r="B5" s="83" t="s">
        <v>87</v>
      </c>
      <c r="C5" s="10"/>
      <c r="D5" s="103"/>
      <c r="E5" s="221">
        <v>0</v>
      </c>
      <c r="F5" s="221">
        <v>0</v>
      </c>
      <c r="G5" s="221">
        <v>0</v>
      </c>
      <c r="H5" s="275">
        <v>0</v>
      </c>
      <c r="I5" s="214">
        <v>0</v>
      </c>
      <c r="J5" s="20"/>
      <c r="K5" s="31"/>
      <c r="L5" s="20"/>
      <c r="M5" s="76">
        <v>1</v>
      </c>
      <c r="N5" s="77" t="s">
        <v>86</v>
      </c>
      <c r="O5" s="10"/>
      <c r="P5" s="103"/>
      <c r="Q5" s="103"/>
      <c r="R5" s="103"/>
      <c r="S5" s="103"/>
      <c r="T5" s="103"/>
      <c r="U5" s="194">
        <v>0</v>
      </c>
      <c r="V5" s="20"/>
      <c r="W5" s="31"/>
      <c r="X5" s="31"/>
      <c r="Y5" s="78">
        <v>1</v>
      </c>
      <c r="Z5" s="46" t="s">
        <v>22</v>
      </c>
      <c r="AA5" s="109"/>
      <c r="AB5" s="105"/>
      <c r="AC5" s="105"/>
      <c r="AD5" s="134"/>
      <c r="AE5" s="144"/>
      <c r="AF5" s="127"/>
      <c r="AH5" s="23"/>
      <c r="AI5" s="31"/>
      <c r="AK5" s="183">
        <v>1</v>
      </c>
      <c r="AL5" s="252" t="s">
        <v>25</v>
      </c>
      <c r="AM5" s="350"/>
      <c r="AN5" s="351"/>
      <c r="AP5" s="71"/>
      <c r="AQ5" s="71"/>
      <c r="AR5" s="71"/>
      <c r="AS5" s="99">
        <v>2</v>
      </c>
      <c r="AT5" s="146" t="s">
        <v>20</v>
      </c>
      <c r="AU5" s="317"/>
      <c r="AV5" s="318"/>
      <c r="AW5" s="81"/>
      <c r="AX5" s="23"/>
      <c r="AY5" s="23"/>
      <c r="AZ5" s="31"/>
    </row>
    <row r="6" spans="1:52" ht="12.75" customHeight="1">
      <c r="A6" s="37">
        <v>2.4</v>
      </c>
      <c r="B6" s="167" t="s">
        <v>88</v>
      </c>
      <c r="C6" s="278"/>
      <c r="D6" s="128"/>
      <c r="E6" s="128"/>
      <c r="F6" s="128"/>
      <c r="G6" s="128"/>
      <c r="H6" s="220">
        <v>0</v>
      </c>
      <c r="I6" s="218">
        <v>0</v>
      </c>
      <c r="J6" s="20"/>
      <c r="K6" s="31"/>
      <c r="L6" s="20"/>
      <c r="M6" s="37">
        <v>2</v>
      </c>
      <c r="N6" s="52" t="s">
        <v>87</v>
      </c>
      <c r="O6" s="9"/>
      <c r="P6" s="101"/>
      <c r="Q6" s="101"/>
      <c r="R6" s="101"/>
      <c r="S6" s="101"/>
      <c r="T6" s="101"/>
      <c r="U6" s="194">
        <v>0</v>
      </c>
      <c r="V6" s="20"/>
      <c r="W6" s="31"/>
      <c r="X6" s="31"/>
      <c r="Y6" s="61">
        <v>2</v>
      </c>
      <c r="Z6" s="47" t="s">
        <v>10</v>
      </c>
      <c r="AA6" s="9"/>
      <c r="AB6" s="101"/>
      <c r="AC6" s="101"/>
      <c r="AD6" s="128"/>
      <c r="AE6" s="128"/>
      <c r="AF6" s="123"/>
      <c r="AH6" s="22"/>
      <c r="AI6" s="31"/>
      <c r="AK6" s="39">
        <v>4</v>
      </c>
      <c r="AL6" s="154" t="s">
        <v>12</v>
      </c>
      <c r="AM6" s="251"/>
      <c r="AN6" s="189"/>
      <c r="AP6" s="71"/>
      <c r="AQ6" s="71"/>
      <c r="AR6" s="71"/>
      <c r="AS6" s="37">
        <v>4</v>
      </c>
      <c r="AT6" s="112" t="s">
        <v>10</v>
      </c>
      <c r="AU6" s="326"/>
      <c r="AV6" s="327"/>
      <c r="AW6" s="81"/>
      <c r="AX6" s="23"/>
      <c r="AY6" s="23"/>
      <c r="AZ6" s="31"/>
    </row>
    <row r="7" spans="1:52" ht="12.75" customHeight="1">
      <c r="A7" s="37">
        <v>3</v>
      </c>
      <c r="B7" s="84" t="s">
        <v>89</v>
      </c>
      <c r="C7" s="9"/>
      <c r="D7" s="101"/>
      <c r="E7" s="248"/>
      <c r="F7" s="195">
        <v>0</v>
      </c>
      <c r="G7" s="195">
        <v>0</v>
      </c>
      <c r="H7" s="220">
        <v>0</v>
      </c>
      <c r="I7" s="218">
        <v>0</v>
      </c>
      <c r="J7" s="20"/>
      <c r="K7" s="31"/>
      <c r="L7" s="20"/>
      <c r="M7" s="37">
        <v>3</v>
      </c>
      <c r="N7" s="52" t="s">
        <v>93</v>
      </c>
      <c r="O7" s="9"/>
      <c r="P7" s="128"/>
      <c r="Q7" s="128"/>
      <c r="R7" s="128"/>
      <c r="S7" s="128"/>
      <c r="T7" s="128"/>
      <c r="U7" s="250">
        <v>0</v>
      </c>
      <c r="V7" s="20"/>
      <c r="W7" s="31"/>
      <c r="X7" s="31"/>
      <c r="Y7" s="61">
        <v>3</v>
      </c>
      <c r="Z7" s="47" t="s">
        <v>86</v>
      </c>
      <c r="AA7" s="9"/>
      <c r="AB7" s="101"/>
      <c r="AC7" s="101"/>
      <c r="AD7" s="122"/>
      <c r="AE7" s="128"/>
      <c r="AF7" s="130"/>
      <c r="AH7" s="23"/>
      <c r="AI7" s="31"/>
      <c r="AK7" s="39">
        <v>5</v>
      </c>
      <c r="AL7" s="154" t="s">
        <v>27</v>
      </c>
      <c r="AM7" s="251"/>
      <c r="AN7" s="189"/>
      <c r="AP7" s="71"/>
      <c r="AQ7" s="71"/>
      <c r="AR7" s="71"/>
      <c r="AS7" s="37">
        <v>6</v>
      </c>
      <c r="AT7" s="111" t="s">
        <v>4</v>
      </c>
      <c r="AU7" s="326"/>
      <c r="AV7" s="327"/>
      <c r="AW7" s="82"/>
      <c r="AX7" s="22"/>
      <c r="AY7" s="23"/>
      <c r="AZ7" s="31"/>
    </row>
    <row r="8" spans="1:52" ht="12.75" customHeight="1">
      <c r="A8" s="37">
        <v>4.1</v>
      </c>
      <c r="B8" s="84" t="s">
        <v>90</v>
      </c>
      <c r="C8" s="229"/>
      <c r="D8" s="272"/>
      <c r="E8" s="272"/>
      <c r="F8" s="272"/>
      <c r="G8" s="272"/>
      <c r="H8" s="286"/>
      <c r="I8" s="298">
        <v>0</v>
      </c>
      <c r="J8" s="20"/>
      <c r="K8" s="31"/>
      <c r="L8" s="20"/>
      <c r="M8" s="37">
        <v>4</v>
      </c>
      <c r="N8" s="52" t="s">
        <v>94</v>
      </c>
      <c r="O8" s="9"/>
      <c r="P8" s="128"/>
      <c r="Q8" s="128"/>
      <c r="R8" s="128"/>
      <c r="S8" s="128"/>
      <c r="T8" s="128"/>
      <c r="U8" s="250">
        <v>0</v>
      </c>
      <c r="V8" s="20"/>
      <c r="W8" s="31"/>
      <c r="X8" s="31"/>
      <c r="Y8" s="61">
        <v>4</v>
      </c>
      <c r="Z8" s="48" t="s">
        <v>8</v>
      </c>
      <c r="AA8" s="9"/>
      <c r="AB8" s="101"/>
      <c r="AC8" s="101"/>
      <c r="AD8" s="101"/>
      <c r="AE8" s="101"/>
      <c r="AF8" s="102"/>
      <c r="AH8" s="22"/>
      <c r="AI8" s="31"/>
      <c r="AK8" s="39">
        <v>6</v>
      </c>
      <c r="AL8" s="154" t="s">
        <v>21</v>
      </c>
      <c r="AM8" s="251"/>
      <c r="AN8" s="189"/>
      <c r="AP8" s="71"/>
      <c r="AQ8" s="71"/>
      <c r="AR8" s="71"/>
      <c r="AS8" s="37">
        <v>7</v>
      </c>
      <c r="AT8" s="112" t="s">
        <v>26</v>
      </c>
      <c r="AU8" s="326"/>
      <c r="AV8" s="327"/>
      <c r="AW8" s="81"/>
      <c r="AX8" s="22"/>
      <c r="AY8" s="22"/>
      <c r="AZ8" s="31"/>
    </row>
    <row r="9" spans="1:52" ht="12.75" customHeight="1" thickBot="1">
      <c r="A9" s="37">
        <v>5</v>
      </c>
      <c r="B9" s="84" t="s">
        <v>146</v>
      </c>
      <c r="C9" s="9"/>
      <c r="D9" s="101"/>
      <c r="E9" s="101"/>
      <c r="F9" s="101"/>
      <c r="G9" s="101"/>
      <c r="H9" s="108"/>
      <c r="I9" s="299">
        <v>0</v>
      </c>
      <c r="J9" s="20"/>
      <c r="K9" s="31"/>
      <c r="L9" s="20"/>
      <c r="M9" s="37">
        <v>5</v>
      </c>
      <c r="N9" s="52" t="s">
        <v>95</v>
      </c>
      <c r="O9" s="9"/>
      <c r="P9" s="128"/>
      <c r="Q9" s="128"/>
      <c r="R9" s="128"/>
      <c r="S9" s="128"/>
      <c r="T9" s="128"/>
      <c r="U9" s="250">
        <v>0</v>
      </c>
      <c r="V9" s="20"/>
      <c r="W9" s="31"/>
      <c r="X9" s="31"/>
      <c r="Y9" s="61">
        <v>5</v>
      </c>
      <c r="Z9" s="47" t="s">
        <v>37</v>
      </c>
      <c r="AA9" s="9"/>
      <c r="AB9" s="101"/>
      <c r="AC9" s="101"/>
      <c r="AD9" s="101"/>
      <c r="AE9" s="101"/>
      <c r="AF9" s="218">
        <v>0</v>
      </c>
      <c r="AH9" s="22"/>
      <c r="AI9" s="31"/>
      <c r="AK9" s="39">
        <v>7</v>
      </c>
      <c r="AL9" s="154" t="s">
        <v>28</v>
      </c>
      <c r="AM9" s="251"/>
      <c r="AN9" s="189"/>
      <c r="AP9" s="71"/>
      <c r="AQ9" s="32"/>
      <c r="AR9" s="71"/>
      <c r="AS9" s="59">
        <v>8</v>
      </c>
      <c r="AT9" s="113" t="s">
        <v>2</v>
      </c>
      <c r="AU9" s="331"/>
      <c r="AV9" s="332"/>
      <c r="AW9" s="81"/>
      <c r="AX9" s="22"/>
      <c r="AY9" s="23"/>
      <c r="AZ9" s="31"/>
    </row>
    <row r="10" spans="1:51" ht="12.75" customHeight="1" thickBot="1">
      <c r="A10" s="37">
        <v>6</v>
      </c>
      <c r="B10" s="84" t="s">
        <v>92</v>
      </c>
      <c r="C10" s="288"/>
      <c r="D10" s="136"/>
      <c r="E10" s="136"/>
      <c r="F10" s="136"/>
      <c r="G10" s="136"/>
      <c r="H10" s="289"/>
      <c r="I10" s="299">
        <v>0</v>
      </c>
      <c r="J10" s="20"/>
      <c r="K10" s="31"/>
      <c r="L10" s="20"/>
      <c r="M10" s="37">
        <v>6</v>
      </c>
      <c r="N10" s="168" t="s">
        <v>96</v>
      </c>
      <c r="O10" s="9"/>
      <c r="P10" s="128"/>
      <c r="Q10" s="128"/>
      <c r="R10" s="128"/>
      <c r="S10" s="128"/>
      <c r="T10" s="128"/>
      <c r="U10" s="250">
        <v>0</v>
      </c>
      <c r="V10" s="20"/>
      <c r="W10" s="31"/>
      <c r="X10" s="31"/>
      <c r="Y10" s="61">
        <v>6</v>
      </c>
      <c r="Z10" s="47" t="s">
        <v>4</v>
      </c>
      <c r="AA10" s="9"/>
      <c r="AB10" s="101"/>
      <c r="AC10" s="101"/>
      <c r="AD10" s="101"/>
      <c r="AE10" s="101"/>
      <c r="AF10" s="102"/>
      <c r="AH10" s="23"/>
      <c r="AI10" s="32"/>
      <c r="AJ10" s="31"/>
      <c r="AK10" s="40">
        <v>8</v>
      </c>
      <c r="AL10" s="253" t="s">
        <v>11</v>
      </c>
      <c r="AM10" s="331"/>
      <c r="AN10" s="332"/>
      <c r="AP10" s="71"/>
      <c r="AQ10" s="71"/>
      <c r="AR10" s="71"/>
      <c r="AS10" s="62"/>
      <c r="AT10" s="34"/>
      <c r="AU10" s="333"/>
      <c r="AV10" s="333"/>
      <c r="AW10" s="81"/>
      <c r="AX10" s="91">
        <f>AU5+AU6+AU7+AU8+AU9+AU10</f>
        <v>0</v>
      </c>
      <c r="AY10" s="22"/>
    </row>
    <row r="11" spans="1:52" ht="14.25" customHeight="1" thickBot="1">
      <c r="A11" s="163">
        <v>5</v>
      </c>
      <c r="B11" s="276" t="s">
        <v>150</v>
      </c>
      <c r="C11" s="279">
        <v>0</v>
      </c>
      <c r="D11" s="273">
        <v>0</v>
      </c>
      <c r="E11" s="306"/>
      <c r="F11" s="273">
        <v>0</v>
      </c>
      <c r="G11" s="273">
        <v>0</v>
      </c>
      <c r="H11" s="274">
        <v>0</v>
      </c>
      <c r="I11" s="298">
        <v>0</v>
      </c>
      <c r="J11" s="20"/>
      <c r="K11" s="32"/>
      <c r="L11" s="20"/>
      <c r="M11" s="59">
        <v>7</v>
      </c>
      <c r="N11" s="53" t="s">
        <v>97</v>
      </c>
      <c r="O11" s="16"/>
      <c r="P11" s="129"/>
      <c r="Q11" s="129"/>
      <c r="R11" s="129"/>
      <c r="S11" s="129"/>
      <c r="T11" s="129"/>
      <c r="U11" s="265">
        <v>0</v>
      </c>
      <c r="V11" s="20"/>
      <c r="W11" s="25">
        <f>O5+P5+Q5+R5+S5+T5+U5+O6+P6+Q6+R6+S6+T6+U6+O7+P7+Q7+R7+S7+T7+U7+O8+P8+Q8+R8+S8+T8+U8+O9+P9+Q9+R9+S9+T9+U9+O10+P10+Q10+R10+S10+T10+U10+O11+P11+Q11+R11+S11+T11+U11</f>
        <v>0</v>
      </c>
      <c r="X11" s="31"/>
      <c r="Y11" s="65">
        <v>7</v>
      </c>
      <c r="Z11" s="49" t="s">
        <v>29</v>
      </c>
      <c r="AA11" s="16"/>
      <c r="AB11" s="17"/>
      <c r="AC11" s="17"/>
      <c r="AD11" s="17"/>
      <c r="AE11" s="17"/>
      <c r="AF11" s="19"/>
      <c r="AG11" s="71"/>
      <c r="AH11" s="23"/>
      <c r="AI11" s="25">
        <f>AA5+AB5+AC5+AD5+AE5+AF5+AA6+AB6+AC6+AD6+AE6+AF6+AA7+AB7+AC7+AD7+AE7+AF7+AA8+AB8+AC8+AD8+AE8+AF8+AA9+AB9+AC9+AD9+AE9+AF9+AA10+AB10+AC10+AD10+AE10+AF10+AA11+AB11+AC11+AD11+AE11+AF11</f>
        <v>0</v>
      </c>
      <c r="AJ11" s="32"/>
      <c r="AK11" s="93"/>
      <c r="AL11" s="4"/>
      <c r="AM11" s="333"/>
      <c r="AN11" s="333"/>
      <c r="AO11" s="23"/>
      <c r="AP11" s="71"/>
      <c r="AQ11" s="26">
        <f>AM5+AN5+AM6+AN6+AM7+AN7+AM8+AN8+AM9+AN9+AM10+AN10+AM11+AN11</f>
        <v>0</v>
      </c>
      <c r="AR11" s="71"/>
      <c r="AS11" s="94"/>
      <c r="AT11" s="94"/>
      <c r="AU11" s="94"/>
      <c r="AV11" s="264"/>
      <c r="AW11" s="81"/>
      <c r="AX11" s="23"/>
      <c r="AY11" s="23"/>
      <c r="AZ11" s="23"/>
    </row>
    <row r="12" spans="1:52" ht="14.25" customHeight="1" thickBot="1">
      <c r="A12" s="40">
        <v>8.3</v>
      </c>
      <c r="B12" s="170" t="s">
        <v>147</v>
      </c>
      <c r="C12" s="16"/>
      <c r="D12" s="17"/>
      <c r="E12" s="17"/>
      <c r="F12" s="17"/>
      <c r="G12" s="17"/>
      <c r="H12" s="287"/>
      <c r="I12" s="110">
        <v>0</v>
      </c>
      <c r="J12" s="20"/>
      <c r="K12" s="25">
        <f>C5+D5+E5+F5+G5+H5+I5+C6+D6+E6+F6+G6+H6+I6+C7+D7+E7+F7+G7+H7+I7+C8+D8+E8+F8+G8+H8+I8+C9+D9+E9+F9+G9+H9+I9+C10+D10+E10+F10+G10+H10+I10+C11+D11+E11+F11+G11+H11+I11+C12+D12+E12+F12+G12+H12+I12</f>
        <v>0</v>
      </c>
      <c r="L12" s="20"/>
      <c r="Q12" s="228"/>
      <c r="V12" s="20"/>
      <c r="W12" s="31"/>
      <c r="X12" s="31"/>
      <c r="Y12" s="32"/>
      <c r="Z12" s="32"/>
      <c r="AA12" s="32"/>
      <c r="AB12" s="32"/>
      <c r="AC12" s="32"/>
      <c r="AD12" s="32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58"/>
      <c r="AW12" s="31"/>
      <c r="AX12" s="31"/>
      <c r="AY12" s="31"/>
      <c r="AZ12" s="31"/>
    </row>
    <row r="13" spans="2:52" ht="5.25" customHeight="1" thickBot="1">
      <c r="B13" s="11"/>
      <c r="C13" s="20"/>
      <c r="D13" s="20"/>
      <c r="E13" s="20"/>
      <c r="F13" s="20"/>
      <c r="G13" s="20"/>
      <c r="H13" s="20"/>
      <c r="I13" s="20"/>
      <c r="J13" s="20"/>
      <c r="K13" s="31"/>
      <c r="L13" s="20"/>
      <c r="Q13" s="228"/>
      <c r="V13" s="20"/>
      <c r="W13" s="31"/>
      <c r="X13" s="31"/>
      <c r="Y13" s="32"/>
      <c r="Z13" s="32"/>
      <c r="AA13" s="32"/>
      <c r="AB13" s="32"/>
      <c r="AC13" s="32"/>
      <c r="AD13" s="32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58"/>
      <c r="AW13" s="31"/>
      <c r="AX13" s="31"/>
      <c r="AY13" s="31"/>
      <c r="AZ13" s="31"/>
    </row>
    <row r="14" spans="1:48" s="21" customFormat="1" ht="12" customHeight="1" thickBot="1">
      <c r="A14" s="346"/>
      <c r="B14" s="309">
        <v>1880</v>
      </c>
      <c r="C14" s="397" t="s">
        <v>133</v>
      </c>
      <c r="D14" s="398"/>
      <c r="E14" s="398"/>
      <c r="F14" s="398"/>
      <c r="G14" s="398"/>
      <c r="H14" s="398"/>
      <c r="I14" s="399"/>
      <c r="J14" s="20"/>
      <c r="K14" s="31"/>
      <c r="L14" s="20"/>
      <c r="M14" s="319"/>
      <c r="N14" s="310">
        <v>1880</v>
      </c>
      <c r="O14" s="386" t="s">
        <v>128</v>
      </c>
      <c r="P14" s="364"/>
      <c r="Q14" s="364"/>
      <c r="R14" s="364"/>
      <c r="S14" s="364"/>
      <c r="T14" s="364"/>
      <c r="U14" s="365"/>
      <c r="V14" s="20"/>
      <c r="W14" s="31"/>
      <c r="X14" s="31"/>
      <c r="Y14" s="319"/>
      <c r="Z14" s="310">
        <v>1880</v>
      </c>
      <c r="AA14" s="386" t="s">
        <v>134</v>
      </c>
      <c r="AB14" s="364"/>
      <c r="AC14" s="364"/>
      <c r="AD14" s="364"/>
      <c r="AE14" s="364"/>
      <c r="AF14" s="364"/>
      <c r="AG14" s="365"/>
      <c r="AH14" s="31"/>
      <c r="AI14" s="31"/>
      <c r="AJ14" s="31"/>
      <c r="AK14" s="319"/>
      <c r="AL14" s="312">
        <v>1100</v>
      </c>
      <c r="AM14" s="307" t="s">
        <v>139</v>
      </c>
      <c r="AN14" s="308"/>
      <c r="AO14" s="24"/>
      <c r="AP14" s="24"/>
      <c r="AQ14" s="31"/>
      <c r="AR14" s="31"/>
      <c r="AS14" s="355"/>
      <c r="AT14" s="314">
        <v>1100</v>
      </c>
      <c r="AU14" s="329" t="s">
        <v>57</v>
      </c>
      <c r="AV14" s="330"/>
    </row>
    <row r="15" spans="1:48" s="21" customFormat="1" ht="12" customHeight="1" thickBot="1">
      <c r="A15" s="347"/>
      <c r="B15" s="86" t="s">
        <v>0</v>
      </c>
      <c r="C15" s="114">
        <v>80</v>
      </c>
      <c r="D15" s="119">
        <v>86</v>
      </c>
      <c r="E15" s="119">
        <v>92</v>
      </c>
      <c r="F15" s="119">
        <v>98</v>
      </c>
      <c r="G15" s="119">
        <v>104</v>
      </c>
      <c r="H15" s="119">
        <v>110</v>
      </c>
      <c r="I15" s="126">
        <v>116</v>
      </c>
      <c r="J15" s="20"/>
      <c r="K15" s="31"/>
      <c r="L15" s="20"/>
      <c r="M15" s="320"/>
      <c r="N15" s="50" t="s">
        <v>0</v>
      </c>
      <c r="O15" s="3">
        <v>80</v>
      </c>
      <c r="P15" s="1">
        <v>86</v>
      </c>
      <c r="Q15" s="1">
        <v>92</v>
      </c>
      <c r="R15" s="1">
        <v>98</v>
      </c>
      <c r="S15" s="1">
        <v>104</v>
      </c>
      <c r="T15" s="6">
        <v>110</v>
      </c>
      <c r="U15" s="33">
        <v>116</v>
      </c>
      <c r="V15" s="20"/>
      <c r="W15" s="31"/>
      <c r="X15" s="31"/>
      <c r="Y15" s="320"/>
      <c r="Z15" s="50" t="s">
        <v>0</v>
      </c>
      <c r="AA15" s="3">
        <v>80</v>
      </c>
      <c r="AB15" s="1">
        <v>86</v>
      </c>
      <c r="AC15" s="1">
        <v>92</v>
      </c>
      <c r="AD15" s="1">
        <v>98</v>
      </c>
      <c r="AE15" s="1">
        <v>104</v>
      </c>
      <c r="AF15" s="6">
        <v>110</v>
      </c>
      <c r="AG15" s="33">
        <v>116</v>
      </c>
      <c r="AH15" s="31"/>
      <c r="AI15" s="31"/>
      <c r="AJ15" s="31"/>
      <c r="AK15" s="320"/>
      <c r="AL15" s="56" t="s">
        <v>48</v>
      </c>
      <c r="AM15" s="359">
        <v>80</v>
      </c>
      <c r="AN15" s="361"/>
      <c r="AO15" s="2"/>
      <c r="AQ15" s="31"/>
      <c r="AR15" s="31"/>
      <c r="AS15" s="356"/>
      <c r="AT15" s="56" t="s">
        <v>56</v>
      </c>
      <c r="AU15" s="353">
        <v>80</v>
      </c>
      <c r="AV15" s="354"/>
    </row>
    <row r="16" spans="1:48" ht="12.75" customHeight="1">
      <c r="A16" s="78">
        <v>1</v>
      </c>
      <c r="B16" s="83" t="s">
        <v>22</v>
      </c>
      <c r="C16" s="109"/>
      <c r="D16" s="105"/>
      <c r="E16" s="105"/>
      <c r="F16" s="105"/>
      <c r="G16" s="105"/>
      <c r="H16" s="105"/>
      <c r="I16" s="258">
        <v>0</v>
      </c>
      <c r="J16" s="20"/>
      <c r="K16" s="31"/>
      <c r="L16" s="20"/>
      <c r="M16" s="76">
        <v>1</v>
      </c>
      <c r="N16" s="46" t="s">
        <v>72</v>
      </c>
      <c r="O16" s="109"/>
      <c r="P16" s="105"/>
      <c r="Q16" s="134"/>
      <c r="R16" s="134"/>
      <c r="S16" s="134"/>
      <c r="T16" s="134"/>
      <c r="U16" s="227"/>
      <c r="V16" s="20"/>
      <c r="W16" s="31"/>
      <c r="X16" s="31"/>
      <c r="Y16" s="76">
        <v>1</v>
      </c>
      <c r="Z16" s="171" t="s">
        <v>115</v>
      </c>
      <c r="AA16" s="109"/>
      <c r="AB16" s="105"/>
      <c r="AC16" s="105"/>
      <c r="AD16" s="105"/>
      <c r="AE16" s="105"/>
      <c r="AF16" s="285">
        <v>0</v>
      </c>
      <c r="AG16" s="195">
        <v>0</v>
      </c>
      <c r="AH16" s="31"/>
      <c r="AI16" s="31"/>
      <c r="AJ16" s="31"/>
      <c r="AK16" s="99">
        <v>2</v>
      </c>
      <c r="AL16" s="146" t="s">
        <v>12</v>
      </c>
      <c r="AM16" s="317"/>
      <c r="AN16" s="318"/>
      <c r="AO16" s="71"/>
      <c r="AQ16" s="31"/>
      <c r="AR16" s="31"/>
      <c r="AS16" s="184">
        <v>1</v>
      </c>
      <c r="AT16" s="146" t="s">
        <v>16</v>
      </c>
      <c r="AU16" s="317"/>
      <c r="AV16" s="318"/>
    </row>
    <row r="17" spans="1:48" ht="12.75" customHeight="1">
      <c r="A17" s="61">
        <v>2</v>
      </c>
      <c r="B17" s="167" t="s">
        <v>98</v>
      </c>
      <c r="C17" s="9"/>
      <c r="D17" s="101"/>
      <c r="E17" s="101"/>
      <c r="F17" s="101"/>
      <c r="G17" s="105"/>
      <c r="H17" s="105"/>
      <c r="I17" s="258">
        <v>0</v>
      </c>
      <c r="J17" s="20"/>
      <c r="K17" s="31"/>
      <c r="L17" s="20"/>
      <c r="M17" s="37">
        <v>2</v>
      </c>
      <c r="N17" s="47" t="s">
        <v>104</v>
      </c>
      <c r="O17" s="9"/>
      <c r="P17" s="101"/>
      <c r="Q17" s="128"/>
      <c r="R17" s="128"/>
      <c r="S17" s="128"/>
      <c r="T17" s="131"/>
      <c r="U17" s="218">
        <v>0</v>
      </c>
      <c r="V17" s="20"/>
      <c r="W17" s="31"/>
      <c r="X17" s="31"/>
      <c r="Y17" s="37">
        <v>2</v>
      </c>
      <c r="Z17" s="47" t="s">
        <v>116</v>
      </c>
      <c r="AA17" s="9"/>
      <c r="AB17" s="101"/>
      <c r="AC17" s="101"/>
      <c r="AD17" s="101"/>
      <c r="AE17" s="101"/>
      <c r="AF17" s="108"/>
      <c r="AG17" s="195">
        <v>0</v>
      </c>
      <c r="AH17" s="31"/>
      <c r="AI17" s="31"/>
      <c r="AJ17" s="31"/>
      <c r="AK17" s="37">
        <v>3</v>
      </c>
      <c r="AL17" s="111" t="s">
        <v>39</v>
      </c>
      <c r="AM17" s="326"/>
      <c r="AN17" s="327"/>
      <c r="AO17" s="71"/>
      <c r="AQ17" s="31"/>
      <c r="AR17" s="31"/>
      <c r="AS17" s="38">
        <v>2</v>
      </c>
      <c r="AT17" s="111" t="s">
        <v>7</v>
      </c>
      <c r="AU17" s="326"/>
      <c r="AV17" s="327"/>
    </row>
    <row r="18" spans="1:48" ht="12.75" customHeight="1">
      <c r="A18" s="61">
        <v>3</v>
      </c>
      <c r="B18" s="167" t="s">
        <v>99</v>
      </c>
      <c r="C18" s="9"/>
      <c r="D18" s="101"/>
      <c r="E18" s="101"/>
      <c r="F18" s="101"/>
      <c r="G18" s="101"/>
      <c r="H18" s="101"/>
      <c r="I18" s="263">
        <v>0</v>
      </c>
      <c r="J18" s="20"/>
      <c r="K18" s="31"/>
      <c r="L18" s="20"/>
      <c r="M18" s="37">
        <v>3</v>
      </c>
      <c r="N18" s="47" t="s">
        <v>105</v>
      </c>
      <c r="O18" s="9"/>
      <c r="P18" s="101"/>
      <c r="Q18" s="128"/>
      <c r="R18" s="128"/>
      <c r="S18" s="128"/>
      <c r="T18" s="131"/>
      <c r="U18" s="130"/>
      <c r="V18" s="20"/>
      <c r="W18" s="31"/>
      <c r="X18" s="31"/>
      <c r="Y18" s="37">
        <v>3</v>
      </c>
      <c r="Z18" s="47" t="s">
        <v>114</v>
      </c>
      <c r="AA18" s="9"/>
      <c r="AB18" s="101"/>
      <c r="AC18" s="128"/>
      <c r="AD18" s="128"/>
      <c r="AE18" s="128"/>
      <c r="AF18" s="220">
        <v>0</v>
      </c>
      <c r="AG18" s="218">
        <v>0</v>
      </c>
      <c r="AH18" s="31"/>
      <c r="AI18" s="31"/>
      <c r="AJ18" s="31"/>
      <c r="AK18" s="37">
        <v>4</v>
      </c>
      <c r="AL18" s="112" t="s">
        <v>19</v>
      </c>
      <c r="AM18" s="326"/>
      <c r="AN18" s="327"/>
      <c r="AO18" s="71"/>
      <c r="AQ18" s="31"/>
      <c r="AR18" s="31"/>
      <c r="AS18" s="38">
        <v>4</v>
      </c>
      <c r="AT18" s="112" t="s">
        <v>1</v>
      </c>
      <c r="AU18" s="326"/>
      <c r="AV18" s="327"/>
    </row>
    <row r="19" spans="1:48" ht="12.75" customHeight="1" thickBot="1">
      <c r="A19" s="61">
        <v>4</v>
      </c>
      <c r="B19" s="125" t="s">
        <v>141</v>
      </c>
      <c r="C19" s="9"/>
      <c r="D19" s="101"/>
      <c r="E19" s="101"/>
      <c r="F19" s="105"/>
      <c r="G19" s="101"/>
      <c r="H19" s="101"/>
      <c r="I19" s="263">
        <v>0</v>
      </c>
      <c r="J19" s="20"/>
      <c r="K19" s="31"/>
      <c r="L19" s="20"/>
      <c r="M19" s="37">
        <v>4</v>
      </c>
      <c r="N19" s="48" t="s">
        <v>106</v>
      </c>
      <c r="O19" s="9"/>
      <c r="P19" s="101"/>
      <c r="Q19" s="128"/>
      <c r="R19" s="128"/>
      <c r="S19" s="128"/>
      <c r="T19" s="131"/>
      <c r="U19" s="218">
        <v>0</v>
      </c>
      <c r="V19" s="20"/>
      <c r="W19" s="31"/>
      <c r="X19" s="31"/>
      <c r="Y19" s="37">
        <v>4</v>
      </c>
      <c r="Z19" s="48" t="s">
        <v>79</v>
      </c>
      <c r="AA19" s="9"/>
      <c r="AB19" s="101"/>
      <c r="AC19" s="128"/>
      <c r="AD19" s="128"/>
      <c r="AE19" s="128"/>
      <c r="AF19" s="101"/>
      <c r="AG19" s="218">
        <v>0</v>
      </c>
      <c r="AH19" s="31"/>
      <c r="AI19" s="31"/>
      <c r="AJ19" s="31"/>
      <c r="AK19" s="59">
        <v>8</v>
      </c>
      <c r="AL19" s="113" t="s">
        <v>40</v>
      </c>
      <c r="AM19" s="331"/>
      <c r="AN19" s="332"/>
      <c r="AO19" s="71"/>
      <c r="AQ19" s="31"/>
      <c r="AR19" s="31"/>
      <c r="AS19" s="63">
        <v>7</v>
      </c>
      <c r="AT19" s="239" t="s">
        <v>3</v>
      </c>
      <c r="AU19" s="331"/>
      <c r="AV19" s="332"/>
    </row>
    <row r="20" spans="1:48" ht="12.75" customHeight="1" thickBot="1">
      <c r="A20" s="61">
        <v>5</v>
      </c>
      <c r="B20" s="167" t="s">
        <v>100</v>
      </c>
      <c r="C20" s="9"/>
      <c r="D20" s="101"/>
      <c r="E20" s="101"/>
      <c r="F20" s="101"/>
      <c r="G20" s="101"/>
      <c r="H20" s="101"/>
      <c r="I20" s="263">
        <v>0</v>
      </c>
      <c r="J20" s="20"/>
      <c r="K20" s="31"/>
      <c r="L20" s="20"/>
      <c r="M20" s="37">
        <v>5</v>
      </c>
      <c r="N20" s="47" t="s">
        <v>107</v>
      </c>
      <c r="O20" s="9"/>
      <c r="P20" s="101"/>
      <c r="Q20" s="128"/>
      <c r="R20" s="128"/>
      <c r="S20" s="128"/>
      <c r="T20" s="128"/>
      <c r="U20" s="130"/>
      <c r="V20" s="20"/>
      <c r="W20" s="31"/>
      <c r="X20" s="31"/>
      <c r="Y20" s="37">
        <v>5</v>
      </c>
      <c r="Z20" s="47" t="s">
        <v>117</v>
      </c>
      <c r="AA20" s="9"/>
      <c r="AB20" s="101"/>
      <c r="AC20" s="128"/>
      <c r="AD20" s="128"/>
      <c r="AE20" s="128"/>
      <c r="AF20" s="108"/>
      <c r="AG20" s="218">
        <v>0</v>
      </c>
      <c r="AH20" s="31"/>
      <c r="AI20" s="31"/>
      <c r="AJ20" s="31"/>
      <c r="AK20" s="62"/>
      <c r="AL20" s="34"/>
      <c r="AM20" s="333"/>
      <c r="AN20" s="333"/>
      <c r="AO20" s="71"/>
      <c r="AQ20" s="25">
        <f>AM16+AN16+AO16+AM17+AN17+AO17+AM18+AN18+AO18+AM19+AN19+AO19+AM20+AN20+AO20</f>
        <v>0</v>
      </c>
      <c r="AR20" s="31"/>
      <c r="AS20" s="147"/>
      <c r="AT20" s="230"/>
      <c r="AU20" s="333"/>
      <c r="AV20" s="333"/>
    </row>
    <row r="21" spans="1:50" ht="12.75" customHeight="1" thickBot="1">
      <c r="A21" s="65">
        <v>6</v>
      </c>
      <c r="B21" s="170" t="s">
        <v>91</v>
      </c>
      <c r="C21" s="16"/>
      <c r="D21" s="17"/>
      <c r="E21" s="17"/>
      <c r="F21" s="17"/>
      <c r="G21" s="17"/>
      <c r="H21" s="17"/>
      <c r="I21" s="110">
        <v>0</v>
      </c>
      <c r="J21" s="20"/>
      <c r="K21" s="25">
        <f>C16+D16+E16+F16+G16+H16+I16+C17+D17+E17+F17+G17+H17+I17+C18+D18+E18+F18+G18+H18+I18+C19+D19+E20+E19+F19+F20+G19+G20+H19+H20+I19+I20+C20+D20+C21+D21+E21+F21+G21+H21+I21</f>
        <v>0</v>
      </c>
      <c r="L21" s="20"/>
      <c r="M21" s="59">
        <v>6</v>
      </c>
      <c r="N21" s="49" t="s">
        <v>108</v>
      </c>
      <c r="O21" s="16"/>
      <c r="P21" s="17"/>
      <c r="Q21" s="129"/>
      <c r="R21" s="129"/>
      <c r="S21" s="129"/>
      <c r="T21" s="160"/>
      <c r="U21" s="161"/>
      <c r="V21" s="20"/>
      <c r="W21" s="25">
        <f>U21+T21+S21+R21+Q21+P21+O21+O20+P20+Q20+R20+S20+T20+U20+U19+T19+S19+R19+Q19+P19+O19+O18+P18+Q18+R18+S18+T18+U18+U17+T17+S17+R17+Q17+P17+O17+O16+P16+Q16+R16+S16+T16+U16</f>
        <v>0</v>
      </c>
      <c r="X21" s="31"/>
      <c r="Y21" s="59">
        <v>6</v>
      </c>
      <c r="Z21" s="49" t="s">
        <v>118</v>
      </c>
      <c r="AA21" s="16"/>
      <c r="AB21" s="17"/>
      <c r="AC21" s="129"/>
      <c r="AD21" s="129"/>
      <c r="AE21" s="129"/>
      <c r="AF21" s="219">
        <v>0</v>
      </c>
      <c r="AG21" s="110">
        <v>0</v>
      </c>
      <c r="AH21" s="31"/>
      <c r="AI21" s="25">
        <f>AA16+AB16+AC16+AD16+AE16+AF16+AG16+AA17+AB17+AC17+AD17+AE17+AF17+AG17+AA18+AB18+AC18+AD18+AE18+AF18+AG18+AA19+AB19+AC19+AD19+AE19+AF19+AG19+AA20+AB20+AC20+AD20+AE20+AF20+AG20+AA21+AB21+AC21+AD21+AE21+AF21+AG21</f>
        <v>0</v>
      </c>
      <c r="AJ21" s="31"/>
      <c r="AQ21" s="32"/>
      <c r="AR21" s="31"/>
      <c r="AS21" s="238"/>
      <c r="AT21" s="230"/>
      <c r="AU21" s="23"/>
      <c r="AV21" s="71"/>
      <c r="AX21" s="91">
        <f>AU16+AV16+AU17+AV17+AU18+AV18+AU19+AV19+AU20+AV20+AV21+AU21</f>
        <v>0</v>
      </c>
    </row>
    <row r="22" spans="2:52" ht="4.5" customHeight="1" thickBot="1">
      <c r="B22" s="11"/>
      <c r="C22" s="20"/>
      <c r="D22" s="20"/>
      <c r="E22" s="20"/>
      <c r="F22" s="20"/>
      <c r="G22" s="20"/>
      <c r="H22" s="20"/>
      <c r="I22" s="20"/>
      <c r="J22" s="20"/>
      <c r="K22" s="31"/>
      <c r="L22" s="20"/>
      <c r="V22" s="20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58"/>
      <c r="AW22" s="31"/>
      <c r="AX22" s="31"/>
      <c r="AY22" s="31"/>
      <c r="AZ22" s="31"/>
    </row>
    <row r="23" spans="1:48" s="21" customFormat="1" ht="13.5" customHeight="1" thickBot="1">
      <c r="A23" s="319"/>
      <c r="B23" s="311">
        <v>1880</v>
      </c>
      <c r="C23" s="394" t="s">
        <v>125</v>
      </c>
      <c r="D23" s="395"/>
      <c r="E23" s="395"/>
      <c r="F23" s="395"/>
      <c r="G23" s="395"/>
      <c r="H23" s="395"/>
      <c r="I23" s="396"/>
      <c r="J23" s="20"/>
      <c r="K23" s="31"/>
      <c r="L23" s="20"/>
      <c r="M23" s="319"/>
      <c r="N23" s="310">
        <v>1880</v>
      </c>
      <c r="O23" s="397" t="s">
        <v>124</v>
      </c>
      <c r="P23" s="398"/>
      <c r="Q23" s="398"/>
      <c r="R23" s="398"/>
      <c r="S23" s="398"/>
      <c r="T23" s="398"/>
      <c r="U23" s="399"/>
      <c r="V23" s="20"/>
      <c r="W23" s="31"/>
      <c r="X23" s="31"/>
      <c r="Y23" s="322"/>
      <c r="Z23" s="315">
        <v>1500</v>
      </c>
      <c r="AA23" s="391" t="s">
        <v>132</v>
      </c>
      <c r="AB23" s="392"/>
      <c r="AC23" s="392"/>
      <c r="AD23" s="392"/>
      <c r="AE23" s="392"/>
      <c r="AF23" s="392"/>
      <c r="AG23" s="393"/>
      <c r="AH23" s="31"/>
      <c r="AI23" s="31"/>
      <c r="AJ23" s="31"/>
      <c r="AK23" s="348"/>
      <c r="AL23" s="310">
        <v>1730</v>
      </c>
      <c r="AM23" s="317" t="s">
        <v>82</v>
      </c>
      <c r="AN23" s="318"/>
      <c r="AO23" s="5"/>
      <c r="AP23" s="31"/>
      <c r="AQ23" s="31"/>
      <c r="AR23" s="31"/>
      <c r="AS23" s="342"/>
      <c r="AT23" s="316">
        <v>1100</v>
      </c>
      <c r="AU23" s="317" t="s">
        <v>62</v>
      </c>
      <c r="AV23" s="318"/>
    </row>
    <row r="24" spans="1:48" s="21" customFormat="1" ht="14.25" customHeight="1" thickBot="1">
      <c r="A24" s="358"/>
      <c r="B24" s="223" t="s">
        <v>0</v>
      </c>
      <c r="C24" s="3">
        <v>80</v>
      </c>
      <c r="D24" s="1">
        <v>86</v>
      </c>
      <c r="E24" s="1">
        <v>92</v>
      </c>
      <c r="F24" s="1">
        <v>98</v>
      </c>
      <c r="G24" s="1">
        <v>104</v>
      </c>
      <c r="H24" s="1">
        <v>110</v>
      </c>
      <c r="I24" s="33">
        <v>116</v>
      </c>
      <c r="J24" s="20"/>
      <c r="K24" s="31"/>
      <c r="L24" s="20"/>
      <c r="M24" s="320"/>
      <c r="N24" s="36" t="s">
        <v>0</v>
      </c>
      <c r="O24" s="16">
        <v>80</v>
      </c>
      <c r="P24" s="17">
        <v>86</v>
      </c>
      <c r="Q24" s="17">
        <v>92</v>
      </c>
      <c r="R24" s="17">
        <v>98</v>
      </c>
      <c r="S24" s="17">
        <v>104</v>
      </c>
      <c r="T24" s="18">
        <v>110</v>
      </c>
      <c r="U24" s="19">
        <v>116</v>
      </c>
      <c r="V24" s="20"/>
      <c r="W24" s="31"/>
      <c r="X24" s="31"/>
      <c r="Y24" s="323"/>
      <c r="Z24" s="150" t="s">
        <v>0</v>
      </c>
      <c r="AA24" s="233">
        <v>80</v>
      </c>
      <c r="AB24" s="234">
        <v>86</v>
      </c>
      <c r="AC24" s="119">
        <v>92</v>
      </c>
      <c r="AD24" s="119">
        <v>98</v>
      </c>
      <c r="AE24" s="234">
        <v>104</v>
      </c>
      <c r="AF24" s="235">
        <v>110</v>
      </c>
      <c r="AG24" s="236">
        <v>116</v>
      </c>
      <c r="AH24" s="31"/>
      <c r="AI24" s="31"/>
      <c r="AJ24" s="31"/>
      <c r="AK24" s="349"/>
      <c r="AL24" s="36" t="s">
        <v>83</v>
      </c>
      <c r="AM24" s="331">
        <v>80</v>
      </c>
      <c r="AN24" s="332"/>
      <c r="AO24" s="23"/>
      <c r="AP24" s="31"/>
      <c r="AQ24" s="31"/>
      <c r="AR24" s="31"/>
      <c r="AS24" s="345"/>
      <c r="AT24" s="15" t="s">
        <v>120</v>
      </c>
      <c r="AU24" s="16">
        <v>80</v>
      </c>
      <c r="AV24" s="19">
        <v>86</v>
      </c>
    </row>
    <row r="25" spans="1:48" ht="12.75" customHeight="1">
      <c r="A25" s="37">
        <v>1</v>
      </c>
      <c r="B25" s="143" t="s">
        <v>109</v>
      </c>
      <c r="C25" s="243"/>
      <c r="D25" s="134"/>
      <c r="E25" s="134"/>
      <c r="F25" s="134"/>
      <c r="G25" s="105"/>
      <c r="H25" s="105"/>
      <c r="I25" s="194">
        <v>0</v>
      </c>
      <c r="J25" s="20"/>
      <c r="K25" s="31"/>
      <c r="L25" s="20"/>
      <c r="M25" s="76">
        <v>1</v>
      </c>
      <c r="N25" s="46" t="s">
        <v>86</v>
      </c>
      <c r="O25" s="10"/>
      <c r="P25" s="103"/>
      <c r="Q25" s="221">
        <v>0</v>
      </c>
      <c r="R25" s="221">
        <v>0</v>
      </c>
      <c r="S25" s="221">
        <v>0</v>
      </c>
      <c r="T25" s="221">
        <v>0</v>
      </c>
      <c r="U25" s="214">
        <v>0</v>
      </c>
      <c r="V25" s="20"/>
      <c r="W25" s="31"/>
      <c r="X25" s="31"/>
      <c r="Y25" s="183">
        <v>1</v>
      </c>
      <c r="Z25" s="43" t="s">
        <v>25</v>
      </c>
      <c r="AA25" s="109"/>
      <c r="AB25" s="134"/>
      <c r="AC25" s="282">
        <v>0</v>
      </c>
      <c r="AD25" s="282">
        <v>0</v>
      </c>
      <c r="AE25" s="237">
        <v>0</v>
      </c>
      <c r="AF25" s="237">
        <v>0</v>
      </c>
      <c r="AG25" s="242">
        <v>0</v>
      </c>
      <c r="AH25" s="31"/>
      <c r="AI25" s="31"/>
      <c r="AJ25" s="31"/>
      <c r="AK25" s="164">
        <v>1</v>
      </c>
      <c r="AL25" s="165" t="s">
        <v>13</v>
      </c>
      <c r="AM25" s="317"/>
      <c r="AN25" s="318"/>
      <c r="AO25" s="23"/>
      <c r="AP25" s="31"/>
      <c r="AQ25" s="31"/>
      <c r="AR25" s="31"/>
      <c r="AS25" s="97">
        <v>1</v>
      </c>
      <c r="AT25" s="88" t="s">
        <v>22</v>
      </c>
      <c r="AU25" s="109"/>
      <c r="AV25" s="100"/>
    </row>
    <row r="26" spans="1:48" ht="12.75" customHeight="1">
      <c r="A26" s="37">
        <v>2</v>
      </c>
      <c r="B26" s="167" t="s">
        <v>110</v>
      </c>
      <c r="C26" s="141"/>
      <c r="D26" s="128"/>
      <c r="E26" s="128"/>
      <c r="F26" s="128"/>
      <c r="G26" s="101"/>
      <c r="H26" s="101"/>
      <c r="I26" s="102"/>
      <c r="J26" s="20"/>
      <c r="K26" s="31"/>
      <c r="L26" s="20"/>
      <c r="M26" s="37">
        <v>2</v>
      </c>
      <c r="N26" s="47" t="s">
        <v>140</v>
      </c>
      <c r="O26" s="9"/>
      <c r="P26" s="128"/>
      <c r="Q26" s="128"/>
      <c r="R26" s="128"/>
      <c r="S26" s="128"/>
      <c r="T26" s="131"/>
      <c r="U26" s="218">
        <v>0</v>
      </c>
      <c r="V26" s="20"/>
      <c r="W26" s="31"/>
      <c r="X26" s="31"/>
      <c r="Y26" s="39">
        <v>2</v>
      </c>
      <c r="Z26" s="45" t="s">
        <v>69</v>
      </c>
      <c r="AA26" s="9"/>
      <c r="AB26" s="128"/>
      <c r="AC26" s="101"/>
      <c r="AD26" s="101"/>
      <c r="AE26" s="262">
        <v>0</v>
      </c>
      <c r="AF26" s="262">
        <v>0</v>
      </c>
      <c r="AG26" s="241">
        <v>0</v>
      </c>
      <c r="AH26" s="31"/>
      <c r="AI26" s="31"/>
      <c r="AJ26" s="31"/>
      <c r="AK26" s="39">
        <v>2</v>
      </c>
      <c r="AL26" s="166" t="s">
        <v>84</v>
      </c>
      <c r="AM26" s="326"/>
      <c r="AN26" s="327"/>
      <c r="AO26" s="23"/>
      <c r="AP26" s="31"/>
      <c r="AQ26" s="31"/>
      <c r="AR26" s="31"/>
      <c r="AS26" s="98">
        <v>2</v>
      </c>
      <c r="AT26" s="80" t="s">
        <v>10</v>
      </c>
      <c r="AU26" s="9"/>
      <c r="AV26" s="188">
        <v>0</v>
      </c>
    </row>
    <row r="27" spans="1:48" ht="12.75" customHeight="1">
      <c r="A27" s="37">
        <v>3</v>
      </c>
      <c r="B27" s="167" t="s">
        <v>111</v>
      </c>
      <c r="C27" s="141"/>
      <c r="D27" s="128"/>
      <c r="E27" s="128"/>
      <c r="F27" s="128"/>
      <c r="G27" s="101"/>
      <c r="H27" s="101"/>
      <c r="I27" s="102"/>
      <c r="J27" s="20"/>
      <c r="K27" s="31"/>
      <c r="L27" s="20"/>
      <c r="M27" s="37">
        <v>3</v>
      </c>
      <c r="N27" s="47" t="s">
        <v>101</v>
      </c>
      <c r="O27" s="9"/>
      <c r="P27" s="101"/>
      <c r="Q27" s="128"/>
      <c r="R27" s="128"/>
      <c r="S27" s="128"/>
      <c r="T27" s="283"/>
      <c r="U27" s="218">
        <v>0</v>
      </c>
      <c r="V27" s="20"/>
      <c r="W27" s="31"/>
      <c r="X27" s="31"/>
      <c r="Y27" s="39">
        <v>3</v>
      </c>
      <c r="Z27" s="44" t="s">
        <v>14</v>
      </c>
      <c r="AA27" s="9"/>
      <c r="AB27" s="128"/>
      <c r="AC27" s="101"/>
      <c r="AD27" s="101"/>
      <c r="AE27" s="259"/>
      <c r="AF27" s="213"/>
      <c r="AG27" s="179"/>
      <c r="AH27" s="31"/>
      <c r="AI27" s="31"/>
      <c r="AJ27" s="31"/>
      <c r="AK27" s="39">
        <v>3</v>
      </c>
      <c r="AL27" s="54" t="s">
        <v>12</v>
      </c>
      <c r="AM27" s="326"/>
      <c r="AN27" s="327"/>
      <c r="AO27" s="23"/>
      <c r="AP27" s="31"/>
      <c r="AQ27" s="32"/>
      <c r="AR27" s="31"/>
      <c r="AS27" s="98">
        <v>3</v>
      </c>
      <c r="AT27" s="89" t="s">
        <v>5</v>
      </c>
      <c r="AU27" s="9"/>
      <c r="AV27" s="188">
        <v>0</v>
      </c>
    </row>
    <row r="28" spans="1:48" ht="12.75" customHeight="1" thickBot="1">
      <c r="A28" s="37">
        <v>4</v>
      </c>
      <c r="B28" s="84" t="s">
        <v>112</v>
      </c>
      <c r="C28" s="141"/>
      <c r="D28" s="128"/>
      <c r="E28" s="128"/>
      <c r="F28" s="128"/>
      <c r="G28" s="101"/>
      <c r="H28" s="246"/>
      <c r="I28" s="102"/>
      <c r="J28" s="20"/>
      <c r="K28" s="31"/>
      <c r="L28" s="20"/>
      <c r="M28" s="37">
        <v>4</v>
      </c>
      <c r="N28" s="47" t="s">
        <v>81</v>
      </c>
      <c r="O28" s="245">
        <v>0</v>
      </c>
      <c r="P28" s="101"/>
      <c r="Q28" s="128"/>
      <c r="R28" s="128"/>
      <c r="S28" s="195">
        <v>0</v>
      </c>
      <c r="T28" s="220">
        <v>0</v>
      </c>
      <c r="U28" s="218">
        <v>0</v>
      </c>
      <c r="V28" s="20"/>
      <c r="W28" s="31"/>
      <c r="X28" s="31"/>
      <c r="Y28" s="39">
        <v>4</v>
      </c>
      <c r="Z28" s="45" t="s">
        <v>11</v>
      </c>
      <c r="AA28" s="9"/>
      <c r="AB28" s="128"/>
      <c r="AC28" s="213"/>
      <c r="AD28" s="213"/>
      <c r="AE28" s="262">
        <v>0</v>
      </c>
      <c r="AF28" s="213"/>
      <c r="AG28" s="241">
        <v>0</v>
      </c>
      <c r="AH28" s="31"/>
      <c r="AI28" s="32"/>
      <c r="AJ28" s="31"/>
      <c r="AK28" s="39">
        <v>5</v>
      </c>
      <c r="AL28" s="166" t="s">
        <v>14</v>
      </c>
      <c r="AM28" s="326"/>
      <c r="AN28" s="327"/>
      <c r="AO28" s="23"/>
      <c r="AP28" s="31"/>
      <c r="AQ28" s="31"/>
      <c r="AR28" s="31"/>
      <c r="AS28" s="98">
        <v>4</v>
      </c>
      <c r="AT28" s="90" t="s">
        <v>20</v>
      </c>
      <c r="AU28" s="229"/>
      <c r="AV28" s="217">
        <v>0</v>
      </c>
    </row>
    <row r="29" spans="1:48" ht="12.75" customHeight="1" thickBot="1">
      <c r="A29" s="37">
        <v>5</v>
      </c>
      <c r="B29" s="169" t="s">
        <v>113</v>
      </c>
      <c r="C29" s="142"/>
      <c r="D29" s="136"/>
      <c r="E29" s="136"/>
      <c r="F29" s="136"/>
      <c r="G29" s="136"/>
      <c r="H29" s="190"/>
      <c r="I29" s="296">
        <v>0</v>
      </c>
      <c r="J29" s="20"/>
      <c r="K29" s="31"/>
      <c r="L29" s="20"/>
      <c r="M29" s="37">
        <v>5</v>
      </c>
      <c r="N29" s="47" t="s">
        <v>102</v>
      </c>
      <c r="O29" s="9"/>
      <c r="P29" s="101"/>
      <c r="Q29" s="128"/>
      <c r="R29" s="128"/>
      <c r="S29" s="128"/>
      <c r="T29" s="131"/>
      <c r="U29" s="218">
        <v>0</v>
      </c>
      <c r="V29" s="20"/>
      <c r="W29" s="31"/>
      <c r="X29" s="31"/>
      <c r="Y29" s="39">
        <v>5</v>
      </c>
      <c r="Z29" s="45" t="s">
        <v>4</v>
      </c>
      <c r="AA29" s="9"/>
      <c r="AB29" s="101"/>
      <c r="AC29" s="101"/>
      <c r="AD29" s="213"/>
      <c r="AE29" s="213"/>
      <c r="AF29" s="213"/>
      <c r="AG29" s="179"/>
      <c r="AH29" s="31"/>
      <c r="AI29" s="31"/>
      <c r="AJ29" s="31"/>
      <c r="AK29" s="40">
        <v>6</v>
      </c>
      <c r="AL29" s="55" t="s">
        <v>85</v>
      </c>
      <c r="AM29" s="331"/>
      <c r="AN29" s="332"/>
      <c r="AO29" s="23"/>
      <c r="AP29" s="31"/>
      <c r="AQ29" s="25">
        <f>AM25+AN25+AM26+AN26+AM27+AN27+AM28+AN28+AM29+AN29</f>
        <v>0</v>
      </c>
      <c r="AR29" s="31"/>
      <c r="AS29" s="98">
        <v>5</v>
      </c>
      <c r="AT29" s="80" t="s">
        <v>23</v>
      </c>
      <c r="AU29" s="9"/>
      <c r="AV29" s="188">
        <v>0</v>
      </c>
    </row>
    <row r="30" spans="1:50" ht="12.75" customHeight="1" thickBot="1">
      <c r="A30" s="59">
        <v>6</v>
      </c>
      <c r="B30" s="170" t="s">
        <v>114</v>
      </c>
      <c r="C30" s="290"/>
      <c r="D30" s="291"/>
      <c r="E30" s="291"/>
      <c r="F30" s="291"/>
      <c r="G30" s="291"/>
      <c r="H30" s="291"/>
      <c r="I30" s="294">
        <v>0</v>
      </c>
      <c r="J30" s="20"/>
      <c r="K30" s="25">
        <f>C25+D25+E25+F25+G25+H25+I25+I26+H26+G26+F26+E26+D26+C26+C27+D27+E27+F27+G27+H27+I27+I28+H28+G28+F28+E28+D28+C28+C29+D29+F29+E29+G29+H29+I29+I30+H30+G30+F30+E30+D30+C30</f>
        <v>0</v>
      </c>
      <c r="L30" s="20"/>
      <c r="M30" s="59">
        <v>6</v>
      </c>
      <c r="N30" s="49" t="s">
        <v>103</v>
      </c>
      <c r="O30" s="16"/>
      <c r="P30" s="17"/>
      <c r="Q30" s="129"/>
      <c r="R30" s="129"/>
      <c r="S30" s="129"/>
      <c r="T30" s="160"/>
      <c r="U30" s="110">
        <v>0</v>
      </c>
      <c r="V30" s="20"/>
      <c r="W30" s="25">
        <f>O25+P25+Q25+R25+T25+S25+U25+O26+P26+Q26+R26+S26+T26+U26+O27+P27+Q27+R27+S27+T27+U27+O28+P28+Q28+R28+S28+T28+U28+O29+P29+Q29+R29+S29+T29+U29+O30+P30+Q30+R30+S30+T30+U30</f>
        <v>0</v>
      </c>
      <c r="X30" s="31"/>
      <c r="Y30" s="182">
        <v>6</v>
      </c>
      <c r="Z30" s="231" t="s">
        <v>12</v>
      </c>
      <c r="AA30" s="16"/>
      <c r="AB30" s="212">
        <v>0</v>
      </c>
      <c r="AC30" s="212">
        <v>0</v>
      </c>
      <c r="AD30" s="212">
        <v>0</v>
      </c>
      <c r="AE30" s="232">
        <v>0</v>
      </c>
      <c r="AF30" s="232">
        <v>0</v>
      </c>
      <c r="AG30" s="110">
        <v>0</v>
      </c>
      <c r="AH30" s="31"/>
      <c r="AI30" s="25">
        <f>AA25+AB25+AC25+AD25+AE25+AF25+AG25+AA26+AB26+AC26+AD26+AE26+AF26+AG26+AA27+AB27+AC27+AD27+AE27+AF27+AG27+AA28+AB28+AC28+AD28+AE28+AF28+AG28+AA29+AB29+AC29+AD29+AE29+AF29+AG29+AA30+AB30+AC30+AD30+AE30+AF30+AG30</f>
        <v>0</v>
      </c>
      <c r="AJ30" s="31"/>
      <c r="AO30" s="23"/>
      <c r="AP30" s="31"/>
      <c r="AQ30" s="31"/>
      <c r="AR30" s="31"/>
      <c r="AS30" s="96">
        <v>8</v>
      </c>
      <c r="AT30" s="14" t="s">
        <v>24</v>
      </c>
      <c r="AU30" s="16"/>
      <c r="AV30" s="210">
        <v>0</v>
      </c>
      <c r="AX30" s="91">
        <f>AU25+AV25+AU26+AV26+AU27+AV27+AU28+AV28+AU29+AV29+AU30+AV30</f>
        <v>0</v>
      </c>
    </row>
    <row r="31" spans="2:52" ht="6" customHeight="1" thickBot="1">
      <c r="B31" s="4"/>
      <c r="C31" s="292"/>
      <c r="D31" s="292"/>
      <c r="E31" s="292"/>
      <c r="F31" s="292"/>
      <c r="G31" s="292"/>
      <c r="H31" s="292"/>
      <c r="I31" s="292"/>
      <c r="J31" s="20"/>
      <c r="K31" s="31"/>
      <c r="L31" s="20"/>
      <c r="M31" s="58"/>
      <c r="N31" s="20"/>
      <c r="O31" s="20"/>
      <c r="P31" s="20"/>
      <c r="Q31" s="20"/>
      <c r="R31" s="20"/>
      <c r="S31" s="20"/>
      <c r="T31" s="20"/>
      <c r="U31" s="20"/>
      <c r="V31" s="2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58"/>
      <c r="AW31" s="31"/>
      <c r="AX31" s="31"/>
      <c r="AY31" s="31"/>
      <c r="AZ31" s="31"/>
    </row>
    <row r="32" spans="1:57" s="21" customFormat="1" ht="12.75" customHeight="1">
      <c r="A32" s="319"/>
      <c r="B32" s="309">
        <v>1100</v>
      </c>
      <c r="C32" s="364" t="s">
        <v>126</v>
      </c>
      <c r="D32" s="364"/>
      <c r="E32" s="364"/>
      <c r="F32" s="364"/>
      <c r="G32" s="364"/>
      <c r="H32" s="364"/>
      <c r="I32" s="365"/>
      <c r="J32" s="20"/>
      <c r="K32" s="31"/>
      <c r="L32" s="20"/>
      <c r="M32" s="319"/>
      <c r="N32" s="310">
        <v>1500</v>
      </c>
      <c r="O32" s="386" t="s">
        <v>137</v>
      </c>
      <c r="P32" s="364"/>
      <c r="Q32" s="364"/>
      <c r="R32" s="364"/>
      <c r="S32" s="364"/>
      <c r="T32" s="364"/>
      <c r="U32" s="365"/>
      <c r="V32" s="20"/>
      <c r="W32" s="31"/>
      <c r="X32" s="31"/>
      <c r="Y32" s="319"/>
      <c r="Z32" s="310">
        <v>1500</v>
      </c>
      <c r="AA32" s="386" t="s">
        <v>136</v>
      </c>
      <c r="AB32" s="364"/>
      <c r="AC32" s="364"/>
      <c r="AD32" s="364"/>
      <c r="AE32" s="364"/>
      <c r="AF32" s="364"/>
      <c r="AG32" s="365"/>
      <c r="AH32" s="31"/>
      <c r="AI32" s="31"/>
      <c r="AJ32" s="31"/>
      <c r="AK32" s="348"/>
      <c r="AL32" s="316">
        <v>1100</v>
      </c>
      <c r="AM32" s="386" t="s">
        <v>51</v>
      </c>
      <c r="AN32" s="365"/>
      <c r="AR32" s="31"/>
      <c r="AS32" s="389"/>
      <c r="AT32" s="310">
        <v>1630</v>
      </c>
      <c r="AU32" s="336" t="s">
        <v>64</v>
      </c>
      <c r="AV32" s="337"/>
      <c r="AW32" s="27"/>
      <c r="AX32" s="27"/>
      <c r="AY32" s="92"/>
      <c r="AZ32" s="92"/>
      <c r="BE32" s="24"/>
    </row>
    <row r="33" spans="1:57" s="21" customFormat="1" ht="12.75" customHeight="1" thickBot="1">
      <c r="A33" s="358"/>
      <c r="B33" s="86" t="s">
        <v>0</v>
      </c>
      <c r="C33" s="41">
        <v>80</v>
      </c>
      <c r="D33" s="1">
        <v>86</v>
      </c>
      <c r="E33" s="1">
        <v>92</v>
      </c>
      <c r="F33" s="1">
        <v>98</v>
      </c>
      <c r="G33" s="1">
        <v>104</v>
      </c>
      <c r="H33" s="6">
        <v>110</v>
      </c>
      <c r="I33" s="33">
        <v>116</v>
      </c>
      <c r="J33" s="20"/>
      <c r="K33" s="31"/>
      <c r="L33" s="20"/>
      <c r="M33" s="320"/>
      <c r="N33" s="50" t="s">
        <v>0</v>
      </c>
      <c r="O33" s="3">
        <v>80</v>
      </c>
      <c r="P33" s="1">
        <v>86</v>
      </c>
      <c r="Q33" s="1">
        <v>92</v>
      </c>
      <c r="R33" s="1">
        <v>98</v>
      </c>
      <c r="S33" s="1">
        <v>104</v>
      </c>
      <c r="T33" s="6">
        <v>110</v>
      </c>
      <c r="U33" s="33">
        <v>116</v>
      </c>
      <c r="V33" s="20"/>
      <c r="W33" s="31"/>
      <c r="X33" s="31"/>
      <c r="Y33" s="320"/>
      <c r="Z33" s="50" t="s">
        <v>0</v>
      </c>
      <c r="AA33" s="3">
        <v>80</v>
      </c>
      <c r="AB33" s="1">
        <v>86</v>
      </c>
      <c r="AC33" s="1">
        <v>92</v>
      </c>
      <c r="AD33" s="1">
        <v>98</v>
      </c>
      <c r="AE33" s="1">
        <v>104</v>
      </c>
      <c r="AF33" s="6">
        <v>110</v>
      </c>
      <c r="AG33" s="33">
        <v>116</v>
      </c>
      <c r="AH33" s="31"/>
      <c r="AI33" s="31"/>
      <c r="AJ33" s="31"/>
      <c r="AK33" s="349"/>
      <c r="AL33" s="15" t="s">
        <v>50</v>
      </c>
      <c r="AM33" s="16">
        <v>80</v>
      </c>
      <c r="AN33" s="19">
        <v>86</v>
      </c>
      <c r="AR33" s="31"/>
      <c r="AS33" s="390"/>
      <c r="AT33" s="133" t="s">
        <v>63</v>
      </c>
      <c r="AU33" s="387">
        <v>80</v>
      </c>
      <c r="AV33" s="388"/>
      <c r="AW33" s="27"/>
      <c r="AX33" s="27"/>
      <c r="AY33" s="92"/>
      <c r="AZ33" s="92"/>
      <c r="BE33" s="23"/>
    </row>
    <row r="34" spans="1:57" ht="12.75" customHeight="1" thickBot="1">
      <c r="A34" s="37">
        <v>1</v>
      </c>
      <c r="B34" s="83" t="s">
        <v>22</v>
      </c>
      <c r="C34" s="104"/>
      <c r="D34" s="105"/>
      <c r="E34" s="105"/>
      <c r="F34" s="105"/>
      <c r="G34" s="105"/>
      <c r="H34" s="106"/>
      <c r="I34" s="194">
        <v>0</v>
      </c>
      <c r="J34" s="20"/>
      <c r="K34" s="31"/>
      <c r="L34" s="20"/>
      <c r="M34" s="76">
        <v>1</v>
      </c>
      <c r="N34" s="46" t="s">
        <v>9</v>
      </c>
      <c r="O34" s="109"/>
      <c r="P34" s="105"/>
      <c r="Q34" s="105"/>
      <c r="R34" s="105"/>
      <c r="S34" s="105"/>
      <c r="T34" s="285">
        <v>0</v>
      </c>
      <c r="U34" s="194">
        <v>0</v>
      </c>
      <c r="V34" s="20"/>
      <c r="W34" s="31"/>
      <c r="X34" s="31"/>
      <c r="Y34" s="99">
        <v>1</v>
      </c>
      <c r="Z34" s="46" t="s">
        <v>25</v>
      </c>
      <c r="AA34" s="10"/>
      <c r="AB34" s="103"/>
      <c r="AC34" s="240">
        <v>0</v>
      </c>
      <c r="AD34" s="221">
        <v>0</v>
      </c>
      <c r="AE34" s="255">
        <v>0</v>
      </c>
      <c r="AF34" s="240">
        <v>0</v>
      </c>
      <c r="AG34" s="209">
        <v>0</v>
      </c>
      <c r="AH34" s="31"/>
      <c r="AI34" s="31"/>
      <c r="AJ34" s="31"/>
      <c r="AK34" s="174">
        <v>1</v>
      </c>
      <c r="AL34" s="66" t="s">
        <v>15</v>
      </c>
      <c r="AM34" s="10"/>
      <c r="AN34" s="214">
        <v>0</v>
      </c>
      <c r="AR34" s="31"/>
      <c r="AS34" s="184">
        <v>1</v>
      </c>
      <c r="AT34" s="266" t="s">
        <v>143</v>
      </c>
      <c r="AU34" s="334"/>
      <c r="AV34" s="335"/>
      <c r="AY34" s="94"/>
      <c r="AZ34" s="94"/>
      <c r="BE34" s="71"/>
    </row>
    <row r="35" spans="1:57" ht="12.75" customHeight="1" thickBot="1">
      <c r="A35" s="37">
        <v>2</v>
      </c>
      <c r="B35" s="84" t="s">
        <v>10</v>
      </c>
      <c r="C35" s="107"/>
      <c r="D35" s="186">
        <v>0</v>
      </c>
      <c r="E35" s="186">
        <v>0</v>
      </c>
      <c r="F35" s="186">
        <v>0</v>
      </c>
      <c r="G35" s="186">
        <v>0</v>
      </c>
      <c r="H35" s="187">
        <v>0</v>
      </c>
      <c r="I35" s="188">
        <v>0</v>
      </c>
      <c r="J35" s="20"/>
      <c r="K35" s="31"/>
      <c r="L35" s="20"/>
      <c r="M35" s="37">
        <v>2</v>
      </c>
      <c r="N35" s="47" t="s">
        <v>10</v>
      </c>
      <c r="O35" s="9"/>
      <c r="P35" s="101"/>
      <c r="Q35" s="101"/>
      <c r="R35" s="101"/>
      <c r="S35" s="101"/>
      <c r="T35" s="108"/>
      <c r="U35" s="102"/>
      <c r="V35" s="20"/>
      <c r="W35" s="31"/>
      <c r="X35" s="31"/>
      <c r="Y35" s="37">
        <v>2</v>
      </c>
      <c r="Z35" s="47" t="s">
        <v>26</v>
      </c>
      <c r="AA35" s="9"/>
      <c r="AB35" s="101"/>
      <c r="AC35" s="195">
        <v>0</v>
      </c>
      <c r="AD35" s="195">
        <v>0</v>
      </c>
      <c r="AE35" s="128"/>
      <c r="AF35" s="128"/>
      <c r="AG35" s="130"/>
      <c r="AH35" s="31"/>
      <c r="AI35" s="31"/>
      <c r="AJ35" s="31"/>
      <c r="AK35" s="98">
        <v>2</v>
      </c>
      <c r="AL35" s="66" t="s">
        <v>9</v>
      </c>
      <c r="AM35" s="9"/>
      <c r="AN35" s="218">
        <v>0</v>
      </c>
      <c r="AR35" s="31"/>
      <c r="AS35" s="63">
        <v>6</v>
      </c>
      <c r="AT35" s="267" t="s">
        <v>144</v>
      </c>
      <c r="AU35" s="377"/>
      <c r="AV35" s="378"/>
      <c r="AX35" s="91">
        <f>AU35+AU34</f>
        <v>0</v>
      </c>
      <c r="AY35" s="94"/>
      <c r="AZ35" s="94"/>
      <c r="BE35" s="71"/>
    </row>
    <row r="36" spans="1:57" ht="12.75" customHeight="1">
      <c r="A36" s="37">
        <v>3</v>
      </c>
      <c r="B36" s="84" t="s">
        <v>20</v>
      </c>
      <c r="C36" s="107"/>
      <c r="D36" s="101"/>
      <c r="E36" s="101"/>
      <c r="F36" s="101"/>
      <c r="G36" s="101"/>
      <c r="H36" s="108"/>
      <c r="I36" s="130"/>
      <c r="J36" s="20"/>
      <c r="K36" s="31"/>
      <c r="L36" s="20"/>
      <c r="M36" s="37">
        <v>3</v>
      </c>
      <c r="N36" s="47" t="s">
        <v>29</v>
      </c>
      <c r="O36" s="9"/>
      <c r="P36" s="101"/>
      <c r="Q36" s="128"/>
      <c r="R36" s="128"/>
      <c r="S36" s="195">
        <v>0</v>
      </c>
      <c r="T36" s="220">
        <v>0</v>
      </c>
      <c r="U36" s="218">
        <v>0</v>
      </c>
      <c r="V36" s="20"/>
      <c r="W36" s="32"/>
      <c r="X36" s="31"/>
      <c r="Y36" s="37">
        <v>3</v>
      </c>
      <c r="Z36" s="47" t="s">
        <v>14</v>
      </c>
      <c r="AA36" s="9"/>
      <c r="AB36" s="101"/>
      <c r="AC36" s="195">
        <v>0</v>
      </c>
      <c r="AD36" s="195">
        <v>0</v>
      </c>
      <c r="AE36" s="195">
        <v>0</v>
      </c>
      <c r="AF36" s="131"/>
      <c r="AG36" s="130"/>
      <c r="AH36" s="31"/>
      <c r="AI36" s="31"/>
      <c r="AJ36" s="31"/>
      <c r="AK36" s="98">
        <v>3</v>
      </c>
      <c r="AL36" s="67" t="s">
        <v>17</v>
      </c>
      <c r="AM36" s="9"/>
      <c r="AN36" s="218">
        <v>0</v>
      </c>
      <c r="AR36" s="31"/>
      <c r="AS36" s="147"/>
      <c r="AT36" s="230"/>
      <c r="AU36" s="333"/>
      <c r="AV36" s="333"/>
      <c r="AX36" s="95"/>
      <c r="AY36" s="94"/>
      <c r="AZ36" s="94"/>
      <c r="BE36" s="71"/>
    </row>
    <row r="37" spans="1:57" ht="12.75" customHeight="1">
      <c r="A37" s="37">
        <v>4</v>
      </c>
      <c r="B37" s="125" t="s">
        <v>30</v>
      </c>
      <c r="C37" s="107"/>
      <c r="D37" s="101"/>
      <c r="E37" s="101"/>
      <c r="F37" s="101"/>
      <c r="G37" s="101"/>
      <c r="H37" s="108"/>
      <c r="I37" s="123"/>
      <c r="J37" s="20"/>
      <c r="K37" s="31"/>
      <c r="L37" s="20"/>
      <c r="M37" s="37">
        <v>4</v>
      </c>
      <c r="N37" s="48" t="s">
        <v>70</v>
      </c>
      <c r="O37" s="9"/>
      <c r="P37" s="101"/>
      <c r="Q37" s="128"/>
      <c r="R37" s="195">
        <v>0</v>
      </c>
      <c r="S37" s="195">
        <v>0</v>
      </c>
      <c r="T37" s="187">
        <v>0</v>
      </c>
      <c r="U37" s="188">
        <v>0</v>
      </c>
      <c r="V37" s="20"/>
      <c r="W37" s="31"/>
      <c r="X37" s="31"/>
      <c r="Y37" s="37">
        <v>4</v>
      </c>
      <c r="Z37" s="48" t="s">
        <v>11</v>
      </c>
      <c r="AA37" s="245">
        <v>0</v>
      </c>
      <c r="AB37" s="195">
        <v>0</v>
      </c>
      <c r="AC37" s="195">
        <v>0</v>
      </c>
      <c r="AD37" s="186">
        <v>0</v>
      </c>
      <c r="AE37" s="195">
        <v>0</v>
      </c>
      <c r="AF37" s="195">
        <v>0</v>
      </c>
      <c r="AG37" s="218">
        <v>0</v>
      </c>
      <c r="AH37" s="31"/>
      <c r="AI37" s="31"/>
      <c r="AJ37" s="31"/>
      <c r="AK37" s="177">
        <v>4</v>
      </c>
      <c r="AL37" s="176" t="s">
        <v>4</v>
      </c>
      <c r="AM37" s="178"/>
      <c r="AN37" s="241">
        <v>0</v>
      </c>
      <c r="AR37" s="31"/>
      <c r="AS37" s="93"/>
      <c r="AT37" s="4"/>
      <c r="AU37" s="22"/>
      <c r="AV37" s="22"/>
      <c r="AW37" s="94"/>
      <c r="AX37" s="94"/>
      <c r="AY37" s="94"/>
      <c r="AZ37" s="94"/>
      <c r="BE37" s="31"/>
    </row>
    <row r="38" spans="1:57" ht="12.75" customHeight="1">
      <c r="A38" s="37">
        <v>5</v>
      </c>
      <c r="B38" s="84" t="s">
        <v>31</v>
      </c>
      <c r="C38" s="107"/>
      <c r="D38" s="101"/>
      <c r="E38" s="101"/>
      <c r="F38" s="101"/>
      <c r="G38" s="101"/>
      <c r="H38" s="108"/>
      <c r="I38" s="102"/>
      <c r="J38" s="20"/>
      <c r="K38" s="31"/>
      <c r="L38" s="20"/>
      <c r="M38" s="37">
        <v>5</v>
      </c>
      <c r="N38" s="47" t="s">
        <v>8</v>
      </c>
      <c r="O38" s="9"/>
      <c r="P38" s="101"/>
      <c r="Q38" s="195">
        <v>0</v>
      </c>
      <c r="R38" s="195">
        <v>0</v>
      </c>
      <c r="S38" s="195">
        <v>0</v>
      </c>
      <c r="T38" s="187">
        <v>0</v>
      </c>
      <c r="U38" s="188">
        <v>0</v>
      </c>
      <c r="V38" s="20"/>
      <c r="W38" s="31"/>
      <c r="X38" s="31"/>
      <c r="Y38" s="37">
        <v>5</v>
      </c>
      <c r="Z38" s="47" t="s">
        <v>4</v>
      </c>
      <c r="AA38" s="211">
        <v>0</v>
      </c>
      <c r="AB38" s="101"/>
      <c r="AC38" s="195">
        <v>0</v>
      </c>
      <c r="AD38" s="195">
        <v>0</v>
      </c>
      <c r="AE38" s="248"/>
      <c r="AF38" s="131"/>
      <c r="AG38" s="130"/>
      <c r="AH38" s="31"/>
      <c r="AI38" s="31"/>
      <c r="AJ38" s="31"/>
      <c r="AK38" s="98">
        <v>5</v>
      </c>
      <c r="AL38" s="66" t="s">
        <v>8</v>
      </c>
      <c r="AM38" s="9"/>
      <c r="AN38" s="130"/>
      <c r="AR38" s="31"/>
      <c r="AS38" s="328"/>
      <c r="AT38" s="23"/>
      <c r="AU38" s="352"/>
      <c r="AV38" s="352"/>
      <c r="AW38" s="94"/>
      <c r="AX38" s="95"/>
      <c r="AY38" s="94"/>
      <c r="AZ38" s="94"/>
      <c r="BE38" s="31"/>
    </row>
    <row r="39" spans="1:57" ht="12.75" customHeight="1" thickBot="1">
      <c r="A39" s="37">
        <v>6</v>
      </c>
      <c r="B39" s="84" t="s">
        <v>32</v>
      </c>
      <c r="C39" s="9"/>
      <c r="D39" s="101"/>
      <c r="E39" s="186">
        <v>0</v>
      </c>
      <c r="F39" s="186">
        <v>0</v>
      </c>
      <c r="G39" s="186">
        <v>0</v>
      </c>
      <c r="H39" s="186">
        <v>0</v>
      </c>
      <c r="I39" s="191">
        <v>0</v>
      </c>
      <c r="J39" s="20"/>
      <c r="K39" s="32"/>
      <c r="L39" s="20"/>
      <c r="M39" s="37">
        <v>6</v>
      </c>
      <c r="N39" s="47" t="s">
        <v>71</v>
      </c>
      <c r="O39" s="9"/>
      <c r="P39" s="101"/>
      <c r="Q39" s="195">
        <v>0</v>
      </c>
      <c r="R39" s="195">
        <v>0</v>
      </c>
      <c r="S39" s="195">
        <v>0</v>
      </c>
      <c r="T39" s="195">
        <v>0</v>
      </c>
      <c r="U39" s="218">
        <v>0</v>
      </c>
      <c r="V39" s="20"/>
      <c r="W39" s="32"/>
      <c r="X39" s="31"/>
      <c r="Y39" s="37">
        <v>6</v>
      </c>
      <c r="Z39" s="47" t="s">
        <v>18</v>
      </c>
      <c r="AA39" s="9"/>
      <c r="AB39" s="101"/>
      <c r="AC39" s="195">
        <v>0</v>
      </c>
      <c r="AD39" s="128"/>
      <c r="AE39" s="195">
        <v>0</v>
      </c>
      <c r="AF39" s="128"/>
      <c r="AG39" s="130"/>
      <c r="AH39" s="31"/>
      <c r="AI39" s="31"/>
      <c r="AJ39" s="31"/>
      <c r="AK39" s="98">
        <v>6</v>
      </c>
      <c r="AL39" s="66" t="s">
        <v>6</v>
      </c>
      <c r="AM39" s="9"/>
      <c r="AN39" s="218">
        <v>0</v>
      </c>
      <c r="AR39" s="31"/>
      <c r="AS39" s="328"/>
      <c r="AT39" s="23"/>
      <c r="AU39" s="333"/>
      <c r="AV39" s="333"/>
      <c r="AW39" s="94"/>
      <c r="AX39" s="94"/>
      <c r="AY39" s="94"/>
      <c r="BE39" s="31"/>
    </row>
    <row r="40" spans="1:57" ht="12.75" customHeight="1" thickBot="1">
      <c r="A40" s="37">
        <v>7</v>
      </c>
      <c r="B40" s="138" t="s">
        <v>2</v>
      </c>
      <c r="C40" s="139"/>
      <c r="D40" s="140"/>
      <c r="E40" s="192">
        <v>0</v>
      </c>
      <c r="F40" s="192">
        <v>0</v>
      </c>
      <c r="G40" s="192">
        <v>0</v>
      </c>
      <c r="H40" s="192">
        <v>0</v>
      </c>
      <c r="I40" s="193">
        <v>0</v>
      </c>
      <c r="J40" s="20"/>
      <c r="K40" s="32"/>
      <c r="L40" s="20"/>
      <c r="M40" s="37">
        <v>7</v>
      </c>
      <c r="N40" s="48" t="s">
        <v>26</v>
      </c>
      <c r="O40" s="9"/>
      <c r="P40" s="101"/>
      <c r="Q40" s="128"/>
      <c r="R40" s="128"/>
      <c r="S40" s="195">
        <v>0</v>
      </c>
      <c r="T40" s="220">
        <v>0</v>
      </c>
      <c r="U40" s="130"/>
      <c r="V40" s="20"/>
      <c r="W40" s="32"/>
      <c r="X40" s="32"/>
      <c r="Y40" s="59">
        <v>7</v>
      </c>
      <c r="Z40" s="49" t="s">
        <v>21</v>
      </c>
      <c r="AA40" s="280">
        <v>0</v>
      </c>
      <c r="AB40" s="17"/>
      <c r="AC40" s="219">
        <v>0</v>
      </c>
      <c r="AD40" s="247"/>
      <c r="AE40" s="219">
        <v>0</v>
      </c>
      <c r="AF40" s="249">
        <v>0</v>
      </c>
      <c r="AG40" s="110">
        <v>0</v>
      </c>
      <c r="AH40" s="32"/>
      <c r="AI40" s="25">
        <f>AA34+AB34+AC34+AD34+AE34+AF34+AG34+AA35+AB35+AC35+AD35+AE35+AF35+AG35+AA36+AB36+AC36+AD36+AE36+AF36+AG36+AA37+AB37+AC37+AD37+AE37+AF37+AG37+AA38+AB38+AC38+AD38+AE38+AF38+AG38+AG39+AF39+AE39+AD39+AC39+AB39+AA39+AA40+AB40+AC40+AD40+AE40+AF40+AG40</f>
        <v>0</v>
      </c>
      <c r="AJ40" s="72"/>
      <c r="AK40" s="98">
        <v>7</v>
      </c>
      <c r="AL40" s="68" t="s">
        <v>2</v>
      </c>
      <c r="AM40" s="9"/>
      <c r="AN40" s="130"/>
      <c r="AR40" s="72"/>
      <c r="AS40" s="72"/>
      <c r="AT40" s="254"/>
      <c r="AU40" s="333"/>
      <c r="AV40" s="333"/>
      <c r="AW40" s="94"/>
      <c r="AX40" s="94"/>
      <c r="AY40" s="94"/>
      <c r="BE40" s="72"/>
    </row>
    <row r="41" spans="1:51" ht="12.75" customHeight="1" thickBot="1">
      <c r="A41" s="137">
        <v>8</v>
      </c>
      <c r="B41" s="85" t="s">
        <v>8</v>
      </c>
      <c r="C41" s="16"/>
      <c r="D41" s="17"/>
      <c r="E41" s="17"/>
      <c r="F41" s="17"/>
      <c r="G41" s="219">
        <v>0</v>
      </c>
      <c r="H41" s="17"/>
      <c r="I41" s="294">
        <v>0</v>
      </c>
      <c r="J41" s="20"/>
      <c r="K41" s="25">
        <f>C34+D34+E34+F34+G34+H34+I34+C35+D35+E35+F35+G35+H35+I35+C36+D36+E36+F36+G36+H36+I36+C37+D37+E37+F37+G37+H37+I37+C38+D38+E38+F38+G38+H38+I38+C39+D39+E39+F39+G39+H39+I39+C40+D40+E40+F40+G40+H40+I40+C41+D41+E41+F41+G41+H41+I41</f>
        <v>0</v>
      </c>
      <c r="L41" s="20"/>
      <c r="M41" s="59">
        <v>8</v>
      </c>
      <c r="N41" s="49" t="s">
        <v>38</v>
      </c>
      <c r="O41" s="16"/>
      <c r="P41" s="17"/>
      <c r="Q41" s="17"/>
      <c r="R41" s="17"/>
      <c r="S41" s="17"/>
      <c r="T41" s="18"/>
      <c r="U41" s="110">
        <v>0</v>
      </c>
      <c r="V41" s="20"/>
      <c r="W41" s="25">
        <f>O34+P34+Q34+R34+S34+T34+U34+O35+P35+Q35+R35+S35+T35+U35+O36+P36+Q36+R36+S36+T36+U36+O37+P37+Q37+R37+S37+T37+U37+O38+P38+Q38+R38+S38+T38+U38+U39+T39+S39+R39+Q39+P39+O39+O40+P40+Q40+R40+S40+T40+U40+O41+P41+Q41+R41+S41+T41+U41</f>
        <v>0</v>
      </c>
      <c r="X41" s="32"/>
      <c r="Y41" s="62"/>
      <c r="Z41" s="34"/>
      <c r="AA41" s="23"/>
      <c r="AB41" s="23"/>
      <c r="AC41" s="23"/>
      <c r="AD41" s="23"/>
      <c r="AE41" s="23"/>
      <c r="AF41" s="23"/>
      <c r="AG41" s="23"/>
      <c r="AH41" s="32"/>
      <c r="AI41" s="32"/>
      <c r="AJ41" s="72"/>
      <c r="AK41" s="96">
        <v>8</v>
      </c>
      <c r="AL41" s="69" t="s">
        <v>10</v>
      </c>
      <c r="AM41" s="16"/>
      <c r="AN41" s="110">
        <v>0</v>
      </c>
      <c r="AO41" s="72"/>
      <c r="AP41" s="72"/>
      <c r="AQ41" s="25">
        <f>AM34+AN34+AM35+AN35+AM36+AN36+AM37+AN37+AM38+AN38+AM39+AN39+AM40+AN40+AM41+AN41</f>
        <v>0</v>
      </c>
      <c r="AR41" s="72"/>
      <c r="AS41" s="72"/>
      <c r="AT41" s="254"/>
      <c r="AU41" s="333"/>
      <c r="AV41" s="333"/>
      <c r="AW41" s="94"/>
      <c r="AX41" s="32"/>
      <c r="AY41" s="94"/>
    </row>
    <row r="42" spans="2:52" ht="3.75" customHeight="1" thickBot="1">
      <c r="B42" s="4"/>
      <c r="C42" s="22"/>
      <c r="D42" s="22"/>
      <c r="E42" s="22"/>
      <c r="F42" s="22"/>
      <c r="G42" s="22"/>
      <c r="H42" s="22"/>
      <c r="I42" s="22"/>
      <c r="J42" s="20"/>
      <c r="K42" s="31"/>
      <c r="L42" s="20"/>
      <c r="M42" s="58"/>
      <c r="N42" s="20"/>
      <c r="O42" s="20"/>
      <c r="P42" s="20"/>
      <c r="Q42" s="20"/>
      <c r="R42" s="20"/>
      <c r="S42" s="20"/>
      <c r="T42" s="20"/>
      <c r="U42" s="20"/>
      <c r="V42" s="20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31"/>
      <c r="AI42" s="31"/>
      <c r="AJ42" s="31"/>
      <c r="AK42" s="31"/>
      <c r="AL42" s="31"/>
      <c r="AM42" s="31"/>
      <c r="AN42" s="31"/>
      <c r="AO42" s="32"/>
      <c r="AP42" s="31"/>
      <c r="AQ42" s="31"/>
      <c r="AR42" s="31"/>
      <c r="AS42" s="31"/>
      <c r="AT42" s="31"/>
      <c r="AU42" s="31"/>
      <c r="AV42" s="58"/>
      <c r="AW42" s="31"/>
      <c r="AX42" s="31"/>
      <c r="AY42" s="31"/>
      <c r="AZ42" s="71"/>
    </row>
    <row r="43" spans="1:51" ht="14.25" customHeight="1" thickBot="1">
      <c r="A43" s="319"/>
      <c r="B43" s="309">
        <v>1500</v>
      </c>
      <c r="C43" s="359" t="s">
        <v>129</v>
      </c>
      <c r="D43" s="360"/>
      <c r="E43" s="360"/>
      <c r="F43" s="360"/>
      <c r="G43" s="360"/>
      <c r="H43" s="360"/>
      <c r="I43" s="361"/>
      <c r="J43" s="20"/>
      <c r="K43" s="31"/>
      <c r="L43" s="20"/>
      <c r="M43" s="319"/>
      <c r="N43" s="309">
        <v>1500</v>
      </c>
      <c r="O43" s="364" t="s">
        <v>135</v>
      </c>
      <c r="P43" s="364"/>
      <c r="Q43" s="364"/>
      <c r="R43" s="364"/>
      <c r="S43" s="364"/>
      <c r="T43" s="364"/>
      <c r="U43" s="365"/>
      <c r="V43" s="20"/>
      <c r="W43" s="31"/>
      <c r="X43" s="31"/>
      <c r="Y43" s="346"/>
      <c r="Z43" s="309">
        <v>1500</v>
      </c>
      <c r="AA43" s="117" t="s">
        <v>77</v>
      </c>
      <c r="AB43" s="118"/>
      <c r="AC43" s="118"/>
      <c r="AD43" s="162"/>
      <c r="AH43" s="31"/>
      <c r="AI43" s="31"/>
      <c r="AJ43" s="31"/>
      <c r="AK43" s="324"/>
      <c r="AL43" s="312">
        <v>1830</v>
      </c>
      <c r="AM43" s="268" t="s">
        <v>121</v>
      </c>
      <c r="AN43" s="284"/>
      <c r="AO43" s="31"/>
      <c r="AQ43" s="31"/>
      <c r="AR43" s="31"/>
      <c r="AS43" s="321"/>
      <c r="AT43" s="23"/>
      <c r="AU43" s="352"/>
      <c r="AV43" s="352"/>
      <c r="AW43" s="94"/>
      <c r="AX43" s="94"/>
      <c r="AY43" s="94"/>
    </row>
    <row r="44" spans="1:51" ht="13.5" customHeight="1" thickBot="1">
      <c r="A44" s="320"/>
      <c r="B44" s="86" t="s">
        <v>0</v>
      </c>
      <c r="C44" s="224">
        <v>80</v>
      </c>
      <c r="D44" s="173">
        <v>86</v>
      </c>
      <c r="E44" s="173">
        <v>92</v>
      </c>
      <c r="F44" s="173">
        <v>98</v>
      </c>
      <c r="G44" s="244">
        <v>104</v>
      </c>
      <c r="H44" s="244">
        <v>110</v>
      </c>
      <c r="I44" s="222">
        <v>116</v>
      </c>
      <c r="J44" s="20"/>
      <c r="K44" s="31"/>
      <c r="L44" s="21"/>
      <c r="M44" s="320"/>
      <c r="N44" s="86" t="s">
        <v>0</v>
      </c>
      <c r="O44" s="41">
        <v>80</v>
      </c>
      <c r="P44" s="1">
        <v>86</v>
      </c>
      <c r="Q44" s="1">
        <v>92</v>
      </c>
      <c r="R44" s="1">
        <v>98</v>
      </c>
      <c r="S44" s="1">
        <v>104</v>
      </c>
      <c r="T44" s="6">
        <v>110</v>
      </c>
      <c r="U44" s="33">
        <v>116</v>
      </c>
      <c r="V44" s="21"/>
      <c r="W44" s="28"/>
      <c r="X44" s="28"/>
      <c r="Y44" s="347"/>
      <c r="Z44" s="86" t="s">
        <v>78</v>
      </c>
      <c r="AA44" s="114">
        <v>98</v>
      </c>
      <c r="AB44" s="119">
        <v>104</v>
      </c>
      <c r="AC44" s="119">
        <v>110</v>
      </c>
      <c r="AD44" s="115">
        <v>116</v>
      </c>
      <c r="AH44" s="28"/>
      <c r="AI44" s="28"/>
      <c r="AJ44" s="28"/>
      <c r="AK44" s="325"/>
      <c r="AL44" s="56" t="s">
        <v>80</v>
      </c>
      <c r="AM44" s="114">
        <v>80</v>
      </c>
      <c r="AN44" s="115">
        <v>86</v>
      </c>
      <c r="AO44" s="28"/>
      <c r="AQ44" s="28"/>
      <c r="AR44" s="28"/>
      <c r="AS44" s="321"/>
      <c r="AT44" s="23"/>
      <c r="AU44" s="333"/>
      <c r="AV44" s="333"/>
      <c r="AW44" s="94"/>
      <c r="AX44" s="94"/>
      <c r="AY44" s="94"/>
    </row>
    <row r="45" spans="1:51" ht="12.75" customHeight="1">
      <c r="A45" s="76">
        <v>1</v>
      </c>
      <c r="B45" s="83" t="s">
        <v>13</v>
      </c>
      <c r="C45" s="109"/>
      <c r="D45" s="105"/>
      <c r="E45" s="196">
        <v>0</v>
      </c>
      <c r="F45" s="196">
        <v>0</v>
      </c>
      <c r="G45" s="197">
        <v>0</v>
      </c>
      <c r="H45" s="197">
        <v>0</v>
      </c>
      <c r="I45" s="198">
        <v>0</v>
      </c>
      <c r="J45" s="20"/>
      <c r="K45" s="31"/>
      <c r="L45" s="21"/>
      <c r="M45" s="99">
        <v>1</v>
      </c>
      <c r="N45" s="83" t="s">
        <v>25</v>
      </c>
      <c r="O45" s="148"/>
      <c r="P45" s="103"/>
      <c r="Q45" s="145"/>
      <c r="R45" s="145"/>
      <c r="S45" s="221">
        <v>0</v>
      </c>
      <c r="T45" s="221">
        <v>0</v>
      </c>
      <c r="U45" s="159"/>
      <c r="V45" s="21"/>
      <c r="W45" s="28"/>
      <c r="X45" s="28"/>
      <c r="Y45" s="78">
        <v>1</v>
      </c>
      <c r="Z45" s="83" t="s">
        <v>41</v>
      </c>
      <c r="AA45" s="10"/>
      <c r="AB45" s="221">
        <v>0</v>
      </c>
      <c r="AC45" s="221">
        <v>0</v>
      </c>
      <c r="AD45" s="214">
        <v>0</v>
      </c>
      <c r="AH45" s="28"/>
      <c r="AI45" s="28"/>
      <c r="AJ45" s="28"/>
      <c r="AK45" s="300">
        <v>2</v>
      </c>
      <c r="AL45" s="301" t="s">
        <v>69</v>
      </c>
      <c r="AM45" s="302">
        <v>0</v>
      </c>
      <c r="AN45" s="198">
        <v>0</v>
      </c>
      <c r="AO45" s="28"/>
      <c r="AQ45" s="28"/>
      <c r="AR45" s="28"/>
      <c r="AS45" s="147"/>
      <c r="AT45" s="230"/>
      <c r="AU45" s="333"/>
      <c r="AV45" s="333"/>
      <c r="AW45" s="94"/>
      <c r="AX45" s="95"/>
      <c r="AY45" s="94"/>
    </row>
    <row r="46" spans="1:51" ht="12.75" customHeight="1" thickBot="1">
      <c r="A46" s="37">
        <v>2</v>
      </c>
      <c r="B46" s="84" t="s">
        <v>33</v>
      </c>
      <c r="C46" s="9"/>
      <c r="D46" s="101"/>
      <c r="E46" s="195">
        <v>0</v>
      </c>
      <c r="F46" s="186">
        <v>0</v>
      </c>
      <c r="G46" s="220">
        <v>0</v>
      </c>
      <c r="H46" s="220">
        <v>0</v>
      </c>
      <c r="I46" s="102"/>
      <c r="J46" s="20"/>
      <c r="K46" s="31"/>
      <c r="L46" s="21"/>
      <c r="M46" s="37">
        <v>2</v>
      </c>
      <c r="N46" s="64" t="s">
        <v>11</v>
      </c>
      <c r="O46" s="9"/>
      <c r="P46" s="101"/>
      <c r="Q46" s="128"/>
      <c r="R46" s="128"/>
      <c r="S46" s="195">
        <v>0</v>
      </c>
      <c r="T46" s="186">
        <v>0</v>
      </c>
      <c r="U46" s="218">
        <v>0</v>
      </c>
      <c r="V46" s="21"/>
      <c r="W46" s="28"/>
      <c r="X46" s="28"/>
      <c r="Y46" s="61">
        <v>2</v>
      </c>
      <c r="Z46" s="84" t="s">
        <v>106</v>
      </c>
      <c r="AA46" s="9"/>
      <c r="AB46" s="128"/>
      <c r="AC46" s="128"/>
      <c r="AD46" s="130"/>
      <c r="AH46" s="28"/>
      <c r="AI46" s="28"/>
      <c r="AJ46" s="28"/>
      <c r="AK46" s="163">
        <v>4</v>
      </c>
      <c r="AL46" s="111" t="s">
        <v>8</v>
      </c>
      <c r="AM46" s="135"/>
      <c r="AN46" s="297"/>
      <c r="AO46" s="28"/>
      <c r="AQ46" s="28"/>
      <c r="AR46" s="28"/>
      <c r="AS46" s="147"/>
      <c r="AT46" s="34"/>
      <c r="AU46" s="333"/>
      <c r="AV46" s="333"/>
      <c r="AW46" s="94"/>
      <c r="AX46" s="94"/>
      <c r="AY46" s="94"/>
    </row>
    <row r="47" spans="1:51" ht="12.75" customHeight="1">
      <c r="A47" s="37">
        <v>3</v>
      </c>
      <c r="B47" s="84" t="s">
        <v>21</v>
      </c>
      <c r="C47" s="9"/>
      <c r="D47" s="101"/>
      <c r="E47" s="186">
        <v>0</v>
      </c>
      <c r="F47" s="186">
        <v>0</v>
      </c>
      <c r="G47" s="187">
        <v>0</v>
      </c>
      <c r="H47" s="187">
        <v>0</v>
      </c>
      <c r="I47" s="188">
        <v>0</v>
      </c>
      <c r="J47" s="20"/>
      <c r="K47" s="31"/>
      <c r="L47" s="21"/>
      <c r="M47" s="37">
        <v>3</v>
      </c>
      <c r="N47" s="47" t="s">
        <v>46</v>
      </c>
      <c r="O47" s="9"/>
      <c r="P47" s="101"/>
      <c r="Q47" s="128"/>
      <c r="R47" s="186">
        <v>0</v>
      </c>
      <c r="S47" s="195">
        <v>0</v>
      </c>
      <c r="T47" s="108"/>
      <c r="U47" s="218">
        <v>0</v>
      </c>
      <c r="V47" s="21"/>
      <c r="W47" s="28"/>
      <c r="X47" s="28"/>
      <c r="Y47" s="61">
        <v>3</v>
      </c>
      <c r="Z47" s="84" t="s">
        <v>42</v>
      </c>
      <c r="AA47" s="9"/>
      <c r="AB47" s="128"/>
      <c r="AC47" s="128"/>
      <c r="AD47" s="130"/>
      <c r="AH47" s="28"/>
      <c r="AI47" s="28"/>
      <c r="AJ47" s="28"/>
      <c r="AK47" s="163">
        <v>5</v>
      </c>
      <c r="AL47" s="111" t="s">
        <v>149</v>
      </c>
      <c r="AM47" s="245">
        <v>0</v>
      </c>
      <c r="AN47" s="188">
        <v>0</v>
      </c>
      <c r="AO47" s="28"/>
      <c r="AQ47" s="28"/>
      <c r="AR47" s="28"/>
      <c r="AS47" s="342"/>
      <c r="AT47" s="310">
        <v>1730</v>
      </c>
      <c r="AU47" s="317" t="s">
        <v>53</v>
      </c>
      <c r="AV47" s="318"/>
      <c r="AW47" s="94"/>
      <c r="AX47" s="95"/>
      <c r="AY47" s="94"/>
    </row>
    <row r="48" spans="1:50" ht="12.75" customHeight="1" thickBot="1">
      <c r="A48" s="37">
        <v>4</v>
      </c>
      <c r="B48" s="125" t="s">
        <v>34</v>
      </c>
      <c r="C48" s="9"/>
      <c r="D48" s="186">
        <v>0</v>
      </c>
      <c r="E48" s="186">
        <v>0</v>
      </c>
      <c r="F48" s="186">
        <v>0</v>
      </c>
      <c r="G48" s="187">
        <v>0</v>
      </c>
      <c r="H48" s="187">
        <v>0</v>
      </c>
      <c r="I48" s="188">
        <v>0</v>
      </c>
      <c r="J48" s="20"/>
      <c r="K48" s="31"/>
      <c r="L48" s="21"/>
      <c r="M48" s="37">
        <v>4</v>
      </c>
      <c r="N48" s="48" t="s">
        <v>2</v>
      </c>
      <c r="O48" s="9"/>
      <c r="P48" s="101"/>
      <c r="Q48" s="128"/>
      <c r="R48" s="128"/>
      <c r="S48" s="128"/>
      <c r="T48" s="128"/>
      <c r="U48" s="130"/>
      <c r="V48" s="21"/>
      <c r="W48" s="28"/>
      <c r="X48" s="28"/>
      <c r="Y48" s="61">
        <v>4</v>
      </c>
      <c r="Z48" s="125" t="s">
        <v>4</v>
      </c>
      <c r="AA48" s="9"/>
      <c r="AB48" s="128"/>
      <c r="AC48" s="128"/>
      <c r="AD48" s="130"/>
      <c r="AH48" s="28"/>
      <c r="AI48" s="28"/>
      <c r="AJ48" s="28"/>
      <c r="AK48" s="163">
        <v>8</v>
      </c>
      <c r="AL48" s="111" t="s">
        <v>10</v>
      </c>
      <c r="AM48" s="135"/>
      <c r="AN48" s="188">
        <v>0</v>
      </c>
      <c r="AO48" s="32"/>
      <c r="AQ48" s="32"/>
      <c r="AR48" s="28"/>
      <c r="AS48" s="345"/>
      <c r="AT48" s="70" t="s">
        <v>52</v>
      </c>
      <c r="AU48" s="331">
        <v>80</v>
      </c>
      <c r="AV48" s="332"/>
      <c r="AX48" s="32"/>
    </row>
    <row r="49" spans="1:52" ht="12.75" customHeight="1" thickBot="1">
      <c r="A49" s="37">
        <v>5</v>
      </c>
      <c r="B49" s="84" t="s">
        <v>12</v>
      </c>
      <c r="C49" s="9"/>
      <c r="D49" s="107"/>
      <c r="E49" s="186">
        <v>0</v>
      </c>
      <c r="F49" s="186">
        <v>0</v>
      </c>
      <c r="G49" s="187">
        <v>0</v>
      </c>
      <c r="H49" s="187">
        <v>0</v>
      </c>
      <c r="I49" s="102"/>
      <c r="J49" s="20"/>
      <c r="K49" s="31"/>
      <c r="L49" s="21"/>
      <c r="M49" s="37">
        <v>5</v>
      </c>
      <c r="N49" s="47" t="s">
        <v>21</v>
      </c>
      <c r="O49" s="9"/>
      <c r="P49" s="101"/>
      <c r="Q49" s="128"/>
      <c r="R49" s="128"/>
      <c r="S49" s="128"/>
      <c r="T49" s="186">
        <v>0</v>
      </c>
      <c r="U49" s="130"/>
      <c r="V49" s="32"/>
      <c r="W49" s="95"/>
      <c r="X49" s="32"/>
      <c r="Y49" s="61">
        <v>5</v>
      </c>
      <c r="Z49" s="84" t="s">
        <v>43</v>
      </c>
      <c r="AA49" s="9"/>
      <c r="AB49" s="128"/>
      <c r="AC49" s="128"/>
      <c r="AD49" s="130"/>
      <c r="AH49" s="28"/>
      <c r="AI49" s="28"/>
      <c r="AJ49" s="28"/>
      <c r="AK49" s="59">
        <v>9</v>
      </c>
      <c r="AL49" s="113" t="s">
        <v>20</v>
      </c>
      <c r="AM49" s="16"/>
      <c r="AN49" s="110">
        <v>0</v>
      </c>
      <c r="AO49" s="32"/>
      <c r="AQ49" s="32"/>
      <c r="AR49" s="28"/>
      <c r="AS49" s="97">
        <v>1</v>
      </c>
      <c r="AT49" s="75" t="s">
        <v>9</v>
      </c>
      <c r="AU49" s="317"/>
      <c r="AV49" s="318"/>
      <c r="AZ49" s="71"/>
    </row>
    <row r="50" spans="1:52" ht="12.75" customHeight="1" thickBot="1">
      <c r="A50" s="37">
        <v>6</v>
      </c>
      <c r="B50" s="84" t="s">
        <v>35</v>
      </c>
      <c r="C50" s="9"/>
      <c r="D50" s="101"/>
      <c r="E50" s="186">
        <v>0</v>
      </c>
      <c r="F50" s="128"/>
      <c r="G50" s="195">
        <v>0</v>
      </c>
      <c r="H50" s="195">
        <v>0</v>
      </c>
      <c r="I50" s="189"/>
      <c r="J50" s="20"/>
      <c r="K50" s="32"/>
      <c r="L50" s="21"/>
      <c r="M50" s="37">
        <v>6</v>
      </c>
      <c r="N50" s="47" t="s">
        <v>12</v>
      </c>
      <c r="O50" s="9"/>
      <c r="P50" s="101"/>
      <c r="Q50" s="128"/>
      <c r="R50" s="128"/>
      <c r="S50" s="128"/>
      <c r="T50" s="128"/>
      <c r="U50" s="130"/>
      <c r="V50" s="32"/>
      <c r="W50" s="32"/>
      <c r="X50" s="32"/>
      <c r="Y50" s="61">
        <v>6</v>
      </c>
      <c r="Z50" s="84" t="s">
        <v>44</v>
      </c>
      <c r="AA50" s="9"/>
      <c r="AB50" s="128"/>
      <c r="AC50" s="195">
        <v>0</v>
      </c>
      <c r="AD50" s="218">
        <v>0</v>
      </c>
      <c r="AH50" s="28"/>
      <c r="AI50" s="28"/>
      <c r="AJ50" s="28"/>
      <c r="AK50" s="62"/>
      <c r="AL50" s="34"/>
      <c r="AM50" s="23"/>
      <c r="AN50" s="23"/>
      <c r="AQ50" s="25">
        <f>AM45+AN45+AM46+AN46+AM47+AN47+AM48+AN48+AM49+AN49+AM50+AN50</f>
        <v>0</v>
      </c>
      <c r="AR50" s="28"/>
      <c r="AS50" s="98">
        <v>2</v>
      </c>
      <c r="AT50" s="54" t="s">
        <v>20</v>
      </c>
      <c r="AU50" s="326"/>
      <c r="AV50" s="327"/>
      <c r="AZ50" s="71"/>
    </row>
    <row r="51" spans="1:50" ht="12.75" customHeight="1" thickBot="1">
      <c r="A51" s="37">
        <v>7</v>
      </c>
      <c r="B51" s="138" t="s">
        <v>26</v>
      </c>
      <c r="C51" s="139"/>
      <c r="D51" s="192">
        <v>0</v>
      </c>
      <c r="E51" s="192">
        <v>0</v>
      </c>
      <c r="F51" s="192">
        <v>0</v>
      </c>
      <c r="G51" s="192">
        <v>0</v>
      </c>
      <c r="H51" s="192">
        <v>0</v>
      </c>
      <c r="I51" s="296">
        <v>0</v>
      </c>
      <c r="J51" s="20"/>
      <c r="K51" s="32"/>
      <c r="L51" s="21"/>
      <c r="M51" s="59">
        <v>7</v>
      </c>
      <c r="N51" s="49" t="s">
        <v>14</v>
      </c>
      <c r="O51" s="16"/>
      <c r="P51" s="17"/>
      <c r="Q51" s="129"/>
      <c r="R51" s="129"/>
      <c r="S51" s="129"/>
      <c r="T51" s="160"/>
      <c r="U51" s="161"/>
      <c r="V51" s="32"/>
      <c r="W51" s="25">
        <f>O45+P45+Q45+R45+S45+T45+U45+O46+P46+Q46+R46+S46+T46+U46+O47+P47+Q47+R47+S47+T47+U47+O48+P48+Q48+R48+S48+T48+U48+O49+P49+Q49+R49+S49+T49+U49+U50+T50+S50+R50+Q50+P50+O50+O51+P51+Q51+R51+S51+T51+U51</f>
        <v>0</v>
      </c>
      <c r="X51" s="32"/>
      <c r="Y51" s="61">
        <v>7</v>
      </c>
      <c r="Z51" s="125" t="s">
        <v>79</v>
      </c>
      <c r="AA51" s="9"/>
      <c r="AB51" s="101"/>
      <c r="AC51" s="101"/>
      <c r="AD51" s="102"/>
      <c r="AH51" s="32"/>
      <c r="AI51" s="32"/>
      <c r="AJ51" s="32"/>
      <c r="AQ51" s="32"/>
      <c r="AR51" s="32"/>
      <c r="AS51" s="96">
        <v>4</v>
      </c>
      <c r="AT51" s="55" t="s">
        <v>2</v>
      </c>
      <c r="AU51" s="331"/>
      <c r="AV51" s="332"/>
      <c r="AX51" s="91">
        <f>AU51+AU50+AU49</f>
        <v>0</v>
      </c>
    </row>
    <row r="52" spans="1:44" ht="12.75" customHeight="1" thickBot="1">
      <c r="A52" s="137">
        <v>8</v>
      </c>
      <c r="B52" s="85" t="s">
        <v>36</v>
      </c>
      <c r="C52" s="16"/>
      <c r="D52" s="17"/>
      <c r="E52" s="219">
        <v>0</v>
      </c>
      <c r="F52" s="219">
        <v>0</v>
      </c>
      <c r="G52" s="219">
        <v>0</v>
      </c>
      <c r="H52" s="219">
        <v>0</v>
      </c>
      <c r="I52" s="70"/>
      <c r="J52" s="20"/>
      <c r="K52" s="25">
        <f>C45+D45+E45+F45+G45+H45+C46+D46+E46+F46+G46+H46+C47+D47+E47+F47+G47+H47+C48+D48+E48+F48+G48+H48+C49+D49+E49+F49+G49+H49+C50+D50+E50+F50+G50+H50+C51+D51+E51+F51+G51+H51+C52+D52+E52+F52+G52+H52</f>
        <v>0</v>
      </c>
      <c r="L52" s="21"/>
      <c r="V52" s="32"/>
      <c r="W52" s="32"/>
      <c r="X52" s="32"/>
      <c r="Y52" s="65">
        <v>8</v>
      </c>
      <c r="Z52" s="85" t="s">
        <v>45</v>
      </c>
      <c r="AA52" s="16"/>
      <c r="AB52" s="17"/>
      <c r="AC52" s="17"/>
      <c r="AD52" s="110">
        <v>0</v>
      </c>
      <c r="AF52" s="91">
        <f>AA45+AB45+AC45+AD45+AA46+AB46+AC46+AD46+AA47+AB47+AC47+AD47+AA48+AB48+AC48+AD48+AA49+AB49+AC49+AD49+AA50+AB50+AC50+AD51+AD50+AC51+AB51+AA51+AA52+AB52+AC52+AD52</f>
        <v>0</v>
      </c>
      <c r="AH52" s="32"/>
      <c r="AI52" s="32"/>
      <c r="AJ52" s="32"/>
      <c r="AO52" s="32"/>
      <c r="AP52" s="32"/>
      <c r="AQ52" s="32"/>
      <c r="AR52" s="32"/>
    </row>
    <row r="53" spans="10:52" ht="3.75" customHeight="1" thickBot="1">
      <c r="J53" s="4"/>
      <c r="K53" s="29"/>
      <c r="N53" s="293"/>
      <c r="S53" s="5"/>
      <c r="T53" s="5"/>
      <c r="U53" s="8"/>
      <c r="V53" s="7"/>
      <c r="W53" s="7"/>
      <c r="X53" s="7"/>
      <c r="AD53" s="94"/>
      <c r="AE53" s="94"/>
      <c r="AQ53" s="32"/>
      <c r="AZ53" s="87"/>
    </row>
    <row r="54" spans="1:41" ht="13.5" customHeight="1" thickBot="1">
      <c r="A54" s="319"/>
      <c r="B54" s="312">
        <v>1500</v>
      </c>
      <c r="C54" s="268" t="s">
        <v>145</v>
      </c>
      <c r="D54" s="269"/>
      <c r="E54" s="269"/>
      <c r="F54" s="284"/>
      <c r="G54" s="295"/>
      <c r="H54" s="5"/>
      <c r="I54" s="225"/>
      <c r="M54" s="342"/>
      <c r="N54" s="315">
        <v>1100</v>
      </c>
      <c r="O54" s="359" t="s">
        <v>138</v>
      </c>
      <c r="P54" s="361"/>
      <c r="Q54" s="295"/>
      <c r="R54" s="5"/>
      <c r="X54" s="94"/>
      <c r="Y54" s="355"/>
      <c r="Z54" s="309">
        <v>1500</v>
      </c>
      <c r="AA54" s="381" t="s">
        <v>130</v>
      </c>
      <c r="AB54" s="382"/>
      <c r="AC54" s="382"/>
      <c r="AD54" s="383"/>
      <c r="AE54" s="94"/>
      <c r="AK54" s="342"/>
      <c r="AL54" s="312">
        <v>1830</v>
      </c>
      <c r="AM54" s="384" t="s">
        <v>142</v>
      </c>
      <c r="AN54" s="385"/>
      <c r="AO54" s="5"/>
    </row>
    <row r="55" spans="1:43" ht="15" customHeight="1" thickBot="1">
      <c r="A55" s="358"/>
      <c r="B55" s="56" t="s">
        <v>0</v>
      </c>
      <c r="C55" s="114">
        <v>80</v>
      </c>
      <c r="D55" s="119">
        <v>86</v>
      </c>
      <c r="E55" s="119">
        <v>92</v>
      </c>
      <c r="F55" s="115">
        <v>98</v>
      </c>
      <c r="G55" s="295"/>
      <c r="H55" s="5"/>
      <c r="I55" s="225"/>
      <c r="M55" s="345"/>
      <c r="N55" s="223" t="s">
        <v>75</v>
      </c>
      <c r="O55" s="114">
        <v>80</v>
      </c>
      <c r="P55" s="115">
        <v>86</v>
      </c>
      <c r="Q55" s="295"/>
      <c r="R55" s="5"/>
      <c r="X55" s="94"/>
      <c r="Y55" s="356"/>
      <c r="Z55" s="199" t="s">
        <v>131</v>
      </c>
      <c r="AA55" s="149">
        <v>80</v>
      </c>
      <c r="AB55" s="124">
        <v>86</v>
      </c>
      <c r="AC55" s="180">
        <v>110</v>
      </c>
      <c r="AD55" s="181">
        <v>116</v>
      </c>
      <c r="AE55" s="94"/>
      <c r="AK55" s="345"/>
      <c r="AL55" s="56" t="s">
        <v>68</v>
      </c>
      <c r="AM55" s="359">
        <v>98</v>
      </c>
      <c r="AN55" s="361"/>
      <c r="AO55" s="2"/>
      <c r="AQ55" s="172"/>
    </row>
    <row r="56" spans="1:41" ht="12.75" customHeight="1">
      <c r="A56" s="37">
        <v>1</v>
      </c>
      <c r="B56" s="51" t="s">
        <v>9</v>
      </c>
      <c r="C56" s="270"/>
      <c r="D56" s="145"/>
      <c r="E56" s="255">
        <v>0</v>
      </c>
      <c r="F56" s="209">
        <v>0</v>
      </c>
      <c r="G56" s="295"/>
      <c r="H56" s="5"/>
      <c r="I56" s="225"/>
      <c r="M56" s="120">
        <v>1</v>
      </c>
      <c r="N56" s="146" t="s">
        <v>41</v>
      </c>
      <c r="O56" s="10"/>
      <c r="P56" s="35"/>
      <c r="Q56" s="295"/>
      <c r="R56" s="5"/>
      <c r="W56" s="95"/>
      <c r="Y56" s="184">
        <v>1</v>
      </c>
      <c r="Z56" s="64" t="s">
        <v>72</v>
      </c>
      <c r="AA56" s="104"/>
      <c r="AB56" s="105"/>
      <c r="AC56" s="200">
        <v>0</v>
      </c>
      <c r="AD56" s="281">
        <v>0</v>
      </c>
      <c r="AK56" s="120">
        <v>2</v>
      </c>
      <c r="AL56" s="146" t="s">
        <v>10</v>
      </c>
      <c r="AM56" s="317"/>
      <c r="AN56" s="318"/>
      <c r="AO56" s="71"/>
    </row>
    <row r="57" spans="1:41" ht="13.5" thickBot="1">
      <c r="A57" s="37">
        <v>2</v>
      </c>
      <c r="B57" s="52" t="s">
        <v>38</v>
      </c>
      <c r="C57" s="135"/>
      <c r="D57" s="128"/>
      <c r="E57" s="128"/>
      <c r="F57" s="130"/>
      <c r="G57" s="295"/>
      <c r="H57" s="5"/>
      <c r="I57" s="225"/>
      <c r="M57" s="61">
        <v>2</v>
      </c>
      <c r="N57" s="111" t="s">
        <v>11</v>
      </c>
      <c r="O57" s="9"/>
      <c r="P57" s="185"/>
      <c r="Q57" s="295"/>
      <c r="R57" s="5"/>
      <c r="Y57" s="38">
        <v>2</v>
      </c>
      <c r="Z57" s="47" t="s">
        <v>21</v>
      </c>
      <c r="AA57" s="107"/>
      <c r="AB57" s="195">
        <v>0</v>
      </c>
      <c r="AC57" s="201">
        <v>0</v>
      </c>
      <c r="AD57" s="208">
        <v>0</v>
      </c>
      <c r="AE57" s="95"/>
      <c r="AF57" s="94"/>
      <c r="AK57" s="65">
        <v>5</v>
      </c>
      <c r="AL57" s="113" t="s">
        <v>20</v>
      </c>
      <c r="AM57" s="331"/>
      <c r="AN57" s="332"/>
      <c r="AO57" s="23"/>
    </row>
    <row r="58" spans="1:43" ht="13.5" thickBot="1">
      <c r="A58" s="37">
        <v>3</v>
      </c>
      <c r="B58" s="52" t="s">
        <v>10</v>
      </c>
      <c r="C58" s="135"/>
      <c r="D58" s="128"/>
      <c r="E58" s="128"/>
      <c r="F58" s="218">
        <v>0</v>
      </c>
      <c r="G58" s="295"/>
      <c r="H58" s="5"/>
      <c r="I58" s="225"/>
      <c r="M58" s="61">
        <v>3</v>
      </c>
      <c r="N58" s="111" t="s">
        <v>14</v>
      </c>
      <c r="O58" s="245">
        <v>0</v>
      </c>
      <c r="P58" s="102"/>
      <c r="Q58" s="295"/>
      <c r="R58" s="5"/>
      <c r="Y58" s="38">
        <v>3</v>
      </c>
      <c r="Z58" s="47" t="s">
        <v>12</v>
      </c>
      <c r="AA58" s="107"/>
      <c r="AB58" s="128"/>
      <c r="AC58" s="201">
        <v>0</v>
      </c>
      <c r="AD58" s="152"/>
      <c r="AK58" s="172"/>
      <c r="AL58" s="34"/>
      <c r="AM58" s="23"/>
      <c r="AN58" s="23"/>
      <c r="AO58" s="71"/>
      <c r="AQ58" s="91">
        <f>AM56+AN57+AN56+AO56+AO57+AM57+AM58+AN58+AO58</f>
        <v>0</v>
      </c>
    </row>
    <row r="59" spans="1:40" ht="12.75">
      <c r="A59" s="37">
        <v>5</v>
      </c>
      <c r="B59" s="52" t="s">
        <v>8</v>
      </c>
      <c r="C59" s="135"/>
      <c r="D59" s="128"/>
      <c r="E59" s="186">
        <v>0</v>
      </c>
      <c r="F59" s="218">
        <v>0</v>
      </c>
      <c r="G59" s="295"/>
      <c r="H59" s="5"/>
      <c r="I59" s="225"/>
      <c r="K59" s="32"/>
      <c r="M59" s="98">
        <v>4</v>
      </c>
      <c r="N59" s="154" t="s">
        <v>119</v>
      </c>
      <c r="O59" s="9"/>
      <c r="P59" s="130"/>
      <c r="Q59" s="295"/>
      <c r="R59" s="5"/>
      <c r="Y59" s="38">
        <v>5</v>
      </c>
      <c r="Z59" s="47" t="s">
        <v>14</v>
      </c>
      <c r="AA59" s="107"/>
      <c r="AB59" s="128"/>
      <c r="AC59" s="121"/>
      <c r="AD59" s="152"/>
      <c r="AK59" s="94"/>
      <c r="AL59" s="94"/>
      <c r="AM59" s="94"/>
      <c r="AN59" s="94"/>
    </row>
    <row r="60" spans="1:30" ht="13.5" thickBot="1">
      <c r="A60" s="37">
        <v>6</v>
      </c>
      <c r="B60" s="52" t="s">
        <v>4</v>
      </c>
      <c r="C60" s="135"/>
      <c r="D60" s="186">
        <v>0</v>
      </c>
      <c r="E60" s="271"/>
      <c r="F60" s="188">
        <v>0</v>
      </c>
      <c r="G60" s="295"/>
      <c r="H60" s="5"/>
      <c r="M60" s="39">
        <v>5</v>
      </c>
      <c r="N60" s="154" t="s">
        <v>73</v>
      </c>
      <c r="O60" s="9"/>
      <c r="P60" s="102"/>
      <c r="Q60" s="295"/>
      <c r="R60" s="5"/>
      <c r="Y60" s="39">
        <v>6</v>
      </c>
      <c r="Z60" s="151" t="s">
        <v>73</v>
      </c>
      <c r="AA60" s="202"/>
      <c r="AB60" s="206"/>
      <c r="AC60" s="201">
        <v>0</v>
      </c>
      <c r="AD60" s="152"/>
    </row>
    <row r="61" spans="1:30" ht="13.5" thickBot="1">
      <c r="A61" s="59">
        <v>7</v>
      </c>
      <c r="B61" s="53" t="s">
        <v>6</v>
      </c>
      <c r="C61" s="132"/>
      <c r="D61" s="129"/>
      <c r="E61" s="219">
        <v>0</v>
      </c>
      <c r="F61" s="210">
        <v>0</v>
      </c>
      <c r="G61" s="295"/>
      <c r="H61" s="5"/>
      <c r="I61" s="91">
        <f>C56+D56+E56+F56+G56+C57+D57+E57+F57+G57+C58+D58+E58+F58+G58+C59+D59+E59+F59+G59+C60+D60+E60+F60+G60+C61+D61+E61+F61+G61</f>
        <v>0</v>
      </c>
      <c r="M61" s="155">
        <v>6</v>
      </c>
      <c r="N61" s="156" t="s">
        <v>21</v>
      </c>
      <c r="O61" s="215"/>
      <c r="P61" s="260"/>
      <c r="Q61" s="295"/>
      <c r="R61" s="5"/>
      <c r="Y61" s="39">
        <v>7</v>
      </c>
      <c r="Z61" s="151" t="s">
        <v>74</v>
      </c>
      <c r="AA61" s="202"/>
      <c r="AB61" s="206"/>
      <c r="AC61" s="201">
        <v>0</v>
      </c>
      <c r="AD61" s="208">
        <v>0</v>
      </c>
    </row>
    <row r="62" spans="9:50" ht="13.5" thickBot="1">
      <c r="I62" s="32"/>
      <c r="M62" s="157">
        <v>8</v>
      </c>
      <c r="N62" s="158" t="s">
        <v>16</v>
      </c>
      <c r="O62" s="216"/>
      <c r="P62" s="261"/>
      <c r="Q62" s="295"/>
      <c r="R62" s="5"/>
      <c r="S62" s="91">
        <f>O56+P56+Q56+O57+P57+Q57+O58+P58+Q58+O59+P59+Q59+O60+P60+Q60+O61+P61+Q61+O62+P62+Q62</f>
        <v>0</v>
      </c>
      <c r="Y62" s="40">
        <v>8</v>
      </c>
      <c r="Z62" s="153" t="s">
        <v>3</v>
      </c>
      <c r="AA62" s="203"/>
      <c r="AB62" s="207"/>
      <c r="AC62" s="204">
        <v>0</v>
      </c>
      <c r="AD62" s="205"/>
      <c r="AF62" s="91">
        <f>AA56+AB56+AC56+AD56+AA57+AB57+AC57+AD57+AA58+AB58+AC58+AD58+AA59+AB59+AC59+AD59+AA60+AB60+AC60+AD60+AA61+AB61+AC61+AD61+AA62+AB62+AC62+AD62</f>
        <v>0</v>
      </c>
      <c r="AL62" s="400" t="s">
        <v>148</v>
      </c>
      <c r="AM62" s="401"/>
      <c r="AN62" s="402"/>
      <c r="AW62" s="226"/>
      <c r="AX62" s="226"/>
    </row>
    <row r="63" spans="1:50" ht="13.5" thickBot="1">
      <c r="A63" s="355"/>
      <c r="B63" s="309">
        <v>1630</v>
      </c>
      <c r="C63" s="317" t="s">
        <v>59</v>
      </c>
      <c r="D63" s="318"/>
      <c r="E63" s="93"/>
      <c r="F63" s="93"/>
      <c r="G63" s="93"/>
      <c r="S63" s="93"/>
      <c r="AL63" s="403"/>
      <c r="AM63" s="404"/>
      <c r="AN63" s="405"/>
      <c r="AW63" s="226"/>
      <c r="AX63" s="226"/>
    </row>
    <row r="64" spans="1:50" ht="13.5" thickBot="1">
      <c r="A64" s="356"/>
      <c r="B64" s="15" t="s">
        <v>58</v>
      </c>
      <c r="C64" s="331">
        <v>80</v>
      </c>
      <c r="D64" s="332"/>
      <c r="M64" s="319"/>
      <c r="N64" s="312">
        <v>1630</v>
      </c>
      <c r="O64" s="317" t="s">
        <v>55</v>
      </c>
      <c r="P64" s="318"/>
      <c r="Y64" s="319"/>
      <c r="Z64" s="309">
        <v>1100</v>
      </c>
      <c r="AA64" s="368" t="s">
        <v>122</v>
      </c>
      <c r="AB64" s="369"/>
      <c r="AL64" s="370">
        <f>B3*K11+N23*K21+B23*K30+B32*K41+B43*K52+B54*I61+B63*F68+N3*W11+N14*W21+B14*W30+N32*W41+N43*W51+N54*S62+N64*R69+Z3*AI11+Z14*AI21+Z23*AI30+Z32*AI40+Z43*AF52+Z54*AF62+Z64*AD68+AL3*AQ11+AL14*AQ20+AL23*AQ29+AL32*AQ41+AL43*AQ50+AL54*AQ58+AT3*AX10+AT14*AX21+AT23*AX30+AT32*AX36+AT38*AX41+AT43*AX45+AT47*AX51+AX35*AT32+K12*B3</f>
        <v>0</v>
      </c>
      <c r="AM64" s="333"/>
      <c r="AN64" s="371"/>
      <c r="AQ64" s="367" t="s">
        <v>67</v>
      </c>
      <c r="AR64" s="367"/>
      <c r="AS64" s="367"/>
      <c r="AT64" s="367"/>
      <c r="AU64" s="367"/>
      <c r="AV64" s="367"/>
      <c r="AW64" s="116"/>
      <c r="AX64" s="116"/>
    </row>
    <row r="65" spans="1:48" ht="13.5" thickBot="1">
      <c r="A65" s="79">
        <v>1</v>
      </c>
      <c r="B65" s="83" t="s">
        <v>20</v>
      </c>
      <c r="C65" s="317"/>
      <c r="D65" s="318"/>
      <c r="M65" s="357"/>
      <c r="N65" s="23" t="s">
        <v>54</v>
      </c>
      <c r="O65" s="362">
        <v>80</v>
      </c>
      <c r="P65" s="363"/>
      <c r="Y65" s="320"/>
      <c r="Z65" s="86" t="s">
        <v>76</v>
      </c>
      <c r="AA65" s="375">
        <v>80</v>
      </c>
      <c r="AB65" s="376"/>
      <c r="AJ65" s="175"/>
      <c r="AK65" s="175"/>
      <c r="AL65" s="372"/>
      <c r="AM65" s="373"/>
      <c r="AN65" s="374"/>
      <c r="AQ65" s="366" t="s">
        <v>66</v>
      </c>
      <c r="AR65" s="366"/>
      <c r="AS65" s="366"/>
      <c r="AT65" s="366"/>
      <c r="AU65" s="366"/>
      <c r="AV65" s="366"/>
    </row>
    <row r="66" spans="1:44" ht="13.5" thickBot="1">
      <c r="A66" s="38">
        <v>2</v>
      </c>
      <c r="B66" s="84" t="s">
        <v>5</v>
      </c>
      <c r="C66" s="326"/>
      <c r="D66" s="327"/>
      <c r="M66" s="99">
        <v>1</v>
      </c>
      <c r="N66" s="303" t="s">
        <v>9</v>
      </c>
      <c r="O66" s="334"/>
      <c r="P66" s="335"/>
      <c r="Y66" s="256">
        <v>3</v>
      </c>
      <c r="Z66" s="257" t="s">
        <v>10</v>
      </c>
      <c r="AA66" s="340"/>
      <c r="AB66" s="341"/>
      <c r="AJ66" s="175"/>
      <c r="AN66" s="60"/>
      <c r="AR66" s="175"/>
    </row>
    <row r="67" spans="1:44" ht="13.5" thickBot="1">
      <c r="A67" s="38">
        <v>3</v>
      </c>
      <c r="B67" s="84" t="s">
        <v>10</v>
      </c>
      <c r="C67" s="326"/>
      <c r="D67" s="327"/>
      <c r="M67" s="37">
        <v>4</v>
      </c>
      <c r="N67" s="304" t="s">
        <v>20</v>
      </c>
      <c r="O67" s="379"/>
      <c r="P67" s="380"/>
      <c r="Y67" s="62"/>
      <c r="Z67" s="34"/>
      <c r="AA67" s="333"/>
      <c r="AB67" s="333"/>
      <c r="AJ67" s="175"/>
      <c r="AN67" s="60"/>
      <c r="AR67" s="175"/>
    </row>
    <row r="68" spans="1:32" ht="13.5" thickBot="1">
      <c r="A68" s="63">
        <v>5</v>
      </c>
      <c r="B68" s="85" t="s">
        <v>2</v>
      </c>
      <c r="C68" s="331"/>
      <c r="D68" s="332"/>
      <c r="F68" s="25">
        <f>C65+D65+C66+D66+C67+D67+C68+D68</f>
        <v>0</v>
      </c>
      <c r="M68" s="37">
        <v>7</v>
      </c>
      <c r="N68" s="304" t="s">
        <v>4</v>
      </c>
      <c r="O68" s="379"/>
      <c r="P68" s="380"/>
      <c r="Y68" s="62"/>
      <c r="Z68" s="34"/>
      <c r="AA68" s="333"/>
      <c r="AB68" s="333"/>
      <c r="AD68" s="91">
        <f>AA66+AB66+AA67+AB67+AA68+AB68</f>
        <v>0</v>
      </c>
      <c r="AF68" s="95"/>
    </row>
    <row r="69" spans="13:18" ht="13.5" thickBot="1">
      <c r="M69" s="59">
        <v>8</v>
      </c>
      <c r="N69" s="305" t="s">
        <v>2</v>
      </c>
      <c r="O69" s="377"/>
      <c r="P69" s="378"/>
      <c r="R69" s="91">
        <f>O66+O67+O68+O69</f>
        <v>0</v>
      </c>
    </row>
  </sheetData>
  <sheetProtection/>
  <mergeCells count="129">
    <mergeCell ref="AL62:AN63"/>
    <mergeCell ref="AM56:AN56"/>
    <mergeCell ref="AA68:AB68"/>
    <mergeCell ref="C68:D68"/>
    <mergeCell ref="AA67:AB67"/>
    <mergeCell ref="AA66:AB66"/>
    <mergeCell ref="C66:D66"/>
    <mergeCell ref="C67:D67"/>
    <mergeCell ref="AM57:AN57"/>
    <mergeCell ref="O64:P64"/>
    <mergeCell ref="A32:A33"/>
    <mergeCell ref="A14:A15"/>
    <mergeCell ref="M14:M15"/>
    <mergeCell ref="C14:I14"/>
    <mergeCell ref="M32:M33"/>
    <mergeCell ref="C32:I32"/>
    <mergeCell ref="M3:M4"/>
    <mergeCell ref="A23:A24"/>
    <mergeCell ref="C23:I23"/>
    <mergeCell ref="O14:U14"/>
    <mergeCell ref="A3:A4"/>
    <mergeCell ref="M23:M24"/>
    <mergeCell ref="O23:U23"/>
    <mergeCell ref="AA23:AG23"/>
    <mergeCell ref="AU46:AV46"/>
    <mergeCell ref="AM17:AN17"/>
    <mergeCell ref="AA14:AG14"/>
    <mergeCell ref="AU18:AV18"/>
    <mergeCell ref="AM15:AN15"/>
    <mergeCell ref="AM25:AN25"/>
    <mergeCell ref="AM27:AN27"/>
    <mergeCell ref="AA32:AG32"/>
    <mergeCell ref="AU40:AV40"/>
    <mergeCell ref="AU48:AV48"/>
    <mergeCell ref="AS32:AS33"/>
    <mergeCell ref="AK14:AK15"/>
    <mergeCell ref="AM26:AN26"/>
    <mergeCell ref="AM32:AN32"/>
    <mergeCell ref="AM29:AN29"/>
    <mergeCell ref="AS23:AS24"/>
    <mergeCell ref="AS14:AS15"/>
    <mergeCell ref="AM55:AN55"/>
    <mergeCell ref="O32:U32"/>
    <mergeCell ref="AU35:AV35"/>
    <mergeCell ref="AU33:AV33"/>
    <mergeCell ref="AU51:AV51"/>
    <mergeCell ref="AU49:AV49"/>
    <mergeCell ref="AU43:AV43"/>
    <mergeCell ref="AU45:AV45"/>
    <mergeCell ref="AU47:AV47"/>
    <mergeCell ref="AU44:AV44"/>
    <mergeCell ref="O69:P69"/>
    <mergeCell ref="O66:P66"/>
    <mergeCell ref="O67:P67"/>
    <mergeCell ref="O68:P68"/>
    <mergeCell ref="AU50:AV50"/>
    <mergeCell ref="AS47:AS48"/>
    <mergeCell ref="Y54:Y55"/>
    <mergeCell ref="AK54:AK55"/>
    <mergeCell ref="AA54:AD54"/>
    <mergeCell ref="AM54:AN54"/>
    <mergeCell ref="Y64:Y65"/>
    <mergeCell ref="AQ65:AV65"/>
    <mergeCell ref="AQ64:AV64"/>
    <mergeCell ref="AA64:AB64"/>
    <mergeCell ref="AL64:AN65"/>
    <mergeCell ref="AA65:AB65"/>
    <mergeCell ref="A43:A44"/>
    <mergeCell ref="C43:I43"/>
    <mergeCell ref="M43:M44"/>
    <mergeCell ref="O65:P65"/>
    <mergeCell ref="O54:P54"/>
    <mergeCell ref="O43:U43"/>
    <mergeCell ref="AU15:AV15"/>
    <mergeCell ref="AU16:AV16"/>
    <mergeCell ref="A63:A64"/>
    <mergeCell ref="C63:D63"/>
    <mergeCell ref="M64:M65"/>
    <mergeCell ref="C65:D65"/>
    <mergeCell ref="C64:D64"/>
    <mergeCell ref="A54:A55"/>
    <mergeCell ref="M54:M55"/>
    <mergeCell ref="AM16:AN16"/>
    <mergeCell ref="AU38:AV38"/>
    <mergeCell ref="AU39:AV39"/>
    <mergeCell ref="AU17:AV17"/>
    <mergeCell ref="AU19:AV19"/>
    <mergeCell ref="AU20:AV20"/>
    <mergeCell ref="AU23:AV23"/>
    <mergeCell ref="AM19:AN19"/>
    <mergeCell ref="AU5:AV5"/>
    <mergeCell ref="AU6:AV6"/>
    <mergeCell ref="AM5:AN5"/>
    <mergeCell ref="AU10:AV10"/>
    <mergeCell ref="AU9:AV9"/>
    <mergeCell ref="AU7:AV7"/>
    <mergeCell ref="AU8:AV8"/>
    <mergeCell ref="AM11:AN11"/>
    <mergeCell ref="AM10:AN10"/>
    <mergeCell ref="B1:AZ1"/>
    <mergeCell ref="C3:I3"/>
    <mergeCell ref="AU3:AV3"/>
    <mergeCell ref="AK3:AK4"/>
    <mergeCell ref="O3:U3"/>
    <mergeCell ref="Y3:Y4"/>
    <mergeCell ref="AS3:AS4"/>
    <mergeCell ref="AM4:AN4"/>
    <mergeCell ref="AU4:AV4"/>
    <mergeCell ref="AA3:AF3"/>
    <mergeCell ref="AU14:AV14"/>
    <mergeCell ref="Y32:Y33"/>
    <mergeCell ref="AM24:AN24"/>
    <mergeCell ref="AU41:AV41"/>
    <mergeCell ref="AU34:AV34"/>
    <mergeCell ref="AU32:AV32"/>
    <mergeCell ref="AU36:AV36"/>
    <mergeCell ref="AM18:AN18"/>
    <mergeCell ref="AK23:AK24"/>
    <mergeCell ref="AK32:AK33"/>
    <mergeCell ref="AM3:AN3"/>
    <mergeCell ref="Y14:Y15"/>
    <mergeCell ref="AS43:AS44"/>
    <mergeCell ref="Y23:Y24"/>
    <mergeCell ref="AM23:AN23"/>
    <mergeCell ref="AK43:AK44"/>
    <mergeCell ref="AM28:AN28"/>
    <mergeCell ref="AS38:AS39"/>
    <mergeCell ref="Y43:Y44"/>
    <mergeCell ref="AM20:AN20"/>
  </mergeCells>
  <printOptions/>
  <pageMargins left="0.2362204724409449" right="0.1968503937007874" top="0.4724409448818898" bottom="0.5511811023622047" header="0.35433070866141736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2015-05-18T06:11:59Z</cp:lastPrinted>
  <dcterms:created xsi:type="dcterms:W3CDTF">2007-03-22T11:56:00Z</dcterms:created>
  <dcterms:modified xsi:type="dcterms:W3CDTF">2015-06-10T14:55:54Z</dcterms:modified>
  <cp:category/>
  <cp:version/>
  <cp:contentType/>
  <cp:contentStatus/>
</cp:coreProperties>
</file>