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345" activeTab="0"/>
  </bookViews>
  <sheets>
    <sheet name="сводный" sheetId="1" r:id="rId1"/>
  </sheets>
  <definedNames>
    <definedName name="_xlnm._FilterDatabase" localSheetId="0" hidden="1">'сводный'!$A$1:$N$217</definedName>
  </definedNames>
  <calcPr fullCalcOnLoad="1"/>
</workbook>
</file>

<file path=xl/sharedStrings.xml><?xml version="1.0" encoding="utf-8"?>
<sst xmlns="http://schemas.openxmlformats.org/spreadsheetml/2006/main" count="1042" uniqueCount="133">
  <si>
    <t xml:space="preserve"> Товар</t>
  </si>
  <si>
    <t xml:space="preserve"> Размер</t>
  </si>
  <si>
    <t xml:space="preserve"> Общее колво</t>
  </si>
  <si>
    <t>Розничные</t>
  </si>
  <si>
    <t>опт от    5 тысяч</t>
  </si>
  <si>
    <t>опт от  10 т.р</t>
  </si>
  <si>
    <t>опт от  50 т.р</t>
  </si>
  <si>
    <t>2</t>
  </si>
  <si>
    <t>3</t>
  </si>
  <si>
    <t>4</t>
  </si>
  <si>
    <t/>
  </si>
  <si>
    <t>cappuccino</t>
  </si>
  <si>
    <t>*</t>
  </si>
  <si>
    <t>nero</t>
  </si>
  <si>
    <t>visone</t>
  </si>
  <si>
    <t>fumo</t>
  </si>
  <si>
    <t>0 (UNI)</t>
  </si>
  <si>
    <t>5</t>
  </si>
  <si>
    <t>7</t>
  </si>
  <si>
    <t>bianco</t>
  </si>
  <si>
    <t>violet</t>
  </si>
  <si>
    <t>mocca</t>
  </si>
  <si>
    <t>natural</t>
  </si>
  <si>
    <t>grafite</t>
  </si>
  <si>
    <t>marino</t>
  </si>
  <si>
    <t>moka</t>
  </si>
  <si>
    <t>1</t>
  </si>
  <si>
    <t>S/M</t>
  </si>
  <si>
    <t>M/L</t>
  </si>
  <si>
    <t>antracite</t>
  </si>
  <si>
    <t>cappuccio</t>
  </si>
  <si>
    <t>Panna (Молочный)</t>
  </si>
  <si>
    <t>fr. COTTON CLUB</t>
  </si>
  <si>
    <t>fr. STOP CELL</t>
  </si>
  <si>
    <t>GIULIETTA- VELOUR 150 (микрофибра)</t>
  </si>
  <si>
    <t>GIULIETTA- WARMY 250 (хлопок)</t>
  </si>
  <si>
    <t>ХХL</t>
  </si>
  <si>
    <t>черный</t>
  </si>
  <si>
    <t>белый</t>
  </si>
  <si>
    <t>caramello</t>
  </si>
  <si>
    <t>L/XL</t>
  </si>
  <si>
    <t>min MULTIFIBRA  70</t>
  </si>
  <si>
    <t>min MULTIFIBRA 250</t>
  </si>
  <si>
    <t>min BRIO 20 носки лайкра (2пары)</t>
  </si>
  <si>
    <t>Playa Nature</t>
  </si>
  <si>
    <t>the</t>
  </si>
  <si>
    <t>PM Revitalise 40 (3пары)</t>
  </si>
  <si>
    <t>PM Revitalise 70 (3пары)</t>
  </si>
  <si>
    <t>IN-Bra Silhouette</t>
  </si>
  <si>
    <t>бежевый</t>
  </si>
  <si>
    <t>опт от 100 т.р нал.</t>
  </si>
  <si>
    <t>бесшовное</t>
  </si>
  <si>
    <t>классика</t>
  </si>
  <si>
    <t xml:space="preserve">классика </t>
  </si>
  <si>
    <t>min ELASTIC 40  гольфы лайкра (2пары)
ряд 18 пар</t>
  </si>
  <si>
    <t>Надя</t>
  </si>
  <si>
    <t>Марина</t>
  </si>
  <si>
    <t>я</t>
  </si>
  <si>
    <t>104-110</t>
  </si>
  <si>
    <t>116-122</t>
  </si>
  <si>
    <t>128-134</t>
  </si>
  <si>
    <t>140-146</t>
  </si>
  <si>
    <t>детские</t>
  </si>
  <si>
    <t>cont дет SUSIE 128-134 ; 140-146 ажур</t>
  </si>
  <si>
    <t>pink</t>
  </si>
  <si>
    <t>Лена</t>
  </si>
  <si>
    <t>cont дет MAGGIE 128-134 ; 140-146 ажур 14С-10СП</t>
  </si>
  <si>
    <t>blue</t>
  </si>
  <si>
    <t>cherry</t>
  </si>
  <si>
    <t>coral</t>
  </si>
  <si>
    <t>melanzana</t>
  </si>
  <si>
    <t>cont дет ALISA 128-134 ; 140-146 ; 146-152 ажур 8С-101СП</t>
  </si>
  <si>
    <t>146-152</t>
  </si>
  <si>
    <t>cont дет EVA 128-134 ; 140-146 ажур 14С-9СП</t>
  </si>
  <si>
    <t>cont дет MARIT полиамид 14С-109СП</t>
  </si>
  <si>
    <t>152-158</t>
  </si>
  <si>
    <t>158-164</t>
  </si>
  <si>
    <t>Аня</t>
  </si>
  <si>
    <t>cont дет ZLATA полиамид 14С-110СП</t>
  </si>
  <si>
    <t>cacao</t>
  </si>
  <si>
    <t>denim</t>
  </si>
  <si>
    <t>cont дет MILLIE 128-134 ; 140-146 ажур 14С-6СП</t>
  </si>
  <si>
    <t>Наташа</t>
  </si>
  <si>
    <t>ДЕТСКИЕ Art.G KATRINE 40</t>
  </si>
  <si>
    <t>latte</t>
  </si>
  <si>
    <t>cont дет MARTINA полиамид 12С-41СП</t>
  </si>
  <si>
    <t>Катя</t>
  </si>
  <si>
    <t>ДЕТСКИЕ Art.G MELANIE 250 (внутри махровые)</t>
  </si>
  <si>
    <t>cont дет CLASS 116-122 ; 128-134 х/б 7С-31СП</t>
  </si>
  <si>
    <t>бежевый 192</t>
  </si>
  <si>
    <t>белый 191</t>
  </si>
  <si>
    <t>белый 401</t>
  </si>
  <si>
    <t>бордовый 191</t>
  </si>
  <si>
    <t>бордовый 192</t>
  </si>
  <si>
    <t>голубой 199</t>
  </si>
  <si>
    <t>голубой 300</t>
  </si>
  <si>
    <t>графит 191</t>
  </si>
  <si>
    <t>графит 192</t>
  </si>
  <si>
    <t>малиновый 199</t>
  </si>
  <si>
    <t>светло-розовый 190</t>
  </si>
  <si>
    <t>светло-розовый 191</t>
  </si>
  <si>
    <t>светло-розовый 401</t>
  </si>
  <si>
    <t>серо-фиолетовый 300</t>
  </si>
  <si>
    <t>серый 300</t>
  </si>
  <si>
    <t>сиреневый 199</t>
  </si>
  <si>
    <t>сиреневый 401</t>
  </si>
  <si>
    <t>темно-синий 191</t>
  </si>
  <si>
    <t>темно-синий 192</t>
  </si>
  <si>
    <t>черный 191</t>
  </si>
  <si>
    <t>черный 192</t>
  </si>
  <si>
    <t>cont дет BRAVO 116-122 ; 128-134 х/б 14С-123СП</t>
  </si>
  <si>
    <t>бежевый 374</t>
  </si>
  <si>
    <t>белый 373</t>
  </si>
  <si>
    <t>белый 374</t>
  </si>
  <si>
    <t>молочный 373</t>
  </si>
  <si>
    <t>светло-розовый 373</t>
  </si>
  <si>
    <t>светло-серый 374</t>
  </si>
  <si>
    <t>сиреневый 373</t>
  </si>
  <si>
    <t>темно-серый 375</t>
  </si>
  <si>
    <t>темно-сиреневый 375</t>
  </si>
  <si>
    <t>темный джинс 375</t>
  </si>
  <si>
    <t>cont дет LAURA 128-134 ; 140-146 ажур 14С-5СП</t>
  </si>
  <si>
    <t>cont дет DIANA 128-134 ; 140-146 ажур</t>
  </si>
  <si>
    <t>Джерка</t>
  </si>
  <si>
    <t>cont дет SUSIE 104-110 ; 116-122 ажур</t>
  </si>
  <si>
    <t>НАташа</t>
  </si>
  <si>
    <t>суммы</t>
  </si>
  <si>
    <t>2 ряда</t>
  </si>
  <si>
    <t>cont дет EVA 104-110 ; 116-122 ажур 14С-9СП</t>
  </si>
  <si>
    <t>cont дет ALISA 104-110 ; 116-122 ажур 8С-101СП</t>
  </si>
  <si>
    <t>cont дет MILLIE 104-110 ; 116-122 ажур 14С-6СП</t>
  </si>
  <si>
    <t>Саша</t>
  </si>
  <si>
    <t>1 ряд + 6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</si>
</sst>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42" applyFon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42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/>
    </xf>
    <xf numFmtId="0" fontId="2" fillId="0" borderId="10" xfId="42" applyFont="1" applyFill="1" applyBorder="1" applyAlignment="1" applyProtection="1">
      <alignment horizontal="center"/>
      <protection/>
    </xf>
    <xf numFmtId="0" fontId="1" fillId="0" borderId="10" xfId="42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0" fillId="0" borderId="0" xfId="43" applyFont="1" applyAlignment="1">
      <alignment/>
    </xf>
    <xf numFmtId="44" fontId="3" fillId="0" borderId="0" xfId="43" applyFont="1" applyAlignment="1">
      <alignment/>
    </xf>
    <xf numFmtId="0" fontId="0" fillId="0" borderId="11" xfId="0" applyBorder="1" applyAlignment="1">
      <alignment horizontal="right"/>
    </xf>
    <xf numFmtId="44" fontId="0" fillId="0" borderId="10" xfId="43" applyFont="1" applyBorder="1" applyAlignment="1">
      <alignment/>
    </xf>
    <xf numFmtId="44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gotki-opt.com/catalog/basic-woman/product/3466.html" TargetMode="External" /><Relationship Id="rId2" Type="http://schemas.openxmlformats.org/officeDocument/2006/relationships/hyperlink" Target="http://kolgotki-opt.com/catalog/franzoni/product/2368.html" TargetMode="External" /><Relationship Id="rId3" Type="http://schemas.openxmlformats.org/officeDocument/2006/relationships/hyperlink" Target="http://kolgotki-opt.com/catalog/philippe-matignon-/product/293.html" TargetMode="External" /><Relationship Id="rId4" Type="http://schemas.openxmlformats.org/officeDocument/2006/relationships/hyperlink" Target="http://kolgotki-opt.com/catalog/philippe-matignon-/product/295.html" TargetMode="External" /><Relationship Id="rId5" Type="http://schemas.openxmlformats.org/officeDocument/2006/relationships/hyperlink" Target="http://kolgotki-opt.com/catalog/noski%2Cgolfy/product/72.html?lang=ru" TargetMode="External" /><Relationship Id="rId6" Type="http://schemas.openxmlformats.org/officeDocument/2006/relationships/hyperlink" Target="http://kolgotki-opt.com/catalog/conte-susie.html" TargetMode="External" /><Relationship Id="rId7" Type="http://schemas.openxmlformats.org/officeDocument/2006/relationships/hyperlink" Target="http://kolgotki-opt.com/catalog/conte-maggie.html" TargetMode="External" /><Relationship Id="rId8" Type="http://schemas.openxmlformats.org/officeDocument/2006/relationships/hyperlink" Target="http://kolgotki-opt.com/catalog/conte-alisa/product/conte-alisa-8s-101sp-.html" TargetMode="External" /><Relationship Id="rId9" Type="http://schemas.openxmlformats.org/officeDocument/2006/relationships/hyperlink" Target="http://kolgotki-opt.com/catalog/conte-eva.html" TargetMode="External" /><Relationship Id="rId10" Type="http://schemas.openxmlformats.org/officeDocument/2006/relationships/hyperlink" Target="http://kolgotki-opt.com/catalog/conte-marit.html" TargetMode="External" /><Relationship Id="rId11" Type="http://schemas.openxmlformats.org/officeDocument/2006/relationships/hyperlink" Target="http://kolgotki-opt.com/catalog/conte-zlata.html" TargetMode="External" /><Relationship Id="rId12" Type="http://schemas.openxmlformats.org/officeDocument/2006/relationships/hyperlink" Target="http://kolgotki-opt.com/catalog/conte-millie.html" TargetMode="External" /><Relationship Id="rId13" Type="http://schemas.openxmlformats.org/officeDocument/2006/relationships/hyperlink" Target="http://kolgotki-opt.com/catalog/noski%2Cgolfy/product/29.html?lang=ru" TargetMode="External" /><Relationship Id="rId14" Type="http://schemas.openxmlformats.org/officeDocument/2006/relationships/hyperlink" Target="http://kolgotki-opt.com/catalog/art-g-katrine-40.html" TargetMode="External" /><Relationship Id="rId15" Type="http://schemas.openxmlformats.org/officeDocument/2006/relationships/hyperlink" Target="http://kolgotki-opt.com/catalog/franzoni/product/2366.html" TargetMode="External" /><Relationship Id="rId16" Type="http://schemas.openxmlformats.org/officeDocument/2006/relationships/hyperlink" Target="http://kolgotki-opt.com/catalog/conte-martina.html" TargetMode="External" /><Relationship Id="rId17" Type="http://schemas.openxmlformats.org/officeDocument/2006/relationships/hyperlink" Target="http://kolgotki-opt.com/catalog/mikrofibra/product/80.html" TargetMode="External" /><Relationship Id="rId18" Type="http://schemas.openxmlformats.org/officeDocument/2006/relationships/hyperlink" Target="http://kolgotki-opt.com/catalog/mikrofibra/product/4416.html" TargetMode="External" /><Relationship Id="rId19" Type="http://schemas.openxmlformats.org/officeDocument/2006/relationships/hyperlink" Target="http://kolgotki-opt.com/catalog/art-g-melanie-250-vnutri-makhrovye.html" TargetMode="External" /><Relationship Id="rId20" Type="http://schemas.openxmlformats.org/officeDocument/2006/relationships/hyperlink" Target="http://kolgotki-opt.com/catalog/conte-bravo-7s-44sp.html" TargetMode="External" /><Relationship Id="rId21" Type="http://schemas.openxmlformats.org/officeDocument/2006/relationships/hyperlink" Target="http://kolgotki-opt.com/catalog/conte-bravo-7s-44sp/product/4878.html" TargetMode="External" /><Relationship Id="rId22" Type="http://schemas.openxmlformats.org/officeDocument/2006/relationships/hyperlink" Target="http://kolgotki-opt.com/catalog/conte-bravo-7s-44sp/product/4877.html" TargetMode="External" /><Relationship Id="rId23" Type="http://schemas.openxmlformats.org/officeDocument/2006/relationships/hyperlink" Target="http://kolgotki-opt.com/catalog/conte-bravo-7s-44sp/product/conte-class-ris-401.html" TargetMode="External" /><Relationship Id="rId24" Type="http://schemas.openxmlformats.org/officeDocument/2006/relationships/hyperlink" Target="http://kolgotki-opt.com/catalog/conte-bravo-7s-44sp/product/4877.html" TargetMode="External" /><Relationship Id="rId25" Type="http://schemas.openxmlformats.org/officeDocument/2006/relationships/hyperlink" Target="http://kolgotki-opt.com/catalog/conte-bravo-7s-44sp/product/4878.html" TargetMode="External" /><Relationship Id="rId26" Type="http://schemas.openxmlformats.org/officeDocument/2006/relationships/hyperlink" Target="http://kolgotki-opt.com/catalog/conte-bravo-7s-44sp/product/5459.html" TargetMode="External" /><Relationship Id="rId27" Type="http://schemas.openxmlformats.org/officeDocument/2006/relationships/hyperlink" Target="http://kolgotki-opt.com/catalog/conte-bravo-7s-44sp/product/4880.html" TargetMode="External" /><Relationship Id="rId28" Type="http://schemas.openxmlformats.org/officeDocument/2006/relationships/hyperlink" Target="http://kolgotki-opt.com/catalog/conte-bravo-7s-44sp/product/4877.html" TargetMode="External" /><Relationship Id="rId29" Type="http://schemas.openxmlformats.org/officeDocument/2006/relationships/hyperlink" Target="http://kolgotki-opt.com/catalog/conte-bravo-7s-44sp/product/4878.html" TargetMode="External" /><Relationship Id="rId30" Type="http://schemas.openxmlformats.org/officeDocument/2006/relationships/hyperlink" Target="http://kolgotki-opt.com/catalog/conte-bravo-7s-44sp/product/5459.html" TargetMode="External" /><Relationship Id="rId31" Type="http://schemas.openxmlformats.org/officeDocument/2006/relationships/hyperlink" Target="http://kolgotki-opt.com/catalog/conte-bravo-7s-44sp/product/4876.html" TargetMode="External" /><Relationship Id="rId32" Type="http://schemas.openxmlformats.org/officeDocument/2006/relationships/hyperlink" Target="http://kolgotki-opt.com/catalog/conte-bravo-7s-44sp/product/4877.html" TargetMode="External" /><Relationship Id="rId33" Type="http://schemas.openxmlformats.org/officeDocument/2006/relationships/hyperlink" Target="http://kolgotki-opt.com/catalog/conte-bravo-7s-44sp/product/conte-class-ris-401.html" TargetMode="External" /><Relationship Id="rId34" Type="http://schemas.openxmlformats.org/officeDocument/2006/relationships/hyperlink" Target="http://kolgotki-opt.com/catalog/conte-bravo-7s-44sp/product/4880.html" TargetMode="External" /><Relationship Id="rId35" Type="http://schemas.openxmlformats.org/officeDocument/2006/relationships/hyperlink" Target="http://kolgotki-opt.com/catalog/conte-bravo-7s-44sp/product/4880.html" TargetMode="External" /><Relationship Id="rId36" Type="http://schemas.openxmlformats.org/officeDocument/2006/relationships/hyperlink" Target="http://kolgotki-opt.com/catalog/conte-bravo-7s-44sp/product/5459.html" TargetMode="External" /><Relationship Id="rId37" Type="http://schemas.openxmlformats.org/officeDocument/2006/relationships/hyperlink" Target="http://kolgotki-opt.com/catalog/conte-bravo-7s-44sp/product/conte-class-ris-401.html" TargetMode="External" /><Relationship Id="rId38" Type="http://schemas.openxmlformats.org/officeDocument/2006/relationships/hyperlink" Target="http://kolgotki-opt.com/catalog/conte-bravo-7s-44sp/product/4877.html" TargetMode="External" /><Relationship Id="rId39" Type="http://schemas.openxmlformats.org/officeDocument/2006/relationships/hyperlink" Target="http://kolgotki-opt.com/catalog/conte-bravo-7s-44sp/product/4878.html" TargetMode="External" /><Relationship Id="rId40" Type="http://schemas.openxmlformats.org/officeDocument/2006/relationships/hyperlink" Target="http://kolgotki-opt.com/catalog/conte-bravo-7s-44sp/product/4877.html" TargetMode="External" /><Relationship Id="rId41" Type="http://schemas.openxmlformats.org/officeDocument/2006/relationships/hyperlink" Target="http://kolgotki-opt.com/catalog/conte-bravo-7s-44sp/product/4878.html" TargetMode="External" /><Relationship Id="rId42" Type="http://schemas.openxmlformats.org/officeDocument/2006/relationships/hyperlink" Target="http://kolgotki-opt.com/catalog/conte-bravo-14s-123sp.html" TargetMode="External" /><Relationship Id="rId43" Type="http://schemas.openxmlformats.org/officeDocument/2006/relationships/hyperlink" Target="http://kolgotki-opt.com/catalog/conte-bravo-14s-123sp-khb/product/5455.html" TargetMode="External" /><Relationship Id="rId44" Type="http://schemas.openxmlformats.org/officeDocument/2006/relationships/hyperlink" Target="http://kolgotki-opt.com/catalog/conte-bravo-14s-123sp/product/5454.html" TargetMode="External" /><Relationship Id="rId45" Type="http://schemas.openxmlformats.org/officeDocument/2006/relationships/hyperlink" Target="http://kolgotki-opt.com/catalog/conte-bravo-14s-123sp-khb/product/5455.html" TargetMode="External" /><Relationship Id="rId46" Type="http://schemas.openxmlformats.org/officeDocument/2006/relationships/hyperlink" Target="http://kolgotki-opt.com/catalog/conte-bravo-14s-123sp/product/5454.html" TargetMode="External" /><Relationship Id="rId47" Type="http://schemas.openxmlformats.org/officeDocument/2006/relationships/hyperlink" Target="http://kolgotki-opt.com/catalog/conte-bravo-14s-123sp/product/5454.html" TargetMode="External" /><Relationship Id="rId48" Type="http://schemas.openxmlformats.org/officeDocument/2006/relationships/hyperlink" Target="http://kolgotki-opt.com/catalog/conte-bravo-14s-123sp-khb/product/5455.html" TargetMode="External" /><Relationship Id="rId49" Type="http://schemas.openxmlformats.org/officeDocument/2006/relationships/hyperlink" Target="http://kolgotki-opt.com/catalog/conte-bravo-14s-123sp/product/5454.html" TargetMode="External" /><Relationship Id="rId50" Type="http://schemas.openxmlformats.org/officeDocument/2006/relationships/hyperlink" Target="http://kolgotki-opt.com/catalog/conte-bravo-14s-123sp/product/5456.html" TargetMode="External" /><Relationship Id="rId51" Type="http://schemas.openxmlformats.org/officeDocument/2006/relationships/hyperlink" Target="http://kolgotki-opt.com/catalog/conte-bravo-14s-123sp/product/5456.html" TargetMode="External" /><Relationship Id="rId52" Type="http://schemas.openxmlformats.org/officeDocument/2006/relationships/hyperlink" Target="http://kolgotki-opt.com/catalog/conte-bravo-14s-123sp/product/5456.html" TargetMode="External" /><Relationship Id="rId53" Type="http://schemas.openxmlformats.org/officeDocument/2006/relationships/hyperlink" Target="http://kolgotki-opt.com/catalog/conte-laura.html" TargetMode="External" /><Relationship Id="rId54" Type="http://schemas.openxmlformats.org/officeDocument/2006/relationships/hyperlink" Target="http://kolgotki-opt.com/catalog/conte-diana.html" TargetMode="External" /><Relationship Id="rId55" Type="http://schemas.openxmlformats.org/officeDocument/2006/relationships/hyperlink" Target="http://kolgotki-opt.com/catalog/conte-susie.html" TargetMode="External" /><Relationship Id="rId56" Type="http://schemas.openxmlformats.org/officeDocument/2006/relationships/hyperlink" Target="http://kolgotki-opt.com/catalog/giulietta/product/3133.html" TargetMode="External" /><Relationship Id="rId57" Type="http://schemas.openxmlformats.org/officeDocument/2006/relationships/hyperlink" Target="http://kolgotki-opt.com/catalog/giulietta/product/3130.html" TargetMode="External" /><Relationship Id="rId58" Type="http://schemas.openxmlformats.org/officeDocument/2006/relationships/hyperlink" Target="http://kolgotki-opt.com/catalog/conte-eva.html" TargetMode="External" /><Relationship Id="rId59" Type="http://schemas.openxmlformats.org/officeDocument/2006/relationships/hyperlink" Target="http://kolgotki-opt.com/catalog/conte-alisa/product/conte-alisa-8s-101sp.html" TargetMode="External" /><Relationship Id="rId60" Type="http://schemas.openxmlformats.org/officeDocument/2006/relationships/hyperlink" Target="http://kolgotki-opt.com/catalog/conte-millie.html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2"/>
  <sheetViews>
    <sheetView tabSelected="1" zoomScalePageLayoutView="0" workbookViewId="0" topLeftCell="A1">
      <pane xSplit="2" ySplit="2" topLeftCell="C20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09" sqref="A209:B218"/>
    </sheetView>
  </sheetViews>
  <sheetFormatPr defaultColWidth="9.00390625" defaultRowHeight="12.75"/>
  <cols>
    <col min="1" max="1" width="12.25390625" style="0" customWidth="1"/>
    <col min="2" max="2" width="45.75390625" style="0" customWidth="1"/>
    <col min="3" max="6" width="5.75390625" style="0" customWidth="1"/>
    <col min="7" max="10" width="5.75390625" style="0" hidden="1" customWidth="1"/>
    <col min="11" max="11" width="11.75390625" style="0" hidden="1" customWidth="1"/>
    <col min="12" max="12" width="15.75390625" style="0" customWidth="1"/>
    <col min="13" max="13" width="15.75390625" style="0" hidden="1" customWidth="1"/>
    <col min="14" max="14" width="15.75390625" style="0" customWidth="1"/>
    <col min="15" max="16" width="15.75390625" style="0" hidden="1" customWidth="1"/>
    <col min="17" max="22" width="15.75390625" style="0" customWidth="1"/>
    <col min="23" max="31" width="0" style="0" hidden="1" customWidth="1"/>
  </cols>
  <sheetData>
    <row r="1" spans="1:16" ht="12.75">
      <c r="A1" s="2"/>
      <c r="B1" s="2"/>
      <c r="C1" s="3"/>
      <c r="D1" s="4"/>
      <c r="E1" s="4"/>
      <c r="F1" s="4"/>
      <c r="G1" s="4"/>
      <c r="H1" s="4"/>
      <c r="I1" s="4"/>
      <c r="J1" s="4"/>
      <c r="K1" s="5"/>
      <c r="L1" s="2"/>
      <c r="M1" s="2"/>
      <c r="N1" s="2"/>
      <c r="O1" s="2"/>
      <c r="P1" s="2"/>
    </row>
    <row r="2" spans="1:17" ht="12.75">
      <c r="A2" s="2"/>
      <c r="B2" s="2" t="s">
        <v>0</v>
      </c>
      <c r="C2" s="3" t="s">
        <v>1</v>
      </c>
      <c r="D2" s="4"/>
      <c r="E2" s="4"/>
      <c r="F2" s="4"/>
      <c r="G2" s="4"/>
      <c r="H2" s="4"/>
      <c r="I2" s="4"/>
      <c r="J2" s="4"/>
      <c r="K2" s="5" t="s">
        <v>2</v>
      </c>
      <c r="L2" s="2" t="s">
        <v>3</v>
      </c>
      <c r="M2" s="2" t="s">
        <v>4</v>
      </c>
      <c r="N2" s="2" t="s">
        <v>5</v>
      </c>
      <c r="O2" s="2" t="s">
        <v>6</v>
      </c>
      <c r="P2" s="2" t="s">
        <v>50</v>
      </c>
      <c r="Q2" s="26">
        <f>SUM(Q3:Q203)</f>
        <v>16885.379999999997</v>
      </c>
    </row>
    <row r="4" spans="1:31" ht="12.75">
      <c r="A4" s="12" t="s">
        <v>51</v>
      </c>
      <c r="B4" s="6" t="s">
        <v>48</v>
      </c>
      <c r="C4" s="7" t="s">
        <v>27</v>
      </c>
      <c r="D4" s="7" t="s">
        <v>28</v>
      </c>
      <c r="E4" s="7" t="s">
        <v>40</v>
      </c>
      <c r="F4" s="7" t="s">
        <v>36</v>
      </c>
      <c r="G4" s="7" t="s">
        <v>10</v>
      </c>
      <c r="H4" s="7" t="s">
        <v>10</v>
      </c>
      <c r="I4" s="7" t="s">
        <v>10</v>
      </c>
      <c r="J4" s="7" t="s">
        <v>10</v>
      </c>
      <c r="K4" s="8"/>
      <c r="L4" s="9">
        <v>498</v>
      </c>
      <c r="M4" s="9">
        <v>382.86</v>
      </c>
      <c r="N4" s="9">
        <v>363.72</v>
      </c>
      <c r="O4" s="9">
        <v>352.24</v>
      </c>
      <c r="P4" s="9">
        <v>344.58</v>
      </c>
      <c r="Q4" s="1"/>
      <c r="R4" s="1"/>
      <c r="S4" s="1"/>
      <c r="T4" s="1"/>
      <c r="U4" s="1"/>
      <c r="V4">
        <f aca="true" t="shared" si="0" ref="V4:V44">K4*L4</f>
        <v>0</v>
      </c>
      <c r="W4">
        <f aca="true" t="shared" si="1" ref="W4:W44">K4*M4</f>
        <v>0</v>
      </c>
      <c r="X4">
        <f aca="true" t="shared" si="2" ref="X4:X44">K4*N4</f>
        <v>0</v>
      </c>
      <c r="Y4">
        <f aca="true" t="shared" si="3" ref="Y4:Y44">K4*O4</f>
        <v>0</v>
      </c>
      <c r="Z4">
        <f aca="true" t="shared" si="4" ref="Z4:Z44">K4*P4</f>
        <v>0</v>
      </c>
      <c r="AA4">
        <f aca="true" t="shared" si="5" ref="AA4:AA44">K4*Q4</f>
        <v>0</v>
      </c>
      <c r="AB4">
        <f aca="true" t="shared" si="6" ref="AB4:AB44">K4*R4</f>
        <v>0</v>
      </c>
      <c r="AC4">
        <f aca="true" t="shared" si="7" ref="AC4:AC44">K4*S4</f>
        <v>0</v>
      </c>
      <c r="AD4">
        <f aca="true" t="shared" si="8" ref="AD4:AD44">K4*T4</f>
        <v>0</v>
      </c>
      <c r="AE4">
        <f aca="true" t="shared" si="9" ref="AE4:AE44">K4*U4</f>
        <v>0</v>
      </c>
    </row>
    <row r="5" spans="1:31" ht="12.75">
      <c r="A5" s="2"/>
      <c r="B5" s="10" t="s">
        <v>49</v>
      </c>
      <c r="C5" s="11" t="s">
        <v>12</v>
      </c>
      <c r="D5" s="11" t="s">
        <v>12</v>
      </c>
      <c r="E5" s="11" t="s">
        <v>12</v>
      </c>
      <c r="F5" s="11"/>
      <c r="G5" s="11"/>
      <c r="H5" s="11"/>
      <c r="I5" s="11"/>
      <c r="J5" s="11"/>
      <c r="K5" s="8"/>
      <c r="L5" s="9"/>
      <c r="M5" s="9"/>
      <c r="N5" s="9"/>
      <c r="O5" s="9"/>
      <c r="P5" s="9"/>
      <c r="Q5" s="1"/>
      <c r="R5" s="1"/>
      <c r="S5" s="1"/>
      <c r="T5" s="1"/>
      <c r="U5" s="1"/>
      <c r="V5">
        <f t="shared" si="0"/>
        <v>0</v>
      </c>
      <c r="W5">
        <f t="shared" si="1"/>
        <v>0</v>
      </c>
      <c r="X5">
        <f t="shared" si="2"/>
        <v>0</v>
      </c>
      <c r="Y5">
        <f t="shared" si="3"/>
        <v>0</v>
      </c>
      <c r="Z5">
        <f t="shared" si="4"/>
        <v>0</v>
      </c>
      <c r="AA5">
        <f t="shared" si="5"/>
        <v>0</v>
      </c>
      <c r="AB5">
        <f t="shared" si="6"/>
        <v>0</v>
      </c>
      <c r="AC5">
        <f t="shared" si="7"/>
        <v>0</v>
      </c>
      <c r="AD5">
        <f t="shared" si="8"/>
        <v>0</v>
      </c>
      <c r="AE5">
        <f t="shared" si="9"/>
        <v>0</v>
      </c>
    </row>
    <row r="6" spans="1:31" ht="12.75">
      <c r="A6" s="2"/>
      <c r="B6" s="10" t="s">
        <v>38</v>
      </c>
      <c r="C6" s="11" t="s">
        <v>12</v>
      </c>
      <c r="D6" s="11" t="s">
        <v>12</v>
      </c>
      <c r="E6" s="11" t="s">
        <v>12</v>
      </c>
      <c r="F6" s="11" t="s">
        <v>12</v>
      </c>
      <c r="G6" s="11"/>
      <c r="H6" s="11"/>
      <c r="I6" s="11"/>
      <c r="J6" s="11"/>
      <c r="K6" s="8"/>
      <c r="L6" s="9"/>
      <c r="M6" s="9"/>
      <c r="N6" s="9"/>
      <c r="O6" s="9"/>
      <c r="P6" s="9"/>
      <c r="Q6" s="1"/>
      <c r="R6" s="1"/>
      <c r="S6" s="1"/>
      <c r="T6" s="1"/>
      <c r="U6" s="1"/>
      <c r="V6">
        <f t="shared" si="0"/>
        <v>0</v>
      </c>
      <c r="W6">
        <f t="shared" si="1"/>
        <v>0</v>
      </c>
      <c r="X6">
        <f t="shared" si="2"/>
        <v>0</v>
      </c>
      <c r="Y6">
        <f t="shared" si="3"/>
        <v>0</v>
      </c>
      <c r="Z6">
        <f t="shared" si="4"/>
        <v>0</v>
      </c>
      <c r="AA6">
        <f t="shared" si="5"/>
        <v>0</v>
      </c>
      <c r="AB6">
        <f t="shared" si="6"/>
        <v>0</v>
      </c>
      <c r="AC6">
        <f t="shared" si="7"/>
        <v>0</v>
      </c>
      <c r="AD6">
        <f t="shared" si="8"/>
        <v>0</v>
      </c>
      <c r="AE6">
        <f t="shared" si="9"/>
        <v>0</v>
      </c>
    </row>
    <row r="7" spans="1:31" ht="12.75">
      <c r="A7" s="2" t="s">
        <v>57</v>
      </c>
      <c r="B7" s="10" t="s">
        <v>37</v>
      </c>
      <c r="C7" s="11" t="s">
        <v>12</v>
      </c>
      <c r="D7" s="11">
        <v>1</v>
      </c>
      <c r="E7" s="11" t="s">
        <v>12</v>
      </c>
      <c r="F7" s="11"/>
      <c r="G7" s="11"/>
      <c r="H7" s="11"/>
      <c r="I7" s="11"/>
      <c r="J7" s="11"/>
      <c r="K7" s="8"/>
      <c r="L7" s="9"/>
      <c r="M7" s="9"/>
      <c r="N7" s="9"/>
      <c r="O7" s="9"/>
      <c r="P7" s="9"/>
      <c r="Q7" s="1">
        <v>363.72</v>
      </c>
      <c r="R7" s="1"/>
      <c r="S7" s="1"/>
      <c r="T7" s="1"/>
      <c r="U7" s="1"/>
      <c r="V7">
        <f t="shared" si="0"/>
        <v>0</v>
      </c>
      <c r="W7">
        <f t="shared" si="1"/>
        <v>0</v>
      </c>
      <c r="X7">
        <f t="shared" si="2"/>
        <v>0</v>
      </c>
      <c r="Y7">
        <f t="shared" si="3"/>
        <v>0</v>
      </c>
      <c r="Z7">
        <f t="shared" si="4"/>
        <v>0</v>
      </c>
      <c r="AA7">
        <f t="shared" si="5"/>
        <v>0</v>
      </c>
      <c r="AB7">
        <f t="shared" si="6"/>
        <v>0</v>
      </c>
      <c r="AC7">
        <f t="shared" si="7"/>
        <v>0</v>
      </c>
      <c r="AD7">
        <f t="shared" si="8"/>
        <v>0</v>
      </c>
      <c r="AE7">
        <f t="shared" si="9"/>
        <v>0</v>
      </c>
    </row>
    <row r="8" spans="1:31" ht="12.75">
      <c r="A8" s="12" t="s">
        <v>52</v>
      </c>
      <c r="B8" s="6" t="s">
        <v>33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10</v>
      </c>
      <c r="H8" s="7" t="s">
        <v>10</v>
      </c>
      <c r="I8" s="7" t="s">
        <v>10</v>
      </c>
      <c r="J8" s="7" t="s">
        <v>10</v>
      </c>
      <c r="K8" s="8"/>
      <c r="L8" s="9">
        <v>735</v>
      </c>
      <c r="M8" s="9">
        <v>579.5</v>
      </c>
      <c r="N8" s="9">
        <v>549</v>
      </c>
      <c r="O8" s="9">
        <v>536.8</v>
      </c>
      <c r="P8" s="1"/>
      <c r="Q8" s="1"/>
      <c r="R8" s="1"/>
      <c r="S8" s="1"/>
      <c r="T8" s="1"/>
      <c r="U8" s="1"/>
      <c r="V8">
        <f t="shared" si="0"/>
        <v>0</v>
      </c>
      <c r="W8">
        <f t="shared" si="1"/>
        <v>0</v>
      </c>
      <c r="X8">
        <f t="shared" si="2"/>
        <v>0</v>
      </c>
      <c r="Y8">
        <f t="shared" si="3"/>
        <v>0</v>
      </c>
      <c r="Z8">
        <f t="shared" si="4"/>
        <v>0</v>
      </c>
      <c r="AA8">
        <f t="shared" si="5"/>
        <v>0</v>
      </c>
      <c r="AB8">
        <f t="shared" si="6"/>
        <v>0</v>
      </c>
      <c r="AC8">
        <f t="shared" si="7"/>
        <v>0</v>
      </c>
      <c r="AD8">
        <f t="shared" si="8"/>
        <v>0</v>
      </c>
      <c r="AE8">
        <f t="shared" si="9"/>
        <v>0</v>
      </c>
    </row>
    <row r="9" spans="1:31" ht="12.75">
      <c r="A9" s="2"/>
      <c r="B9" s="10" t="s">
        <v>13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  <c r="J9" s="7" t="s">
        <v>10</v>
      </c>
      <c r="K9" s="8"/>
      <c r="L9" s="9"/>
      <c r="M9" s="9"/>
      <c r="N9" s="9"/>
      <c r="O9" s="9"/>
      <c r="P9" s="1"/>
      <c r="Q9" s="1"/>
      <c r="R9" s="1"/>
      <c r="S9" s="1"/>
      <c r="T9" s="1"/>
      <c r="U9" s="1"/>
      <c r="V9">
        <f t="shared" si="0"/>
        <v>0</v>
      </c>
      <c r="W9">
        <f t="shared" si="1"/>
        <v>0</v>
      </c>
      <c r="X9">
        <f t="shared" si="2"/>
        <v>0</v>
      </c>
      <c r="Y9">
        <f t="shared" si="3"/>
        <v>0</v>
      </c>
      <c r="Z9">
        <f t="shared" si="4"/>
        <v>0</v>
      </c>
      <c r="AA9">
        <f t="shared" si="5"/>
        <v>0</v>
      </c>
      <c r="AB9">
        <f t="shared" si="6"/>
        <v>0</v>
      </c>
      <c r="AC9">
        <f t="shared" si="7"/>
        <v>0</v>
      </c>
      <c r="AD9">
        <f t="shared" si="8"/>
        <v>0</v>
      </c>
      <c r="AE9">
        <f t="shared" si="9"/>
        <v>0</v>
      </c>
    </row>
    <row r="10" spans="1:31" ht="12.75">
      <c r="A10" s="2" t="s">
        <v>82</v>
      </c>
      <c r="B10" s="10" t="s">
        <v>14</v>
      </c>
      <c r="C10" s="11"/>
      <c r="D10" s="11">
        <v>1</v>
      </c>
      <c r="E10" s="11" t="s">
        <v>12</v>
      </c>
      <c r="F10" s="11"/>
      <c r="G10" s="11"/>
      <c r="H10" s="11"/>
      <c r="I10" s="11"/>
      <c r="J10" s="11"/>
      <c r="K10" s="8"/>
      <c r="L10" s="9"/>
      <c r="M10" s="9"/>
      <c r="N10" s="9"/>
      <c r="O10" s="9"/>
      <c r="P10" s="1"/>
      <c r="Q10" s="1">
        <v>549</v>
      </c>
      <c r="R10" s="1"/>
      <c r="S10" s="1"/>
      <c r="T10" s="1"/>
      <c r="U10" s="1"/>
      <c r="V10">
        <f>K10*L10</f>
        <v>0</v>
      </c>
      <c r="W10">
        <f>K10*M10</f>
        <v>0</v>
      </c>
      <c r="X10">
        <f>K10*N10</f>
        <v>0</v>
      </c>
      <c r="Y10">
        <f>K10*O10</f>
        <v>0</v>
      </c>
      <c r="Z10">
        <f>K10*P10</f>
        <v>0</v>
      </c>
      <c r="AA10">
        <f>K10*Q10</f>
        <v>0</v>
      </c>
      <c r="AB10">
        <f>K10*R10</f>
        <v>0</v>
      </c>
      <c r="AC10">
        <f>K10*S10</f>
        <v>0</v>
      </c>
      <c r="AD10">
        <f>K10*T10</f>
        <v>0</v>
      </c>
      <c r="AE10">
        <f>K10*U10</f>
        <v>0</v>
      </c>
    </row>
    <row r="11" spans="1:31" ht="12.75">
      <c r="A11" s="2" t="s">
        <v>55</v>
      </c>
      <c r="B11" s="10" t="s">
        <v>14</v>
      </c>
      <c r="C11" s="11"/>
      <c r="D11" s="11">
        <v>1</v>
      </c>
      <c r="E11" s="11" t="s">
        <v>12</v>
      </c>
      <c r="F11" s="11"/>
      <c r="G11" s="11"/>
      <c r="H11" s="11"/>
      <c r="I11" s="11"/>
      <c r="J11" s="11"/>
      <c r="K11" s="8"/>
      <c r="L11" s="9"/>
      <c r="M11" s="9"/>
      <c r="N11" s="9"/>
      <c r="O11" s="9"/>
      <c r="P11" s="1"/>
      <c r="Q11" s="1">
        <v>549</v>
      </c>
      <c r="R11" s="1"/>
      <c r="S11" s="1"/>
      <c r="T11" s="1"/>
      <c r="U11" s="1"/>
      <c r="V11">
        <f>K11*L11</f>
        <v>0</v>
      </c>
      <c r="W11">
        <f>K11*M11</f>
        <v>0</v>
      </c>
      <c r="X11">
        <f>K11*N11</f>
        <v>0</v>
      </c>
      <c r="Y11">
        <f>K11*O11</f>
        <v>0</v>
      </c>
      <c r="Z11">
        <f>K11*P11</f>
        <v>0</v>
      </c>
      <c r="AA11">
        <f>K11*Q11</f>
        <v>0</v>
      </c>
      <c r="AB11">
        <f>K11*R11</f>
        <v>0</v>
      </c>
      <c r="AC11">
        <f>K11*S11</f>
        <v>0</v>
      </c>
      <c r="AD11">
        <f>K11*T11</f>
        <v>0</v>
      </c>
      <c r="AE11">
        <f>K11*U11</f>
        <v>0</v>
      </c>
    </row>
    <row r="12" spans="1:31" ht="12.75">
      <c r="A12" s="2" t="s">
        <v>57</v>
      </c>
      <c r="B12" s="10" t="s">
        <v>14</v>
      </c>
      <c r="C12" s="11"/>
      <c r="D12" s="11">
        <v>1</v>
      </c>
      <c r="E12" s="11" t="s">
        <v>12</v>
      </c>
      <c r="F12" s="11"/>
      <c r="G12" s="11"/>
      <c r="H12" s="11"/>
      <c r="I12" s="11"/>
      <c r="J12" s="11"/>
      <c r="K12" s="8"/>
      <c r="L12" s="9"/>
      <c r="M12" s="9"/>
      <c r="N12" s="9"/>
      <c r="O12" s="9"/>
      <c r="P12" s="1"/>
      <c r="Q12" s="1">
        <v>549</v>
      </c>
      <c r="R12" s="1"/>
      <c r="S12" s="1"/>
      <c r="T12" s="1"/>
      <c r="U12" s="1"/>
      <c r="V12">
        <f t="shared" si="0"/>
        <v>0</v>
      </c>
      <c r="W12">
        <f t="shared" si="1"/>
        <v>0</v>
      </c>
      <c r="X12">
        <f t="shared" si="2"/>
        <v>0</v>
      </c>
      <c r="Y12">
        <f t="shared" si="3"/>
        <v>0</v>
      </c>
      <c r="Z12">
        <f t="shared" si="4"/>
        <v>0</v>
      </c>
      <c r="AA12">
        <f t="shared" si="5"/>
        <v>0</v>
      </c>
      <c r="AB12">
        <f t="shared" si="6"/>
        <v>0</v>
      </c>
      <c r="AC12">
        <f t="shared" si="7"/>
        <v>0</v>
      </c>
      <c r="AD12">
        <f t="shared" si="8"/>
        <v>0</v>
      </c>
      <c r="AE12">
        <f t="shared" si="9"/>
        <v>0</v>
      </c>
    </row>
    <row r="13" spans="1:31" s="21" customFormat="1" ht="12.75">
      <c r="A13" s="14" t="s">
        <v>52</v>
      </c>
      <c r="B13" s="15" t="s">
        <v>46</v>
      </c>
      <c r="C13" s="17" t="s">
        <v>7</v>
      </c>
      <c r="D13" s="17" t="s">
        <v>8</v>
      </c>
      <c r="E13" s="17" t="s">
        <v>9</v>
      </c>
      <c r="F13" s="17" t="s">
        <v>17</v>
      </c>
      <c r="G13" s="17" t="s">
        <v>10</v>
      </c>
      <c r="H13" s="17" t="s">
        <v>10</v>
      </c>
      <c r="I13" s="17" t="s">
        <v>10</v>
      </c>
      <c r="J13" s="17" t="s">
        <v>10</v>
      </c>
      <c r="K13" s="18"/>
      <c r="L13" s="19">
        <v>500</v>
      </c>
      <c r="M13" s="19">
        <v>345.6</v>
      </c>
      <c r="N13" s="19">
        <v>326.4</v>
      </c>
      <c r="O13" s="19">
        <v>326.4</v>
      </c>
      <c r="P13" s="20"/>
      <c r="Q13" s="20"/>
      <c r="R13" s="20"/>
      <c r="S13" s="20"/>
      <c r="T13" s="20"/>
      <c r="U13" s="20"/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</row>
    <row r="14" spans="1:31" s="21" customFormat="1" ht="12.75">
      <c r="A14" s="22" t="s">
        <v>57</v>
      </c>
      <c r="B14" s="23" t="s">
        <v>29</v>
      </c>
      <c r="C14" s="24" t="s">
        <v>12</v>
      </c>
      <c r="D14" s="24">
        <v>2</v>
      </c>
      <c r="E14" s="24" t="s">
        <v>12</v>
      </c>
      <c r="F14" s="24" t="s">
        <v>12</v>
      </c>
      <c r="G14" s="24"/>
      <c r="H14" s="24"/>
      <c r="I14" s="24"/>
      <c r="J14" s="24"/>
      <c r="K14" s="18"/>
      <c r="L14" s="19"/>
      <c r="M14" s="19"/>
      <c r="N14" s="19"/>
      <c r="O14" s="19"/>
      <c r="P14" s="20"/>
      <c r="Q14" s="1">
        <f>D14*N13</f>
        <v>652.8</v>
      </c>
      <c r="R14" s="20"/>
      <c r="S14" s="20"/>
      <c r="T14" s="20"/>
      <c r="U14" s="20"/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</row>
    <row r="15" spans="1:31" s="21" customFormat="1" ht="12.75">
      <c r="A15" s="22" t="s">
        <v>57</v>
      </c>
      <c r="B15" s="23" t="s">
        <v>30</v>
      </c>
      <c r="C15" s="24" t="s">
        <v>12</v>
      </c>
      <c r="D15" s="24">
        <v>1</v>
      </c>
      <c r="E15" s="24" t="s">
        <v>12</v>
      </c>
      <c r="F15" s="24" t="s">
        <v>12</v>
      </c>
      <c r="G15" s="24"/>
      <c r="H15" s="24"/>
      <c r="I15" s="24"/>
      <c r="J15" s="24"/>
      <c r="K15" s="18"/>
      <c r="L15" s="19"/>
      <c r="M15" s="19"/>
      <c r="N15" s="19"/>
      <c r="O15" s="19"/>
      <c r="P15" s="20"/>
      <c r="Q15" s="1">
        <f>N13</f>
        <v>326.4</v>
      </c>
      <c r="R15" s="20"/>
      <c r="S15" s="20"/>
      <c r="T15" s="20"/>
      <c r="U15" s="20"/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</row>
    <row r="16" spans="1:31" s="21" customFormat="1" ht="12.75">
      <c r="A16" s="22"/>
      <c r="B16" s="23" t="s">
        <v>13</v>
      </c>
      <c r="C16" s="17" t="s">
        <v>12</v>
      </c>
      <c r="D16" s="17" t="s">
        <v>12</v>
      </c>
      <c r="E16" s="17" t="s">
        <v>12</v>
      </c>
      <c r="F16" s="17" t="s">
        <v>12</v>
      </c>
      <c r="G16" s="17" t="s">
        <v>10</v>
      </c>
      <c r="H16" s="17" t="s">
        <v>10</v>
      </c>
      <c r="I16" s="17" t="s">
        <v>10</v>
      </c>
      <c r="J16" s="17" t="s">
        <v>10</v>
      </c>
      <c r="K16" s="18"/>
      <c r="L16" s="19"/>
      <c r="M16" s="19"/>
      <c r="N16" s="19"/>
      <c r="O16" s="19"/>
      <c r="P16" s="20"/>
      <c r="Q16" s="20"/>
      <c r="R16" s="20"/>
      <c r="S16" s="20"/>
      <c r="T16" s="20"/>
      <c r="U16" s="20"/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</row>
    <row r="17" spans="1:31" s="21" customFormat="1" ht="12.75">
      <c r="A17" s="22"/>
      <c r="B17" s="23" t="s">
        <v>44</v>
      </c>
      <c r="C17" s="24" t="s">
        <v>12</v>
      </c>
      <c r="D17" s="24" t="s">
        <v>12</v>
      </c>
      <c r="E17" s="24" t="s">
        <v>12</v>
      </c>
      <c r="F17" s="24" t="s">
        <v>12</v>
      </c>
      <c r="G17" s="24"/>
      <c r="H17" s="24"/>
      <c r="I17" s="24"/>
      <c r="J17" s="24"/>
      <c r="K17" s="18"/>
      <c r="L17" s="19"/>
      <c r="M17" s="19"/>
      <c r="N17" s="19"/>
      <c r="O17" s="19"/>
      <c r="P17" s="20"/>
      <c r="Q17" s="20"/>
      <c r="R17" s="20"/>
      <c r="S17" s="20"/>
      <c r="T17" s="20"/>
      <c r="U17" s="20"/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</row>
    <row r="18" spans="1:31" s="21" customFormat="1" ht="12.75">
      <c r="A18" s="22"/>
      <c r="B18" s="23" t="s">
        <v>45</v>
      </c>
      <c r="C18" s="24" t="s">
        <v>12</v>
      </c>
      <c r="D18" s="24" t="s">
        <v>12</v>
      </c>
      <c r="E18" s="24" t="s">
        <v>12</v>
      </c>
      <c r="F18" s="24" t="s">
        <v>12</v>
      </c>
      <c r="G18" s="24"/>
      <c r="H18" s="24"/>
      <c r="I18" s="24"/>
      <c r="J18" s="24"/>
      <c r="K18" s="18"/>
      <c r="L18" s="19"/>
      <c r="M18" s="19"/>
      <c r="N18" s="19"/>
      <c r="O18" s="19"/>
      <c r="P18" s="20"/>
      <c r="Q18" s="20"/>
      <c r="R18" s="20"/>
      <c r="S18" s="20"/>
      <c r="T18" s="20"/>
      <c r="U18" s="20"/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</row>
    <row r="19" spans="1:31" s="21" customFormat="1" ht="12.75">
      <c r="A19" s="14" t="s">
        <v>52</v>
      </c>
      <c r="B19" s="15" t="s">
        <v>47</v>
      </c>
      <c r="C19" s="17" t="s">
        <v>7</v>
      </c>
      <c r="D19" s="17" t="s">
        <v>8</v>
      </c>
      <c r="E19" s="17" t="s">
        <v>9</v>
      </c>
      <c r="F19" s="17" t="s">
        <v>17</v>
      </c>
      <c r="G19" s="17" t="s">
        <v>10</v>
      </c>
      <c r="H19" s="17" t="s">
        <v>10</v>
      </c>
      <c r="I19" s="17" t="s">
        <v>10</v>
      </c>
      <c r="J19" s="17" t="s">
        <v>10</v>
      </c>
      <c r="K19" s="18"/>
      <c r="L19" s="19">
        <v>702</v>
      </c>
      <c r="M19" s="19">
        <v>486</v>
      </c>
      <c r="N19" s="19">
        <v>459</v>
      </c>
      <c r="O19" s="19">
        <v>459</v>
      </c>
      <c r="P19" s="20"/>
      <c r="Q19" s="20"/>
      <c r="R19" s="20"/>
      <c r="S19" s="20"/>
      <c r="T19" s="20"/>
      <c r="U19" s="20"/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</row>
    <row r="20" spans="1:31" s="21" customFormat="1" ht="12.75">
      <c r="A20" s="22" t="s">
        <v>57</v>
      </c>
      <c r="B20" s="23" t="s">
        <v>13</v>
      </c>
      <c r="C20" s="24" t="s">
        <v>12</v>
      </c>
      <c r="D20" s="24">
        <v>3</v>
      </c>
      <c r="E20" s="24"/>
      <c r="F20" s="24" t="s">
        <v>12</v>
      </c>
      <c r="G20" s="24"/>
      <c r="H20" s="24"/>
      <c r="I20" s="24"/>
      <c r="J20" s="24"/>
      <c r="K20" s="18"/>
      <c r="L20" s="19"/>
      <c r="M20" s="19"/>
      <c r="N20" s="19"/>
      <c r="O20" s="19"/>
      <c r="P20" s="20"/>
      <c r="Q20" s="20">
        <f>N19*D20</f>
        <v>1377</v>
      </c>
      <c r="R20" s="20"/>
      <c r="S20" s="20"/>
      <c r="T20" s="20"/>
      <c r="U20" s="20"/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</row>
    <row r="21" spans="1:31" s="21" customFormat="1" ht="12.75">
      <c r="A21" s="22"/>
      <c r="B21" s="23" t="s">
        <v>44</v>
      </c>
      <c r="C21" s="24" t="s">
        <v>12</v>
      </c>
      <c r="D21" s="24"/>
      <c r="E21" s="24" t="s">
        <v>12</v>
      </c>
      <c r="F21" s="24"/>
      <c r="G21" s="24"/>
      <c r="H21" s="24"/>
      <c r="I21" s="24"/>
      <c r="J21" s="24"/>
      <c r="K21" s="18"/>
      <c r="L21" s="19"/>
      <c r="M21" s="19"/>
      <c r="N21" s="19"/>
      <c r="O21" s="19"/>
      <c r="P21" s="20"/>
      <c r="Q21" s="20"/>
      <c r="R21" s="20"/>
      <c r="S21" s="20"/>
      <c r="T21" s="20"/>
      <c r="U21" s="20"/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</row>
    <row r="22" spans="1:31" ht="12.75">
      <c r="A22" s="2"/>
      <c r="B22" s="10" t="s">
        <v>45</v>
      </c>
      <c r="C22" s="7" t="s">
        <v>12</v>
      </c>
      <c r="D22" s="7" t="s">
        <v>12</v>
      </c>
      <c r="E22" s="7" t="s">
        <v>12</v>
      </c>
      <c r="F22" s="7" t="s">
        <v>10</v>
      </c>
      <c r="G22" s="7" t="s">
        <v>10</v>
      </c>
      <c r="H22" s="7" t="s">
        <v>10</v>
      </c>
      <c r="I22" s="7" t="s">
        <v>10</v>
      </c>
      <c r="J22" s="7" t="s">
        <v>10</v>
      </c>
      <c r="K22" s="8"/>
      <c r="L22" s="9"/>
      <c r="M22" s="9"/>
      <c r="N22" s="9"/>
      <c r="O22" s="9"/>
      <c r="P22" s="1"/>
      <c r="Q22" s="1"/>
      <c r="R22" s="1"/>
      <c r="S22" s="1"/>
      <c r="T22" s="1"/>
      <c r="U22" s="1"/>
      <c r="V22">
        <f t="shared" si="0"/>
        <v>0</v>
      </c>
      <c r="W22">
        <f t="shared" si="1"/>
        <v>0</v>
      </c>
      <c r="X22">
        <f t="shared" si="2"/>
        <v>0</v>
      </c>
      <c r="Y22">
        <f t="shared" si="3"/>
        <v>0</v>
      </c>
      <c r="Z22">
        <f t="shared" si="4"/>
        <v>0</v>
      </c>
      <c r="AA22">
        <f t="shared" si="5"/>
        <v>0</v>
      </c>
      <c r="AB22">
        <f t="shared" si="6"/>
        <v>0</v>
      </c>
      <c r="AC22">
        <f t="shared" si="7"/>
        <v>0</v>
      </c>
      <c r="AD22">
        <f t="shared" si="8"/>
        <v>0</v>
      </c>
      <c r="AE22">
        <f t="shared" si="9"/>
        <v>0</v>
      </c>
    </row>
    <row r="23" spans="1:31" ht="12.75">
      <c r="A23" s="12" t="s">
        <v>52</v>
      </c>
      <c r="B23" s="6" t="s">
        <v>43</v>
      </c>
      <c r="C23" s="7" t="s">
        <v>16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  <c r="I23" s="7" t="s">
        <v>10</v>
      </c>
      <c r="J23" s="7" t="s">
        <v>10</v>
      </c>
      <c r="K23" s="8"/>
      <c r="L23" s="9">
        <v>96.2</v>
      </c>
      <c r="M23" s="9">
        <v>66.6</v>
      </c>
      <c r="N23" s="9">
        <v>62.9</v>
      </c>
      <c r="O23" s="9">
        <v>62.9</v>
      </c>
      <c r="P23" s="1"/>
      <c r="Q23" s="1"/>
      <c r="R23" s="1">
        <f>N23*24*2</f>
        <v>3019.2</v>
      </c>
      <c r="S23" s="1" t="s">
        <v>127</v>
      </c>
      <c r="T23" s="1"/>
      <c r="U23" s="1"/>
      <c r="V23">
        <f aca="true" t="shared" si="10" ref="V23:V30">K23*L23</f>
        <v>0</v>
      </c>
      <c r="W23">
        <f aca="true" t="shared" si="11" ref="W23:W30">K23*M23</f>
        <v>0</v>
      </c>
      <c r="X23">
        <f aca="true" t="shared" si="12" ref="X23:X30">K23*N23</f>
        <v>0</v>
      </c>
      <c r="Y23">
        <f aca="true" t="shared" si="13" ref="Y23:Y30">K23*O23</f>
        <v>0</v>
      </c>
      <c r="Z23">
        <f aca="true" t="shared" si="14" ref="Z23:Z30">K23*P23</f>
        <v>0</v>
      </c>
      <c r="AA23">
        <f aca="true" t="shared" si="15" ref="AA23:AA30">K23*Q23</f>
        <v>0</v>
      </c>
      <c r="AB23">
        <f aca="true" t="shared" si="16" ref="AB23:AB30">K23*R23</f>
        <v>0</v>
      </c>
      <c r="AC23" t="e">
        <f aca="true" t="shared" si="17" ref="AC23:AC30">K23*S23</f>
        <v>#VALUE!</v>
      </c>
      <c r="AD23">
        <f aca="true" t="shared" si="18" ref="AD23:AD30">K23*T23</f>
        <v>0</v>
      </c>
      <c r="AE23">
        <f aca="true" t="shared" si="19" ref="AE23:AE30">K23*U23</f>
        <v>0</v>
      </c>
    </row>
    <row r="24" spans="1:31" ht="12.75">
      <c r="A24" s="2" t="s">
        <v>56</v>
      </c>
      <c r="B24" s="10" t="s">
        <v>39</v>
      </c>
      <c r="C24" s="7" t="s">
        <v>18</v>
      </c>
      <c r="D24" s="7" t="s">
        <v>10</v>
      </c>
      <c r="E24" s="7" t="s">
        <v>10</v>
      </c>
      <c r="F24" s="7" t="s">
        <v>10</v>
      </c>
      <c r="G24" s="7" t="s">
        <v>10</v>
      </c>
      <c r="H24" s="7" t="s">
        <v>10</v>
      </c>
      <c r="I24" s="7" t="s">
        <v>10</v>
      </c>
      <c r="J24" s="7" t="s">
        <v>10</v>
      </c>
      <c r="K24" s="8"/>
      <c r="L24" s="9"/>
      <c r="M24" s="9"/>
      <c r="N24" s="9"/>
      <c r="O24" s="9"/>
      <c r="P24" s="1"/>
      <c r="Q24" s="1">
        <f>C24*$N$23</f>
        <v>440.3</v>
      </c>
      <c r="R24" s="1"/>
      <c r="S24" s="1"/>
      <c r="T24" s="1"/>
      <c r="U24" s="1"/>
      <c r="V24">
        <f t="shared" si="10"/>
        <v>0</v>
      </c>
      <c r="W24">
        <f t="shared" si="11"/>
        <v>0</v>
      </c>
      <c r="X24">
        <f t="shared" si="12"/>
        <v>0</v>
      </c>
      <c r="Y24">
        <f t="shared" si="13"/>
        <v>0</v>
      </c>
      <c r="Z24">
        <f t="shared" si="14"/>
        <v>0</v>
      </c>
      <c r="AA24">
        <f t="shared" si="15"/>
        <v>0</v>
      </c>
      <c r="AB24">
        <f t="shared" si="16"/>
        <v>0</v>
      </c>
      <c r="AC24">
        <f t="shared" si="17"/>
        <v>0</v>
      </c>
      <c r="AD24">
        <f t="shared" si="18"/>
        <v>0</v>
      </c>
      <c r="AE24">
        <f t="shared" si="19"/>
        <v>0</v>
      </c>
    </row>
    <row r="25" spans="1:21" ht="12.75">
      <c r="A25" s="2" t="s">
        <v>57</v>
      </c>
      <c r="B25" s="10" t="s">
        <v>39</v>
      </c>
      <c r="C25" s="7" t="s">
        <v>26</v>
      </c>
      <c r="D25" s="7" t="s">
        <v>10</v>
      </c>
      <c r="E25" s="7" t="s">
        <v>10</v>
      </c>
      <c r="F25" s="7" t="s">
        <v>10</v>
      </c>
      <c r="G25" s="7" t="s">
        <v>10</v>
      </c>
      <c r="H25" s="7" t="s">
        <v>10</v>
      </c>
      <c r="I25" s="7" t="s">
        <v>10</v>
      </c>
      <c r="J25" s="7" t="s">
        <v>10</v>
      </c>
      <c r="K25" s="7" t="s">
        <v>10</v>
      </c>
      <c r="L25" s="7" t="s">
        <v>10</v>
      </c>
      <c r="M25" s="9"/>
      <c r="N25" s="9"/>
      <c r="O25" s="9"/>
      <c r="P25" s="1"/>
      <c r="Q25" s="1">
        <f aca="true" t="shared" si="20" ref="Q25:Q35">C25*$N$23</f>
        <v>62.9</v>
      </c>
      <c r="R25" s="1"/>
      <c r="S25" s="1"/>
      <c r="T25" s="1"/>
      <c r="U25" s="1"/>
    </row>
    <row r="26" spans="1:21" ht="12.75">
      <c r="A26" s="2" t="s">
        <v>131</v>
      </c>
      <c r="B26" s="10" t="s">
        <v>39</v>
      </c>
      <c r="C26" s="7" t="s">
        <v>26</v>
      </c>
      <c r="D26" s="7" t="s">
        <v>10</v>
      </c>
      <c r="E26" s="7" t="s">
        <v>10</v>
      </c>
      <c r="F26" s="7" t="s">
        <v>10</v>
      </c>
      <c r="G26" s="7" t="s">
        <v>10</v>
      </c>
      <c r="H26" s="7" t="s">
        <v>10</v>
      </c>
      <c r="I26" s="7" t="s">
        <v>10</v>
      </c>
      <c r="J26" s="7" t="s">
        <v>10</v>
      </c>
      <c r="K26" s="7" t="s">
        <v>10</v>
      </c>
      <c r="L26" s="7" t="s">
        <v>10</v>
      </c>
      <c r="M26" s="9"/>
      <c r="N26" s="9"/>
      <c r="O26" s="9"/>
      <c r="P26" s="1"/>
      <c r="Q26" s="1">
        <f>C26*$N$23</f>
        <v>62.9</v>
      </c>
      <c r="R26" s="1"/>
      <c r="S26" s="1"/>
      <c r="T26" s="1"/>
      <c r="U26" s="1"/>
    </row>
    <row r="27" spans="1:21" ht="12.75">
      <c r="A27" s="2" t="s">
        <v>65</v>
      </c>
      <c r="B27" s="10" t="s">
        <v>39</v>
      </c>
      <c r="C27" s="7" t="s">
        <v>17</v>
      </c>
      <c r="D27" s="7" t="s">
        <v>10</v>
      </c>
      <c r="E27" s="7" t="s">
        <v>10</v>
      </c>
      <c r="F27" s="7" t="s">
        <v>10</v>
      </c>
      <c r="G27" s="7" t="s">
        <v>10</v>
      </c>
      <c r="H27" s="7" t="s">
        <v>10</v>
      </c>
      <c r="I27" s="7" t="s">
        <v>10</v>
      </c>
      <c r="J27" s="7" t="s">
        <v>10</v>
      </c>
      <c r="K27" s="7" t="s">
        <v>10</v>
      </c>
      <c r="L27" s="7" t="s">
        <v>10</v>
      </c>
      <c r="M27" s="9"/>
      <c r="N27" s="9"/>
      <c r="O27" s="9"/>
      <c r="P27" s="1"/>
      <c r="Q27" s="1">
        <f t="shared" si="20"/>
        <v>314.5</v>
      </c>
      <c r="R27" s="1"/>
      <c r="S27" s="1"/>
      <c r="T27" s="1"/>
      <c r="U27" s="1"/>
    </row>
    <row r="28" spans="1:21" ht="12.75">
      <c r="A28" s="2" t="s">
        <v>82</v>
      </c>
      <c r="B28" s="10" t="s">
        <v>39</v>
      </c>
      <c r="C28" s="7" t="s">
        <v>7</v>
      </c>
      <c r="D28" s="7"/>
      <c r="E28" s="7"/>
      <c r="F28" s="7"/>
      <c r="G28" s="7"/>
      <c r="H28" s="7"/>
      <c r="I28" s="7"/>
      <c r="J28" s="7"/>
      <c r="K28" s="8"/>
      <c r="L28" s="9"/>
      <c r="M28" s="9"/>
      <c r="N28" s="9"/>
      <c r="O28" s="9"/>
      <c r="P28" s="1"/>
      <c r="Q28" s="1">
        <f t="shared" si="20"/>
        <v>125.8</v>
      </c>
      <c r="R28" s="1"/>
      <c r="S28" s="1"/>
      <c r="T28" s="1"/>
      <c r="U28" s="1"/>
    </row>
    <row r="29" spans="1:31" ht="12.75">
      <c r="A29" s="2" t="s">
        <v>55</v>
      </c>
      <c r="B29" s="10" t="s">
        <v>39</v>
      </c>
      <c r="C29" s="11">
        <v>8</v>
      </c>
      <c r="D29" s="11"/>
      <c r="E29" s="11"/>
      <c r="F29" s="11"/>
      <c r="G29" s="11"/>
      <c r="H29" s="11"/>
      <c r="I29" s="11"/>
      <c r="J29" s="11"/>
      <c r="K29" s="8"/>
      <c r="L29" s="9"/>
      <c r="M29" s="9"/>
      <c r="N29" s="9"/>
      <c r="O29" s="9"/>
      <c r="P29" s="1"/>
      <c r="Q29" s="1">
        <f t="shared" si="20"/>
        <v>503.2</v>
      </c>
      <c r="R29" s="1"/>
      <c r="S29" s="1"/>
      <c r="T29" s="1"/>
      <c r="U29" s="1"/>
      <c r="V29">
        <f t="shared" si="10"/>
        <v>0</v>
      </c>
      <c r="W29">
        <f t="shared" si="11"/>
        <v>0</v>
      </c>
      <c r="X29">
        <f t="shared" si="12"/>
        <v>0</v>
      </c>
      <c r="Y29">
        <f t="shared" si="13"/>
        <v>0</v>
      </c>
      <c r="Z29">
        <f t="shared" si="14"/>
        <v>0</v>
      </c>
      <c r="AA29">
        <f t="shared" si="15"/>
        <v>0</v>
      </c>
      <c r="AB29">
        <f t="shared" si="16"/>
        <v>0</v>
      </c>
      <c r="AC29">
        <f t="shared" si="17"/>
        <v>0</v>
      </c>
      <c r="AD29">
        <f t="shared" si="18"/>
        <v>0</v>
      </c>
      <c r="AE29">
        <f t="shared" si="19"/>
        <v>0</v>
      </c>
    </row>
    <row r="30" spans="1:31" ht="12.75">
      <c r="A30" s="2" t="s">
        <v>56</v>
      </c>
      <c r="B30" s="10" t="s">
        <v>13</v>
      </c>
      <c r="C30" s="7" t="s">
        <v>18</v>
      </c>
      <c r="D30" s="11"/>
      <c r="E30" s="11"/>
      <c r="F30" s="11"/>
      <c r="G30" s="11"/>
      <c r="H30" s="11"/>
      <c r="I30" s="11"/>
      <c r="J30" s="11"/>
      <c r="K30" s="8"/>
      <c r="L30" s="9"/>
      <c r="M30" s="9"/>
      <c r="N30" s="9"/>
      <c r="O30" s="9"/>
      <c r="P30" s="1"/>
      <c r="Q30" s="1">
        <f t="shared" si="20"/>
        <v>440.3</v>
      </c>
      <c r="R30" s="1"/>
      <c r="S30" s="1"/>
      <c r="T30" s="1"/>
      <c r="U30" s="1"/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3"/>
        <v>0</v>
      </c>
      <c r="Z30">
        <f t="shared" si="14"/>
        <v>0</v>
      </c>
      <c r="AA30">
        <f t="shared" si="15"/>
        <v>0</v>
      </c>
      <c r="AB30">
        <f t="shared" si="16"/>
        <v>0</v>
      </c>
      <c r="AC30">
        <f t="shared" si="17"/>
        <v>0</v>
      </c>
      <c r="AD30">
        <f t="shared" si="18"/>
        <v>0</v>
      </c>
      <c r="AE30">
        <f t="shared" si="19"/>
        <v>0</v>
      </c>
    </row>
    <row r="31" spans="1:31" ht="12.75">
      <c r="A31" s="2" t="s">
        <v>57</v>
      </c>
      <c r="B31" s="10" t="s">
        <v>13</v>
      </c>
      <c r="C31" s="7" t="s">
        <v>26</v>
      </c>
      <c r="D31" s="11"/>
      <c r="E31" s="11"/>
      <c r="F31" s="11"/>
      <c r="G31" s="11"/>
      <c r="H31" s="11"/>
      <c r="I31" s="11"/>
      <c r="J31" s="11"/>
      <c r="K31" s="8"/>
      <c r="L31" s="9"/>
      <c r="M31" s="9"/>
      <c r="N31" s="9"/>
      <c r="O31" s="9"/>
      <c r="P31" s="1"/>
      <c r="Q31" s="1">
        <f t="shared" si="20"/>
        <v>62.9</v>
      </c>
      <c r="R31" s="1"/>
      <c r="S31" s="1"/>
      <c r="T31" s="1"/>
      <c r="U31" s="1"/>
      <c r="V31">
        <f>K31*L31</f>
        <v>0</v>
      </c>
      <c r="W31">
        <f>K31*M31</f>
        <v>0</v>
      </c>
      <c r="X31">
        <f>K31*N31</f>
        <v>0</v>
      </c>
      <c r="Y31">
        <f>K31*O31</f>
        <v>0</v>
      </c>
      <c r="Z31">
        <f>K31*P31</f>
        <v>0</v>
      </c>
      <c r="AA31">
        <f>K31*Q31</f>
        <v>0</v>
      </c>
      <c r="AB31">
        <f>K31*R31</f>
        <v>0</v>
      </c>
      <c r="AC31">
        <f>K31*S31</f>
        <v>0</v>
      </c>
      <c r="AD31">
        <f>K31*T31</f>
        <v>0</v>
      </c>
      <c r="AE31">
        <f>K31*U31</f>
        <v>0</v>
      </c>
    </row>
    <row r="32" spans="1:21" ht="12.75">
      <c r="A32" s="2" t="s">
        <v>131</v>
      </c>
      <c r="B32" s="10" t="s">
        <v>13</v>
      </c>
      <c r="C32" s="7" t="s">
        <v>26</v>
      </c>
      <c r="D32" s="11"/>
      <c r="E32" s="11"/>
      <c r="F32" s="11"/>
      <c r="G32" s="11"/>
      <c r="H32" s="11"/>
      <c r="I32" s="11"/>
      <c r="J32" s="11"/>
      <c r="K32" s="8"/>
      <c r="L32" s="9"/>
      <c r="M32" s="9"/>
      <c r="N32" s="9"/>
      <c r="O32" s="9"/>
      <c r="P32" s="1"/>
      <c r="Q32" s="1">
        <f>C32*$N$23</f>
        <v>62.9</v>
      </c>
      <c r="R32" s="1"/>
      <c r="S32" s="1"/>
      <c r="T32" s="1"/>
      <c r="U32" s="1"/>
    </row>
    <row r="33" spans="1:31" ht="12.75">
      <c r="A33" s="2" t="s">
        <v>65</v>
      </c>
      <c r="B33" s="10" t="s">
        <v>13</v>
      </c>
      <c r="C33" s="7" t="s">
        <v>17</v>
      </c>
      <c r="D33" s="11"/>
      <c r="E33" s="11"/>
      <c r="F33" s="11"/>
      <c r="G33" s="11"/>
      <c r="H33" s="11"/>
      <c r="I33" s="11"/>
      <c r="J33" s="11"/>
      <c r="K33" s="8"/>
      <c r="L33" s="9"/>
      <c r="M33" s="9"/>
      <c r="N33" s="9"/>
      <c r="O33" s="9"/>
      <c r="P33" s="1"/>
      <c r="Q33" s="1">
        <f t="shared" si="20"/>
        <v>314.5</v>
      </c>
      <c r="R33" s="1"/>
      <c r="S33" s="1"/>
      <c r="T33" s="1"/>
      <c r="U33" s="1"/>
      <c r="V33">
        <f>K33*L33</f>
        <v>0</v>
      </c>
      <c r="W33">
        <f>K33*M33</f>
        <v>0</v>
      </c>
      <c r="X33">
        <f>K33*N33</f>
        <v>0</v>
      </c>
      <c r="Y33">
        <f>K33*O33</f>
        <v>0</v>
      </c>
      <c r="Z33">
        <f>K33*P33</f>
        <v>0</v>
      </c>
      <c r="AA33">
        <f>K33*Q33</f>
        <v>0</v>
      </c>
      <c r="AB33">
        <f>K33*R33</f>
        <v>0</v>
      </c>
      <c r="AC33">
        <f>K33*S33</f>
        <v>0</v>
      </c>
      <c r="AD33">
        <f>K33*T33</f>
        <v>0</v>
      </c>
      <c r="AE33">
        <f>K33*U33</f>
        <v>0</v>
      </c>
    </row>
    <row r="34" spans="1:31" ht="12.75">
      <c r="A34" s="2" t="s">
        <v>82</v>
      </c>
      <c r="B34" s="10" t="s">
        <v>13</v>
      </c>
      <c r="C34" s="7" t="s">
        <v>7</v>
      </c>
      <c r="D34" s="11"/>
      <c r="E34" s="11"/>
      <c r="F34" s="11"/>
      <c r="G34" s="11"/>
      <c r="H34" s="11"/>
      <c r="I34" s="11"/>
      <c r="J34" s="11"/>
      <c r="K34" s="8"/>
      <c r="L34" s="9"/>
      <c r="M34" s="9"/>
      <c r="N34" s="9"/>
      <c r="O34" s="9"/>
      <c r="P34" s="1"/>
      <c r="Q34" s="1">
        <f t="shared" si="20"/>
        <v>125.8</v>
      </c>
      <c r="R34" s="1"/>
      <c r="S34" s="1"/>
      <c r="T34" s="1"/>
      <c r="U34" s="1"/>
      <c r="V34">
        <f>K34*L34</f>
        <v>0</v>
      </c>
      <c r="W34">
        <f>K34*M34</f>
        <v>0</v>
      </c>
      <c r="X34">
        <f>K34*N34</f>
        <v>0</v>
      </c>
      <c r="Y34">
        <f>K34*O34</f>
        <v>0</v>
      </c>
      <c r="Z34">
        <f>K34*P34</f>
        <v>0</v>
      </c>
      <c r="AA34">
        <f>K34*Q34</f>
        <v>0</v>
      </c>
      <c r="AB34">
        <f>K34*R34</f>
        <v>0</v>
      </c>
      <c r="AC34">
        <f>K34*S34</f>
        <v>0</v>
      </c>
      <c r="AD34">
        <f>K34*T34</f>
        <v>0</v>
      </c>
      <c r="AE34">
        <f>K34*U34</f>
        <v>0</v>
      </c>
    </row>
    <row r="35" spans="1:31" ht="12.75">
      <c r="A35" s="2" t="s">
        <v>55</v>
      </c>
      <c r="B35" s="10" t="s">
        <v>13</v>
      </c>
      <c r="C35" s="11">
        <v>8</v>
      </c>
      <c r="D35" s="11"/>
      <c r="E35" s="11"/>
      <c r="F35" s="11"/>
      <c r="G35" s="11"/>
      <c r="H35" s="11"/>
      <c r="I35" s="11"/>
      <c r="J35" s="11"/>
      <c r="K35" s="8"/>
      <c r="L35" s="9"/>
      <c r="M35" s="9"/>
      <c r="N35" s="9"/>
      <c r="O35" s="9"/>
      <c r="P35" s="1"/>
      <c r="Q35" s="1">
        <f t="shared" si="20"/>
        <v>503.2</v>
      </c>
      <c r="R35" s="1"/>
      <c r="S35" s="1"/>
      <c r="T35" s="1"/>
      <c r="U35" s="1"/>
      <c r="V35">
        <f>K35*L35</f>
        <v>0</v>
      </c>
      <c r="W35">
        <f>K35*M35</f>
        <v>0</v>
      </c>
      <c r="X35">
        <f>K35*N35</f>
        <v>0</v>
      </c>
      <c r="Y35">
        <f>K35*O35</f>
        <v>0</v>
      </c>
      <c r="Z35">
        <f>K35*P35</f>
        <v>0</v>
      </c>
      <c r="AA35">
        <f>K35*Q35</f>
        <v>0</v>
      </c>
      <c r="AB35">
        <f>K35*R35</f>
        <v>0</v>
      </c>
      <c r="AC35">
        <f>K35*S35</f>
        <v>0</v>
      </c>
      <c r="AD35">
        <f>K35*T35</f>
        <v>0</v>
      </c>
      <c r="AE35">
        <f>K35*U35</f>
        <v>0</v>
      </c>
    </row>
    <row r="36" spans="1:31" ht="25.5">
      <c r="A36" s="12" t="s">
        <v>53</v>
      </c>
      <c r="B36" s="13" t="s">
        <v>54</v>
      </c>
      <c r="C36" s="7" t="s">
        <v>16</v>
      </c>
      <c r="D36" s="7" t="s">
        <v>10</v>
      </c>
      <c r="E36" s="7" t="s">
        <v>10</v>
      </c>
      <c r="F36" s="7" t="s">
        <v>10</v>
      </c>
      <c r="G36" s="7" t="s">
        <v>10</v>
      </c>
      <c r="H36" s="7" t="s">
        <v>10</v>
      </c>
      <c r="I36" s="7" t="s">
        <v>10</v>
      </c>
      <c r="J36" s="7" t="s">
        <v>10</v>
      </c>
      <c r="K36" s="8"/>
      <c r="L36" s="9">
        <v>125</v>
      </c>
      <c r="M36" s="9">
        <v>86.4</v>
      </c>
      <c r="N36" s="9">
        <v>81.6</v>
      </c>
      <c r="O36" s="9">
        <v>81.6</v>
      </c>
      <c r="P36" s="1"/>
      <c r="Q36" s="1"/>
      <c r="R36" s="1">
        <f>N36*24</f>
        <v>1958.3999999999999</v>
      </c>
      <c r="S36" s="1" t="s">
        <v>132</v>
      </c>
      <c r="T36" s="1"/>
      <c r="U36" s="1"/>
      <c r="V36">
        <f t="shared" si="0"/>
        <v>0</v>
      </c>
      <c r="W36">
        <f t="shared" si="1"/>
        <v>0</v>
      </c>
      <c r="X36">
        <f t="shared" si="2"/>
        <v>0</v>
      </c>
      <c r="Y36">
        <f t="shared" si="3"/>
        <v>0</v>
      </c>
      <c r="Z36">
        <f t="shared" si="4"/>
        <v>0</v>
      </c>
      <c r="AA36">
        <f t="shared" si="5"/>
        <v>0</v>
      </c>
      <c r="AB36">
        <f t="shared" si="6"/>
        <v>0</v>
      </c>
      <c r="AC36" t="e">
        <f t="shared" si="7"/>
        <v>#VALUE!</v>
      </c>
      <c r="AD36">
        <f t="shared" si="8"/>
        <v>0</v>
      </c>
      <c r="AE36">
        <f t="shared" si="9"/>
        <v>0</v>
      </c>
    </row>
    <row r="37" spans="1:31" ht="12.75">
      <c r="A37" s="2" t="s">
        <v>57</v>
      </c>
      <c r="B37" s="10" t="s">
        <v>39</v>
      </c>
      <c r="C37" s="11">
        <v>3</v>
      </c>
      <c r="D37" s="11"/>
      <c r="E37" s="11"/>
      <c r="F37" s="11"/>
      <c r="G37" s="11"/>
      <c r="H37" s="11"/>
      <c r="I37" s="11"/>
      <c r="J37" s="11"/>
      <c r="K37" s="8"/>
      <c r="L37" s="9"/>
      <c r="M37" s="9"/>
      <c r="N37" s="9"/>
      <c r="O37" s="9"/>
      <c r="P37" s="1"/>
      <c r="Q37" s="1">
        <f>C37*$N$36</f>
        <v>244.79999999999998</v>
      </c>
      <c r="R37" s="1"/>
      <c r="S37" s="1"/>
      <c r="T37" s="1"/>
      <c r="U37" s="1"/>
      <c r="V37">
        <f t="shared" si="0"/>
        <v>0</v>
      </c>
      <c r="W37">
        <f t="shared" si="1"/>
        <v>0</v>
      </c>
      <c r="X37">
        <f t="shared" si="2"/>
        <v>0</v>
      </c>
      <c r="Y37">
        <f t="shared" si="3"/>
        <v>0</v>
      </c>
      <c r="Z37">
        <f t="shared" si="4"/>
        <v>0</v>
      </c>
      <c r="AA37">
        <f t="shared" si="5"/>
        <v>0</v>
      </c>
      <c r="AB37">
        <f t="shared" si="6"/>
        <v>0</v>
      </c>
      <c r="AC37">
        <f t="shared" si="7"/>
        <v>0</v>
      </c>
      <c r="AD37">
        <f t="shared" si="8"/>
        <v>0</v>
      </c>
      <c r="AE37">
        <f t="shared" si="9"/>
        <v>0</v>
      </c>
    </row>
    <row r="38" spans="1:31" ht="12.75">
      <c r="A38" s="2" t="s">
        <v>55</v>
      </c>
      <c r="B38" s="10" t="s">
        <v>39</v>
      </c>
      <c r="C38" s="11">
        <v>3</v>
      </c>
      <c r="D38" s="11"/>
      <c r="E38" s="11"/>
      <c r="F38" s="11"/>
      <c r="G38" s="11"/>
      <c r="H38" s="11"/>
      <c r="I38" s="11"/>
      <c r="J38" s="11"/>
      <c r="K38" s="8"/>
      <c r="L38" s="9"/>
      <c r="M38" s="9"/>
      <c r="N38" s="9"/>
      <c r="O38" s="9"/>
      <c r="P38" s="1"/>
      <c r="Q38" s="1">
        <f aca="true" t="shared" si="21" ref="Q38:Q47">C38*$N$36</f>
        <v>244.79999999999998</v>
      </c>
      <c r="R38" s="1"/>
      <c r="S38" s="1"/>
      <c r="T38" s="1"/>
      <c r="U38" s="1"/>
      <c r="V38">
        <f>K38*L38</f>
        <v>0</v>
      </c>
      <c r="W38">
        <f>K38*M38</f>
        <v>0</v>
      </c>
      <c r="X38">
        <f>K38*N38</f>
        <v>0</v>
      </c>
      <c r="Y38">
        <f>K38*O38</f>
        <v>0</v>
      </c>
      <c r="Z38">
        <f>K38*P38</f>
        <v>0</v>
      </c>
      <c r="AA38">
        <f>K38*Q38</f>
        <v>0</v>
      </c>
      <c r="AB38">
        <f>K38*R38</f>
        <v>0</v>
      </c>
      <c r="AC38">
        <f>K38*S38</f>
        <v>0</v>
      </c>
      <c r="AD38">
        <f>K38*T38</f>
        <v>0</v>
      </c>
      <c r="AE38">
        <f>K38*U38</f>
        <v>0</v>
      </c>
    </row>
    <row r="39" spans="1:31" ht="12.75">
      <c r="A39" s="2" t="s">
        <v>86</v>
      </c>
      <c r="B39" s="10" t="s">
        <v>39</v>
      </c>
      <c r="C39" s="11">
        <v>1</v>
      </c>
      <c r="D39" s="11"/>
      <c r="E39" s="11"/>
      <c r="F39" s="11"/>
      <c r="G39" s="11"/>
      <c r="H39" s="11"/>
      <c r="I39" s="11"/>
      <c r="J39" s="11"/>
      <c r="K39" s="8"/>
      <c r="L39" s="9"/>
      <c r="M39" s="9"/>
      <c r="N39" s="9"/>
      <c r="O39" s="9"/>
      <c r="P39" s="1"/>
      <c r="Q39" s="1">
        <f t="shared" si="21"/>
        <v>81.6</v>
      </c>
      <c r="R39" s="1"/>
      <c r="S39" s="1"/>
      <c r="T39" s="1"/>
      <c r="U39" s="1"/>
      <c r="V39">
        <f>K39*L39</f>
        <v>0</v>
      </c>
      <c r="W39">
        <f>K39*M39</f>
        <v>0</v>
      </c>
      <c r="X39">
        <f>K39*N39</f>
        <v>0</v>
      </c>
      <c r="Y39">
        <f>K39*O39</f>
        <v>0</v>
      </c>
      <c r="Z39">
        <f>K39*P39</f>
        <v>0</v>
      </c>
      <c r="AA39">
        <f>K39*Q39</f>
        <v>0</v>
      </c>
      <c r="AB39">
        <f>K39*R39</f>
        <v>0</v>
      </c>
      <c r="AC39">
        <f>K39*S39</f>
        <v>0</v>
      </c>
      <c r="AD39">
        <f>K39*T39</f>
        <v>0</v>
      </c>
      <c r="AE39">
        <f>K39*U39</f>
        <v>0</v>
      </c>
    </row>
    <row r="40" spans="1:31" ht="12.75">
      <c r="A40" s="2" t="s">
        <v>131</v>
      </c>
      <c r="B40" s="10" t="s">
        <v>39</v>
      </c>
      <c r="C40" s="11">
        <v>1</v>
      </c>
      <c r="D40" s="11"/>
      <c r="E40" s="11"/>
      <c r="F40" s="11"/>
      <c r="G40" s="11"/>
      <c r="H40" s="11"/>
      <c r="I40" s="11"/>
      <c r="J40" s="11"/>
      <c r="K40" s="8"/>
      <c r="L40" s="9"/>
      <c r="M40" s="9"/>
      <c r="N40" s="9"/>
      <c r="O40" s="9"/>
      <c r="P40" s="1"/>
      <c r="Q40" s="1">
        <f t="shared" si="21"/>
        <v>81.6</v>
      </c>
      <c r="R40" s="1"/>
      <c r="S40" s="1"/>
      <c r="T40" s="1"/>
      <c r="U40" s="1"/>
      <c r="V40">
        <f>K40*L40</f>
        <v>0</v>
      </c>
      <c r="W40">
        <f>K40*M40</f>
        <v>0</v>
      </c>
      <c r="X40">
        <f>K40*N40</f>
        <v>0</v>
      </c>
      <c r="Y40">
        <f>K40*O40</f>
        <v>0</v>
      </c>
      <c r="Z40">
        <f>K40*P40</f>
        <v>0</v>
      </c>
      <c r="AA40">
        <f>K40*Q40</f>
        <v>0</v>
      </c>
      <c r="AB40">
        <f>K40*R40</f>
        <v>0</v>
      </c>
      <c r="AC40">
        <f>K40*S40</f>
        <v>0</v>
      </c>
      <c r="AD40">
        <f>K40*T40</f>
        <v>0</v>
      </c>
      <c r="AE40">
        <f>K40*U40</f>
        <v>0</v>
      </c>
    </row>
    <row r="41" spans="1:31" ht="12.75">
      <c r="A41" s="2" t="s">
        <v>77</v>
      </c>
      <c r="B41" s="10" t="s">
        <v>39</v>
      </c>
      <c r="C41" s="11">
        <v>1</v>
      </c>
      <c r="D41" s="11"/>
      <c r="E41" s="11"/>
      <c r="F41" s="11"/>
      <c r="G41" s="11"/>
      <c r="H41" s="11"/>
      <c r="I41" s="11"/>
      <c r="J41" s="11"/>
      <c r="K41" s="8"/>
      <c r="L41" s="9"/>
      <c r="M41" s="9"/>
      <c r="N41" s="9"/>
      <c r="O41" s="9"/>
      <c r="P41" s="1"/>
      <c r="Q41" s="1">
        <f>C41*$N$36</f>
        <v>81.6</v>
      </c>
      <c r="R41" s="1"/>
      <c r="S41" s="1"/>
      <c r="T41" s="1"/>
      <c r="U41" s="1"/>
      <c r="V41">
        <f>K41*L41</f>
        <v>0</v>
      </c>
      <c r="W41">
        <f>K41*M41</f>
        <v>0</v>
      </c>
      <c r="X41">
        <f>K41*N41</f>
        <v>0</v>
      </c>
      <c r="Y41">
        <f>K41*O41</f>
        <v>0</v>
      </c>
      <c r="Z41">
        <f>K41*P41</f>
        <v>0</v>
      </c>
      <c r="AA41">
        <f>K41*Q41</f>
        <v>0</v>
      </c>
      <c r="AB41">
        <f>K41*R41</f>
        <v>0</v>
      </c>
      <c r="AC41">
        <f>K41*S41</f>
        <v>0</v>
      </c>
      <c r="AD41">
        <f>K41*T41</f>
        <v>0</v>
      </c>
      <c r="AE41">
        <f>K41*U41</f>
        <v>0</v>
      </c>
    </row>
    <row r="42" spans="1:31" ht="12.75">
      <c r="A42" s="2" t="s">
        <v>65</v>
      </c>
      <c r="B42" s="10" t="s">
        <v>39</v>
      </c>
      <c r="C42" s="11">
        <v>1</v>
      </c>
      <c r="D42" s="11"/>
      <c r="E42" s="11"/>
      <c r="F42" s="11"/>
      <c r="G42" s="11"/>
      <c r="H42" s="11"/>
      <c r="I42" s="11"/>
      <c r="J42" s="11"/>
      <c r="K42" s="8"/>
      <c r="L42" s="9"/>
      <c r="M42" s="9"/>
      <c r="N42" s="9"/>
      <c r="O42" s="9"/>
      <c r="P42" s="1"/>
      <c r="Q42" s="1">
        <f>C42*$N$36</f>
        <v>81.6</v>
      </c>
      <c r="R42" s="1"/>
      <c r="S42" s="1"/>
      <c r="T42" s="1"/>
      <c r="U42" s="1"/>
      <c r="V42">
        <f>K42*L42</f>
        <v>0</v>
      </c>
      <c r="W42">
        <f>K42*M42</f>
        <v>0</v>
      </c>
      <c r="X42">
        <f>K42*N42</f>
        <v>0</v>
      </c>
      <c r="Y42">
        <f>K42*O42</f>
        <v>0</v>
      </c>
      <c r="Z42">
        <f>K42*P42</f>
        <v>0</v>
      </c>
      <c r="AA42">
        <f>K42*Q42</f>
        <v>0</v>
      </c>
      <c r="AB42">
        <f>K42*R42</f>
        <v>0</v>
      </c>
      <c r="AC42">
        <f>K42*S42</f>
        <v>0</v>
      </c>
      <c r="AD42">
        <f>K42*T42</f>
        <v>0</v>
      </c>
      <c r="AE42">
        <f>K42*U42</f>
        <v>0</v>
      </c>
    </row>
    <row r="43" spans="1:31" ht="12.75">
      <c r="A43" s="2" t="s">
        <v>57</v>
      </c>
      <c r="B43" s="10" t="s">
        <v>13</v>
      </c>
      <c r="C43" s="11">
        <v>3</v>
      </c>
      <c r="D43" s="11"/>
      <c r="E43" s="11"/>
      <c r="F43" s="11"/>
      <c r="G43" s="11"/>
      <c r="H43" s="11"/>
      <c r="I43" s="11"/>
      <c r="J43" s="11"/>
      <c r="K43" s="8"/>
      <c r="L43" s="9"/>
      <c r="M43" s="9"/>
      <c r="N43" s="9"/>
      <c r="O43" s="9"/>
      <c r="P43" s="1"/>
      <c r="Q43" s="1">
        <f t="shared" si="21"/>
        <v>244.79999999999998</v>
      </c>
      <c r="R43" s="1"/>
      <c r="S43" s="1"/>
      <c r="T43" s="1"/>
      <c r="U43" s="1"/>
      <c r="V43">
        <f>K43*L43</f>
        <v>0</v>
      </c>
      <c r="W43">
        <f>K43*M43</f>
        <v>0</v>
      </c>
      <c r="X43">
        <f>K43*N43</f>
        <v>0</v>
      </c>
      <c r="Y43">
        <f>K43*O43</f>
        <v>0</v>
      </c>
      <c r="Z43">
        <f>K43*P43</f>
        <v>0</v>
      </c>
      <c r="AA43">
        <f>K43*Q43</f>
        <v>0</v>
      </c>
      <c r="AB43">
        <f>K43*R43</f>
        <v>0</v>
      </c>
      <c r="AC43">
        <f>K43*S43</f>
        <v>0</v>
      </c>
      <c r="AD43">
        <f>K43*T43</f>
        <v>0</v>
      </c>
      <c r="AE43">
        <f>K43*U43</f>
        <v>0</v>
      </c>
    </row>
    <row r="44" spans="1:31" ht="12.75">
      <c r="A44" s="2" t="s">
        <v>55</v>
      </c>
      <c r="B44" s="10" t="s">
        <v>13</v>
      </c>
      <c r="C44" s="11">
        <v>3</v>
      </c>
      <c r="D44" s="11"/>
      <c r="E44" s="11"/>
      <c r="F44" s="11"/>
      <c r="G44" s="11"/>
      <c r="H44" s="11"/>
      <c r="I44" s="11"/>
      <c r="J44" s="11"/>
      <c r="K44" s="8"/>
      <c r="L44" s="9"/>
      <c r="M44" s="9"/>
      <c r="N44" s="9"/>
      <c r="O44" s="9"/>
      <c r="P44" s="1"/>
      <c r="Q44" s="1">
        <f t="shared" si="21"/>
        <v>244.79999999999998</v>
      </c>
      <c r="R44" s="1"/>
      <c r="S44" s="1"/>
      <c r="T44" s="1"/>
      <c r="U44" s="1"/>
      <c r="V44">
        <f t="shared" si="0"/>
        <v>0</v>
      </c>
      <c r="W44">
        <f t="shared" si="1"/>
        <v>0</v>
      </c>
      <c r="X44">
        <f t="shared" si="2"/>
        <v>0</v>
      </c>
      <c r="Y44">
        <f t="shared" si="3"/>
        <v>0</v>
      </c>
      <c r="Z44">
        <f t="shared" si="4"/>
        <v>0</v>
      </c>
      <c r="AA44">
        <f t="shared" si="5"/>
        <v>0</v>
      </c>
      <c r="AB44">
        <f t="shared" si="6"/>
        <v>0</v>
      </c>
      <c r="AC44">
        <f t="shared" si="7"/>
        <v>0</v>
      </c>
      <c r="AD44">
        <f t="shared" si="8"/>
        <v>0</v>
      </c>
      <c r="AE44">
        <f t="shared" si="9"/>
        <v>0</v>
      </c>
    </row>
    <row r="45" spans="1:31" ht="12.75">
      <c r="A45" s="2" t="s">
        <v>56</v>
      </c>
      <c r="B45" s="10" t="s">
        <v>13</v>
      </c>
      <c r="C45" s="11">
        <v>2</v>
      </c>
      <c r="D45" s="11"/>
      <c r="E45" s="11"/>
      <c r="F45" s="11"/>
      <c r="G45" s="11"/>
      <c r="H45" s="11"/>
      <c r="I45" s="11"/>
      <c r="J45" s="11"/>
      <c r="K45" s="8"/>
      <c r="L45" s="9"/>
      <c r="M45" s="9"/>
      <c r="N45" s="9"/>
      <c r="O45" s="9"/>
      <c r="P45" s="1"/>
      <c r="Q45" s="1">
        <f t="shared" si="21"/>
        <v>163.2</v>
      </c>
      <c r="R45" s="1"/>
      <c r="S45" s="1"/>
      <c r="T45" s="1"/>
      <c r="U45" s="1"/>
      <c r="V45">
        <f>K45*L45</f>
        <v>0</v>
      </c>
      <c r="W45">
        <f>K45*M45</f>
        <v>0</v>
      </c>
      <c r="X45">
        <f>K45*N45</f>
        <v>0</v>
      </c>
      <c r="Y45">
        <f>K45*O45</f>
        <v>0</v>
      </c>
      <c r="Z45">
        <f>K45*P45</f>
        <v>0</v>
      </c>
      <c r="AA45">
        <f>K45*Q45</f>
        <v>0</v>
      </c>
      <c r="AB45">
        <f>K45*R45</f>
        <v>0</v>
      </c>
      <c r="AC45">
        <f>K45*S45</f>
        <v>0</v>
      </c>
      <c r="AD45">
        <f>K45*T45</f>
        <v>0</v>
      </c>
      <c r="AE45">
        <f>K45*U45</f>
        <v>0</v>
      </c>
    </row>
    <row r="46" spans="1:31" ht="12.75">
      <c r="A46" s="2" t="s">
        <v>125</v>
      </c>
      <c r="B46" s="10" t="s">
        <v>13</v>
      </c>
      <c r="C46" s="11">
        <v>2</v>
      </c>
      <c r="D46" s="11"/>
      <c r="E46" s="11"/>
      <c r="F46" s="11"/>
      <c r="G46" s="11"/>
      <c r="H46" s="11"/>
      <c r="I46" s="11"/>
      <c r="J46" s="11"/>
      <c r="K46" s="8"/>
      <c r="L46" s="9"/>
      <c r="M46" s="9"/>
      <c r="N46" s="9"/>
      <c r="O46" s="9"/>
      <c r="P46" s="1"/>
      <c r="Q46" s="1">
        <f t="shared" si="21"/>
        <v>163.2</v>
      </c>
      <c r="R46" s="1"/>
      <c r="S46" s="1"/>
      <c r="T46" s="1"/>
      <c r="U46" s="1"/>
      <c r="V46">
        <f>K46*L46</f>
        <v>0</v>
      </c>
      <c r="W46">
        <f>K46*M46</f>
        <v>0</v>
      </c>
      <c r="X46">
        <f>K46*N46</f>
        <v>0</v>
      </c>
      <c r="Y46">
        <f>K46*O46</f>
        <v>0</v>
      </c>
      <c r="Z46">
        <f>K46*P46</f>
        <v>0</v>
      </c>
      <c r="AA46">
        <f>K46*Q46</f>
        <v>0</v>
      </c>
      <c r="AB46">
        <f>K46*R46</f>
        <v>0</v>
      </c>
      <c r="AC46">
        <f>K46*S46</f>
        <v>0</v>
      </c>
      <c r="AD46">
        <f>K46*T46</f>
        <v>0</v>
      </c>
      <c r="AE46">
        <f>K46*U46</f>
        <v>0</v>
      </c>
    </row>
    <row r="47" spans="1:31" ht="14.25" customHeight="1">
      <c r="A47" s="2" t="s">
        <v>77</v>
      </c>
      <c r="B47" s="10" t="s">
        <v>13</v>
      </c>
      <c r="C47" s="11">
        <v>2</v>
      </c>
      <c r="D47" s="11"/>
      <c r="E47" s="11"/>
      <c r="F47" s="11"/>
      <c r="G47" s="11"/>
      <c r="H47" s="11"/>
      <c r="I47" s="11"/>
      <c r="J47" s="11"/>
      <c r="K47" s="8"/>
      <c r="L47" s="9"/>
      <c r="M47" s="9"/>
      <c r="N47" s="9"/>
      <c r="O47" s="9"/>
      <c r="P47" s="1"/>
      <c r="Q47" s="1">
        <f t="shared" si="21"/>
        <v>163.2</v>
      </c>
      <c r="R47" s="1"/>
      <c r="S47" s="1"/>
      <c r="T47" s="1"/>
      <c r="U47" s="1"/>
      <c r="V47">
        <f>K47*L47</f>
        <v>0</v>
      </c>
      <c r="W47">
        <f>K47*M47</f>
        <v>0</v>
      </c>
      <c r="X47">
        <f>K47*N47</f>
        <v>0</v>
      </c>
      <c r="Y47">
        <f>K47*O47</f>
        <v>0</v>
      </c>
      <c r="Z47">
        <f>K47*P47</f>
        <v>0</v>
      </c>
      <c r="AA47">
        <f>K47*Q47</f>
        <v>0</v>
      </c>
      <c r="AB47">
        <f>K47*R47</f>
        <v>0</v>
      </c>
      <c r="AC47">
        <f>K47*S47</f>
        <v>0</v>
      </c>
      <c r="AD47">
        <f>K47*T47</f>
        <v>0</v>
      </c>
      <c r="AE47">
        <f>K47*U47</f>
        <v>0</v>
      </c>
    </row>
    <row r="48" spans="1:21" ht="14.25" customHeight="1">
      <c r="A48" s="2" t="s">
        <v>131</v>
      </c>
      <c r="B48" s="10" t="s">
        <v>13</v>
      </c>
      <c r="C48" s="11">
        <v>1</v>
      </c>
      <c r="D48" s="11"/>
      <c r="E48" s="11"/>
      <c r="F48" s="11"/>
      <c r="G48" s="11"/>
      <c r="H48" s="11"/>
      <c r="I48" s="11"/>
      <c r="J48" s="11"/>
      <c r="K48" s="8"/>
      <c r="L48" s="9"/>
      <c r="M48" s="9"/>
      <c r="N48" s="9"/>
      <c r="O48" s="9"/>
      <c r="P48" s="1"/>
      <c r="Q48" s="1">
        <f>C48*$N$36</f>
        <v>81.6</v>
      </c>
      <c r="R48" s="1"/>
      <c r="S48" s="1"/>
      <c r="T48" s="1"/>
      <c r="U48" s="1"/>
    </row>
    <row r="49" spans="1:21" ht="14.25" customHeight="1">
      <c r="A49" s="2" t="s">
        <v>65</v>
      </c>
      <c r="B49" s="10" t="s">
        <v>13</v>
      </c>
      <c r="C49" s="11">
        <v>1</v>
      </c>
      <c r="D49" s="11"/>
      <c r="E49" s="11"/>
      <c r="F49" s="11"/>
      <c r="G49" s="11"/>
      <c r="H49" s="11"/>
      <c r="I49" s="11"/>
      <c r="J49" s="11"/>
      <c r="K49" s="8"/>
      <c r="L49" s="9"/>
      <c r="M49" s="9"/>
      <c r="N49" s="9"/>
      <c r="O49" s="9"/>
      <c r="P49" s="1"/>
      <c r="Q49" s="1">
        <f>C49*$N$36</f>
        <v>81.6</v>
      </c>
      <c r="R49" s="1"/>
      <c r="S49" s="1"/>
      <c r="T49" s="1"/>
      <c r="U49" s="1"/>
    </row>
    <row r="50" spans="1:31" ht="12.75">
      <c r="A50" s="12" t="s">
        <v>52</v>
      </c>
      <c r="B50" s="6" t="s">
        <v>32</v>
      </c>
      <c r="C50" s="7" t="s">
        <v>7</v>
      </c>
      <c r="D50" s="7" t="s">
        <v>8</v>
      </c>
      <c r="E50" s="7" t="s">
        <v>9</v>
      </c>
      <c r="F50" s="7" t="s">
        <v>17</v>
      </c>
      <c r="G50" s="7" t="s">
        <v>10</v>
      </c>
      <c r="H50" s="7" t="s">
        <v>10</v>
      </c>
      <c r="I50" s="7" t="s">
        <v>10</v>
      </c>
      <c r="J50" s="7" t="s">
        <v>10</v>
      </c>
      <c r="K50" s="8"/>
      <c r="L50" s="9">
        <v>430</v>
      </c>
      <c r="M50" s="9">
        <v>340.1</v>
      </c>
      <c r="N50" s="9">
        <v>322.2</v>
      </c>
      <c r="O50" s="9">
        <v>315.04</v>
      </c>
      <c r="P50" s="1"/>
      <c r="Q50" s="1"/>
      <c r="R50" s="1"/>
      <c r="S50" s="1"/>
      <c r="T50" s="1"/>
      <c r="U50" s="1"/>
      <c r="V50">
        <f aca="true" t="shared" si="22" ref="V50:V60">K50*L50</f>
        <v>0</v>
      </c>
      <c r="W50">
        <f aca="true" t="shared" si="23" ref="W50:W60">K50*M50</f>
        <v>0</v>
      </c>
      <c r="X50">
        <f aca="true" t="shared" si="24" ref="X50:X60">K50*N50</f>
        <v>0</v>
      </c>
      <c r="Y50">
        <f aca="true" t="shared" si="25" ref="Y50:Y60">K50*O50</f>
        <v>0</v>
      </c>
      <c r="Z50">
        <f aca="true" t="shared" si="26" ref="Z50:Z60">K50*P50</f>
        <v>0</v>
      </c>
      <c r="AA50">
        <f aca="true" t="shared" si="27" ref="AA50:AA60">K50*Q50</f>
        <v>0</v>
      </c>
      <c r="AB50">
        <f aca="true" t="shared" si="28" ref="AB50:AB60">K50*R50</f>
        <v>0</v>
      </c>
      <c r="AC50">
        <f aca="true" t="shared" si="29" ref="AC50:AC60">K50*S50</f>
        <v>0</v>
      </c>
      <c r="AD50">
        <f aca="true" t="shared" si="30" ref="AD50:AD60">K50*T50</f>
        <v>0</v>
      </c>
      <c r="AE50">
        <f aca="true" t="shared" si="31" ref="AE50:AE60">K50*U50</f>
        <v>0</v>
      </c>
    </row>
    <row r="51" spans="1:31" ht="12.75">
      <c r="A51" s="2"/>
      <c r="B51" s="10" t="s">
        <v>11</v>
      </c>
      <c r="C51" s="11" t="s">
        <v>12</v>
      </c>
      <c r="D51" s="11" t="s">
        <v>12</v>
      </c>
      <c r="E51" s="11"/>
      <c r="F51" s="11"/>
      <c r="G51" s="11"/>
      <c r="H51" s="11"/>
      <c r="I51" s="11"/>
      <c r="J51" s="11"/>
      <c r="K51" s="8"/>
      <c r="L51" s="9"/>
      <c r="M51" s="9"/>
      <c r="N51" s="9"/>
      <c r="O51" s="9"/>
      <c r="P51" s="1"/>
      <c r="Q51" s="1"/>
      <c r="R51" s="1"/>
      <c r="S51" s="1"/>
      <c r="T51" s="1"/>
      <c r="U51" s="1"/>
      <c r="V51">
        <f t="shared" si="22"/>
        <v>0</v>
      </c>
      <c r="W51">
        <f t="shared" si="23"/>
        <v>0</v>
      </c>
      <c r="X51">
        <f t="shared" si="24"/>
        <v>0</v>
      </c>
      <c r="Y51">
        <f t="shared" si="25"/>
        <v>0</v>
      </c>
      <c r="Z51">
        <f t="shared" si="26"/>
        <v>0</v>
      </c>
      <c r="AA51">
        <f t="shared" si="27"/>
        <v>0</v>
      </c>
      <c r="AB51">
        <f t="shared" si="28"/>
        <v>0</v>
      </c>
      <c r="AC51">
        <f t="shared" si="29"/>
        <v>0</v>
      </c>
      <c r="AD51">
        <f t="shared" si="30"/>
        <v>0</v>
      </c>
      <c r="AE51">
        <f t="shared" si="31"/>
        <v>0</v>
      </c>
    </row>
    <row r="52" spans="1:31" ht="12.75">
      <c r="A52" s="2"/>
      <c r="B52" s="10" t="s">
        <v>15</v>
      </c>
      <c r="C52" s="7" t="s">
        <v>10</v>
      </c>
      <c r="D52" s="7" t="s">
        <v>10</v>
      </c>
      <c r="E52" s="7" t="s">
        <v>10</v>
      </c>
      <c r="F52" s="7" t="s">
        <v>10</v>
      </c>
      <c r="G52" s="7" t="s">
        <v>10</v>
      </c>
      <c r="H52" s="7" t="s">
        <v>10</v>
      </c>
      <c r="I52" s="7" t="s">
        <v>10</v>
      </c>
      <c r="J52" s="7" t="s">
        <v>10</v>
      </c>
      <c r="K52" s="8"/>
      <c r="L52" s="9"/>
      <c r="M52" s="9"/>
      <c r="N52" s="9"/>
      <c r="O52" s="9"/>
      <c r="P52" s="1"/>
      <c r="Q52" s="1"/>
      <c r="R52" s="1"/>
      <c r="S52" s="1"/>
      <c r="T52" s="1"/>
      <c r="U52" s="1"/>
      <c r="V52">
        <f t="shared" si="22"/>
        <v>0</v>
      </c>
      <c r="W52">
        <f t="shared" si="23"/>
        <v>0</v>
      </c>
      <c r="X52">
        <f t="shared" si="24"/>
        <v>0</v>
      </c>
      <c r="Y52">
        <f t="shared" si="25"/>
        <v>0</v>
      </c>
      <c r="Z52">
        <f t="shared" si="26"/>
        <v>0</v>
      </c>
      <c r="AA52">
        <f t="shared" si="27"/>
        <v>0</v>
      </c>
      <c r="AB52">
        <f t="shared" si="28"/>
        <v>0</v>
      </c>
      <c r="AC52">
        <f t="shared" si="29"/>
        <v>0</v>
      </c>
      <c r="AD52">
        <f t="shared" si="30"/>
        <v>0</v>
      </c>
      <c r="AE52">
        <f t="shared" si="31"/>
        <v>0</v>
      </c>
    </row>
    <row r="53" spans="1:31" ht="12.75">
      <c r="A53" s="2" t="s">
        <v>56</v>
      </c>
      <c r="B53" s="10" t="s">
        <v>13</v>
      </c>
      <c r="C53" s="11">
        <v>1</v>
      </c>
      <c r="D53" s="11"/>
      <c r="E53" s="11"/>
      <c r="F53" s="11" t="s">
        <v>12</v>
      </c>
      <c r="G53" s="11"/>
      <c r="H53" s="11"/>
      <c r="I53" s="11"/>
      <c r="J53" s="11"/>
      <c r="K53" s="8"/>
      <c r="L53" s="9"/>
      <c r="M53" s="9"/>
      <c r="N53" s="9"/>
      <c r="O53" s="9"/>
      <c r="P53" s="1"/>
      <c r="Q53" s="1">
        <f>C53*N50</f>
        <v>322.2</v>
      </c>
      <c r="R53" s="1"/>
      <c r="S53" s="1"/>
      <c r="T53" s="1"/>
      <c r="U53" s="1"/>
      <c r="V53">
        <f t="shared" si="22"/>
        <v>0</v>
      </c>
      <c r="W53">
        <f t="shared" si="23"/>
        <v>0</v>
      </c>
      <c r="X53">
        <f t="shared" si="24"/>
        <v>0</v>
      </c>
      <c r="Y53">
        <f t="shared" si="25"/>
        <v>0</v>
      </c>
      <c r="Z53">
        <f t="shared" si="26"/>
        <v>0</v>
      </c>
      <c r="AA53">
        <f t="shared" si="27"/>
        <v>0</v>
      </c>
      <c r="AB53">
        <f t="shared" si="28"/>
        <v>0</v>
      </c>
      <c r="AC53">
        <f t="shared" si="29"/>
        <v>0</v>
      </c>
      <c r="AD53">
        <f t="shared" si="30"/>
        <v>0</v>
      </c>
      <c r="AE53">
        <f t="shared" si="31"/>
        <v>0</v>
      </c>
    </row>
    <row r="54" spans="1:31" ht="12.75">
      <c r="A54" s="2"/>
      <c r="B54" s="10" t="s">
        <v>31</v>
      </c>
      <c r="C54" s="11" t="s">
        <v>12</v>
      </c>
      <c r="D54" s="11" t="s">
        <v>12</v>
      </c>
      <c r="E54" s="11" t="s">
        <v>12</v>
      </c>
      <c r="F54" s="11" t="s">
        <v>12</v>
      </c>
      <c r="G54" s="11"/>
      <c r="H54" s="11"/>
      <c r="I54" s="11"/>
      <c r="J54" s="11"/>
      <c r="K54" s="8"/>
      <c r="L54" s="9"/>
      <c r="M54" s="9"/>
      <c r="N54" s="9"/>
      <c r="O54" s="9"/>
      <c r="P54" s="1"/>
      <c r="Q54" s="1"/>
      <c r="R54" s="1"/>
      <c r="S54" s="1"/>
      <c r="T54" s="1"/>
      <c r="U54" s="1"/>
      <c r="V54">
        <f t="shared" si="22"/>
        <v>0</v>
      </c>
      <c r="W54">
        <f t="shared" si="23"/>
        <v>0</v>
      </c>
      <c r="X54">
        <f t="shared" si="24"/>
        <v>0</v>
      </c>
      <c r="Y54">
        <f t="shared" si="25"/>
        <v>0</v>
      </c>
      <c r="Z54">
        <f t="shared" si="26"/>
        <v>0</v>
      </c>
      <c r="AA54">
        <f t="shared" si="27"/>
        <v>0</v>
      </c>
      <c r="AB54">
        <f t="shared" si="28"/>
        <v>0</v>
      </c>
      <c r="AC54">
        <f t="shared" si="29"/>
        <v>0</v>
      </c>
      <c r="AD54">
        <f t="shared" si="30"/>
        <v>0</v>
      </c>
      <c r="AE54">
        <f t="shared" si="31"/>
        <v>0</v>
      </c>
    </row>
    <row r="55" spans="1:31" ht="12.75">
      <c r="A55" s="12" t="s">
        <v>52</v>
      </c>
      <c r="B55" s="6" t="s">
        <v>41</v>
      </c>
      <c r="C55" s="7" t="s">
        <v>7</v>
      </c>
      <c r="D55" s="7" t="s">
        <v>8</v>
      </c>
      <c r="E55" s="7" t="s">
        <v>9</v>
      </c>
      <c r="F55" s="7" t="s">
        <v>17</v>
      </c>
      <c r="G55" s="7" t="s">
        <v>10</v>
      </c>
      <c r="H55" s="7" t="s">
        <v>10</v>
      </c>
      <c r="I55" s="7" t="s">
        <v>10</v>
      </c>
      <c r="J55" s="7" t="s">
        <v>10</v>
      </c>
      <c r="K55" s="8"/>
      <c r="L55" s="9">
        <v>270.4</v>
      </c>
      <c r="M55" s="9">
        <v>187.2</v>
      </c>
      <c r="N55" s="9">
        <v>176.8</v>
      </c>
      <c r="O55" s="9">
        <v>176.8</v>
      </c>
      <c r="P55" s="1"/>
      <c r="Q55" s="1"/>
      <c r="R55" s="1"/>
      <c r="S55" s="1"/>
      <c r="T55" s="1"/>
      <c r="U55" s="1"/>
      <c r="V55">
        <f t="shared" si="22"/>
        <v>0</v>
      </c>
      <c r="W55">
        <f t="shared" si="23"/>
        <v>0</v>
      </c>
      <c r="X55">
        <f t="shared" si="24"/>
        <v>0</v>
      </c>
      <c r="Y55">
        <f t="shared" si="25"/>
        <v>0</v>
      </c>
      <c r="Z55">
        <f t="shared" si="26"/>
        <v>0</v>
      </c>
      <c r="AA55">
        <f t="shared" si="27"/>
        <v>0</v>
      </c>
      <c r="AB55">
        <f t="shared" si="28"/>
        <v>0</v>
      </c>
      <c r="AC55">
        <f t="shared" si="29"/>
        <v>0</v>
      </c>
      <c r="AD55">
        <f t="shared" si="30"/>
        <v>0</v>
      </c>
      <c r="AE55">
        <f t="shared" si="31"/>
        <v>0</v>
      </c>
    </row>
    <row r="56" spans="1:31" ht="12.75">
      <c r="A56" s="2"/>
      <c r="B56" s="10" t="s">
        <v>19</v>
      </c>
      <c r="C56" s="11"/>
      <c r="D56" s="11" t="s">
        <v>12</v>
      </c>
      <c r="E56" s="11" t="s">
        <v>12</v>
      </c>
      <c r="F56" s="11"/>
      <c r="G56" s="11"/>
      <c r="H56" s="11"/>
      <c r="I56" s="11"/>
      <c r="J56" s="11"/>
      <c r="K56" s="8"/>
      <c r="L56" s="9"/>
      <c r="M56" s="9"/>
      <c r="N56" s="9"/>
      <c r="O56" s="9"/>
      <c r="P56" s="1"/>
      <c r="Q56" s="1"/>
      <c r="R56" s="1"/>
      <c r="S56" s="1"/>
      <c r="T56" s="1"/>
      <c r="U56" s="1"/>
      <c r="V56">
        <f t="shared" si="22"/>
        <v>0</v>
      </c>
      <c r="W56">
        <f t="shared" si="23"/>
        <v>0</v>
      </c>
      <c r="X56">
        <f t="shared" si="24"/>
        <v>0</v>
      </c>
      <c r="Y56">
        <f t="shared" si="25"/>
        <v>0</v>
      </c>
      <c r="Z56">
        <f t="shared" si="26"/>
        <v>0</v>
      </c>
      <c r="AA56">
        <f t="shared" si="27"/>
        <v>0</v>
      </c>
      <c r="AB56">
        <f t="shared" si="28"/>
        <v>0</v>
      </c>
      <c r="AC56">
        <f t="shared" si="29"/>
        <v>0</v>
      </c>
      <c r="AD56">
        <f t="shared" si="30"/>
        <v>0</v>
      </c>
      <c r="AE56">
        <f t="shared" si="31"/>
        <v>0</v>
      </c>
    </row>
    <row r="57" spans="1:31" ht="12.75">
      <c r="A57" s="2" t="s">
        <v>57</v>
      </c>
      <c r="B57" s="10" t="s">
        <v>15</v>
      </c>
      <c r="C57" s="11" t="s">
        <v>12</v>
      </c>
      <c r="D57" s="11">
        <v>1</v>
      </c>
      <c r="E57" s="11" t="s">
        <v>12</v>
      </c>
      <c r="F57" s="11"/>
      <c r="G57" s="11"/>
      <c r="H57" s="11"/>
      <c r="I57" s="11"/>
      <c r="J57" s="11"/>
      <c r="K57" s="8"/>
      <c r="L57" s="9"/>
      <c r="M57" s="9"/>
      <c r="N57" s="9"/>
      <c r="O57" s="9"/>
      <c r="P57" s="1"/>
      <c r="Q57" s="1">
        <f>D57*$N$55</f>
        <v>176.8</v>
      </c>
      <c r="R57" s="1"/>
      <c r="S57" s="1"/>
      <c r="T57" s="1"/>
      <c r="U57" s="1"/>
      <c r="V57">
        <f t="shared" si="22"/>
        <v>0</v>
      </c>
      <c r="W57">
        <f t="shared" si="23"/>
        <v>0</v>
      </c>
      <c r="X57">
        <f t="shared" si="24"/>
        <v>0</v>
      </c>
      <c r="Y57">
        <f t="shared" si="25"/>
        <v>0</v>
      </c>
      <c r="Z57">
        <f t="shared" si="26"/>
        <v>0</v>
      </c>
      <c r="AA57">
        <f t="shared" si="27"/>
        <v>0</v>
      </c>
      <c r="AB57">
        <f t="shared" si="28"/>
        <v>0</v>
      </c>
      <c r="AC57">
        <f t="shared" si="29"/>
        <v>0</v>
      </c>
      <c r="AD57">
        <f t="shared" si="30"/>
        <v>0</v>
      </c>
      <c r="AE57">
        <f t="shared" si="31"/>
        <v>0</v>
      </c>
    </row>
    <row r="58" spans="1:31" ht="12.75">
      <c r="A58" s="2" t="s">
        <v>131</v>
      </c>
      <c r="B58" s="10" t="s">
        <v>15</v>
      </c>
      <c r="C58" s="11" t="s">
        <v>12</v>
      </c>
      <c r="D58" s="11">
        <v>1</v>
      </c>
      <c r="E58" s="11" t="s">
        <v>12</v>
      </c>
      <c r="F58" s="11"/>
      <c r="G58" s="11"/>
      <c r="H58" s="11"/>
      <c r="I58" s="11"/>
      <c r="J58" s="11"/>
      <c r="K58" s="8"/>
      <c r="L58" s="9"/>
      <c r="M58" s="9"/>
      <c r="N58" s="9"/>
      <c r="O58" s="9"/>
      <c r="P58" s="1"/>
      <c r="Q58" s="1">
        <f>D58*$N$55</f>
        <v>176.8</v>
      </c>
      <c r="R58" s="1"/>
      <c r="S58" s="1"/>
      <c r="T58" s="1"/>
      <c r="U58" s="1"/>
      <c r="V58">
        <f>K58*L58</f>
        <v>0</v>
      </c>
      <c r="W58">
        <f>K58*M58</f>
        <v>0</v>
      </c>
      <c r="X58">
        <f>K58*N58</f>
        <v>0</v>
      </c>
      <c r="Y58">
        <f>K58*O58</f>
        <v>0</v>
      </c>
      <c r="Z58">
        <f>K58*P58</f>
        <v>0</v>
      </c>
      <c r="AA58">
        <f>K58*Q58</f>
        <v>0</v>
      </c>
      <c r="AB58">
        <f>K58*R58</f>
        <v>0</v>
      </c>
      <c r="AC58">
        <f>K58*S58</f>
        <v>0</v>
      </c>
      <c r="AD58">
        <f>K58*T58</f>
        <v>0</v>
      </c>
      <c r="AE58">
        <f>K58*U58</f>
        <v>0</v>
      </c>
    </row>
    <row r="59" spans="1:31" ht="12.75">
      <c r="A59" s="2"/>
      <c r="B59" s="10" t="s">
        <v>25</v>
      </c>
      <c r="C59" s="7" t="s">
        <v>12</v>
      </c>
      <c r="D59" s="7" t="s">
        <v>12</v>
      </c>
      <c r="E59" s="7" t="s">
        <v>12</v>
      </c>
      <c r="F59" s="7" t="s">
        <v>10</v>
      </c>
      <c r="G59" s="7" t="s">
        <v>10</v>
      </c>
      <c r="H59" s="7" t="s">
        <v>10</v>
      </c>
      <c r="I59" s="7" t="s">
        <v>10</v>
      </c>
      <c r="J59" s="7" t="s">
        <v>10</v>
      </c>
      <c r="K59" s="8"/>
      <c r="L59" s="9"/>
      <c r="M59" s="9"/>
      <c r="N59" s="9"/>
      <c r="O59" s="9"/>
      <c r="P59" s="1"/>
      <c r="Q59" s="1"/>
      <c r="R59" s="1"/>
      <c r="S59" s="1"/>
      <c r="T59" s="1"/>
      <c r="U59" s="1"/>
      <c r="V59">
        <f t="shared" si="22"/>
        <v>0</v>
      </c>
      <c r="W59">
        <f t="shared" si="23"/>
        <v>0</v>
      </c>
      <c r="X59">
        <f t="shared" si="24"/>
        <v>0</v>
      </c>
      <c r="Y59">
        <f t="shared" si="25"/>
        <v>0</v>
      </c>
      <c r="Z59">
        <f t="shared" si="26"/>
        <v>0</v>
      </c>
      <c r="AA59">
        <f t="shared" si="27"/>
        <v>0</v>
      </c>
      <c r="AB59">
        <f t="shared" si="28"/>
        <v>0</v>
      </c>
      <c r="AC59">
        <f t="shared" si="29"/>
        <v>0</v>
      </c>
      <c r="AD59">
        <f t="shared" si="30"/>
        <v>0</v>
      </c>
      <c r="AE59">
        <f t="shared" si="31"/>
        <v>0</v>
      </c>
    </row>
    <row r="60" spans="1:31" ht="12.75">
      <c r="A60" s="2" t="s">
        <v>65</v>
      </c>
      <c r="B60" s="10" t="s">
        <v>13</v>
      </c>
      <c r="C60" s="11">
        <v>1</v>
      </c>
      <c r="D60" s="11" t="s">
        <v>12</v>
      </c>
      <c r="E60" s="11" t="s">
        <v>12</v>
      </c>
      <c r="F60" s="11" t="s">
        <v>12</v>
      </c>
      <c r="G60" s="11"/>
      <c r="H60" s="11"/>
      <c r="I60" s="11"/>
      <c r="J60" s="11"/>
      <c r="K60" s="8"/>
      <c r="L60" s="9"/>
      <c r="M60" s="9"/>
      <c r="N60" s="9"/>
      <c r="O60" s="9"/>
      <c r="P60" s="1"/>
      <c r="Q60" s="1">
        <f>C60*$N$55</f>
        <v>176.8</v>
      </c>
      <c r="R60" s="1"/>
      <c r="S60" s="1"/>
      <c r="T60" s="1"/>
      <c r="U60" s="1"/>
      <c r="V60">
        <f t="shared" si="22"/>
        <v>0</v>
      </c>
      <c r="W60">
        <f t="shared" si="23"/>
        <v>0</v>
      </c>
      <c r="X60">
        <f t="shared" si="24"/>
        <v>0</v>
      </c>
      <c r="Y60">
        <f t="shared" si="25"/>
        <v>0</v>
      </c>
      <c r="Z60">
        <f t="shared" si="26"/>
        <v>0</v>
      </c>
      <c r="AA60">
        <f t="shared" si="27"/>
        <v>0</v>
      </c>
      <c r="AB60">
        <f t="shared" si="28"/>
        <v>0</v>
      </c>
      <c r="AC60">
        <f t="shared" si="29"/>
        <v>0</v>
      </c>
      <c r="AD60">
        <f t="shared" si="30"/>
        <v>0</v>
      </c>
      <c r="AE60">
        <f t="shared" si="31"/>
        <v>0</v>
      </c>
    </row>
    <row r="61" spans="1:31" ht="12.75">
      <c r="A61" s="2" t="s">
        <v>86</v>
      </c>
      <c r="B61" s="10" t="s">
        <v>13</v>
      </c>
      <c r="C61" s="11">
        <v>1</v>
      </c>
      <c r="D61" s="11" t="s">
        <v>12</v>
      </c>
      <c r="E61" s="11" t="s">
        <v>12</v>
      </c>
      <c r="F61" s="11" t="s">
        <v>12</v>
      </c>
      <c r="G61" s="11"/>
      <c r="H61" s="11"/>
      <c r="I61" s="11"/>
      <c r="J61" s="11"/>
      <c r="K61" s="8"/>
      <c r="L61" s="9"/>
      <c r="M61" s="9"/>
      <c r="N61" s="9"/>
      <c r="O61" s="9"/>
      <c r="P61" s="1"/>
      <c r="Q61" s="1">
        <f>C61*$N$55</f>
        <v>176.8</v>
      </c>
      <c r="R61" s="1"/>
      <c r="S61" s="1"/>
      <c r="T61" s="1"/>
      <c r="U61" s="1"/>
      <c r="V61">
        <f aca="true" t="shared" si="32" ref="V61:V69">K61*L61</f>
        <v>0</v>
      </c>
      <c r="W61">
        <f aca="true" t="shared" si="33" ref="W61:W69">K61*M61</f>
        <v>0</v>
      </c>
      <c r="X61">
        <f aca="true" t="shared" si="34" ref="X61:X69">K61*N61</f>
        <v>0</v>
      </c>
      <c r="Y61">
        <f aca="true" t="shared" si="35" ref="Y61:Y69">K61*O61</f>
        <v>0</v>
      </c>
      <c r="Z61">
        <f aca="true" t="shared" si="36" ref="Z61:Z69">K61*P61</f>
        <v>0</v>
      </c>
      <c r="AA61">
        <f aca="true" t="shared" si="37" ref="AA61:AA69">K61*Q61</f>
        <v>0</v>
      </c>
      <c r="AB61">
        <f aca="true" t="shared" si="38" ref="AB61:AB69">K61*R61</f>
        <v>0</v>
      </c>
      <c r="AC61">
        <f aca="true" t="shared" si="39" ref="AC61:AC69">K61*S61</f>
        <v>0</v>
      </c>
      <c r="AD61">
        <f aca="true" t="shared" si="40" ref="AD61:AD69">K61*T61</f>
        <v>0</v>
      </c>
      <c r="AE61">
        <f aca="true" t="shared" si="41" ref="AE61:AE69">K61*U61</f>
        <v>0</v>
      </c>
    </row>
    <row r="62" spans="1:31" ht="12.75">
      <c r="A62" s="2" t="s">
        <v>55</v>
      </c>
      <c r="B62" s="10" t="s">
        <v>13</v>
      </c>
      <c r="C62" s="11" t="s">
        <v>12</v>
      </c>
      <c r="D62" s="11">
        <v>1</v>
      </c>
      <c r="E62" s="11" t="s">
        <v>12</v>
      </c>
      <c r="F62" s="11" t="s">
        <v>12</v>
      </c>
      <c r="G62" s="11"/>
      <c r="H62" s="11"/>
      <c r="I62" s="11"/>
      <c r="J62" s="11"/>
      <c r="K62" s="8"/>
      <c r="L62" s="9"/>
      <c r="M62" s="9"/>
      <c r="N62" s="9"/>
      <c r="O62" s="9"/>
      <c r="P62" s="1"/>
      <c r="Q62" s="1">
        <f>D62*$N$55</f>
        <v>176.8</v>
      </c>
      <c r="R62" s="1"/>
      <c r="S62" s="1"/>
      <c r="T62" s="1"/>
      <c r="U62" s="1"/>
      <c r="V62">
        <f t="shared" si="32"/>
        <v>0</v>
      </c>
      <c r="W62">
        <f t="shared" si="33"/>
        <v>0</v>
      </c>
      <c r="X62">
        <f t="shared" si="34"/>
        <v>0</v>
      </c>
      <c r="Y62">
        <f t="shared" si="35"/>
        <v>0</v>
      </c>
      <c r="Z62">
        <f t="shared" si="36"/>
        <v>0</v>
      </c>
      <c r="AA62">
        <f t="shared" si="37"/>
        <v>0</v>
      </c>
      <c r="AB62">
        <f t="shared" si="38"/>
        <v>0</v>
      </c>
      <c r="AC62">
        <f t="shared" si="39"/>
        <v>0</v>
      </c>
      <c r="AD62">
        <f t="shared" si="40"/>
        <v>0</v>
      </c>
      <c r="AE62">
        <f t="shared" si="41"/>
        <v>0</v>
      </c>
    </row>
    <row r="63" spans="1:31" ht="12.75">
      <c r="A63" s="2" t="s">
        <v>56</v>
      </c>
      <c r="B63" s="10" t="s">
        <v>13</v>
      </c>
      <c r="C63" s="11">
        <v>1</v>
      </c>
      <c r="D63" s="11" t="s">
        <v>12</v>
      </c>
      <c r="E63" s="11" t="s">
        <v>12</v>
      </c>
      <c r="F63" s="11" t="s">
        <v>12</v>
      </c>
      <c r="G63" s="11"/>
      <c r="H63" s="11"/>
      <c r="I63" s="11"/>
      <c r="J63" s="11"/>
      <c r="K63" s="8"/>
      <c r="L63" s="9"/>
      <c r="M63" s="9"/>
      <c r="N63" s="9"/>
      <c r="O63" s="9"/>
      <c r="P63" s="1"/>
      <c r="Q63" s="1">
        <f>C63*$N$55</f>
        <v>176.8</v>
      </c>
      <c r="R63" s="1"/>
      <c r="S63" s="1"/>
      <c r="T63" s="1"/>
      <c r="U63" s="1"/>
      <c r="V63">
        <f t="shared" si="32"/>
        <v>0</v>
      </c>
      <c r="W63">
        <f t="shared" si="33"/>
        <v>0</v>
      </c>
      <c r="X63">
        <f t="shared" si="34"/>
        <v>0</v>
      </c>
      <c r="Y63">
        <f t="shared" si="35"/>
        <v>0</v>
      </c>
      <c r="Z63">
        <f t="shared" si="36"/>
        <v>0</v>
      </c>
      <c r="AA63">
        <f t="shared" si="37"/>
        <v>0</v>
      </c>
      <c r="AB63">
        <f t="shared" si="38"/>
        <v>0</v>
      </c>
      <c r="AC63">
        <f t="shared" si="39"/>
        <v>0</v>
      </c>
      <c r="AD63">
        <f t="shared" si="40"/>
        <v>0</v>
      </c>
      <c r="AE63">
        <f t="shared" si="41"/>
        <v>0</v>
      </c>
    </row>
    <row r="64" spans="1:31" ht="12.75">
      <c r="A64" s="12" t="s">
        <v>52</v>
      </c>
      <c r="B64" s="6" t="s">
        <v>42</v>
      </c>
      <c r="C64" s="7" t="s">
        <v>7</v>
      </c>
      <c r="D64" s="7" t="s">
        <v>8</v>
      </c>
      <c r="E64" s="7" t="s">
        <v>9</v>
      </c>
      <c r="F64" s="7" t="s">
        <v>17</v>
      </c>
      <c r="G64" s="7" t="s">
        <v>10</v>
      </c>
      <c r="H64" s="7" t="s">
        <v>10</v>
      </c>
      <c r="I64" s="7" t="s">
        <v>10</v>
      </c>
      <c r="J64" s="7" t="s">
        <v>10</v>
      </c>
      <c r="K64" s="8"/>
      <c r="L64" s="9">
        <v>356.2</v>
      </c>
      <c r="M64" s="9">
        <v>246.6</v>
      </c>
      <c r="N64" s="9">
        <v>232.9</v>
      </c>
      <c r="O64" s="9">
        <v>232.9</v>
      </c>
      <c r="P64" s="1"/>
      <c r="Q64" s="1"/>
      <c r="R64" s="1"/>
      <c r="S64" s="1"/>
      <c r="T64" s="1"/>
      <c r="U64" s="1"/>
      <c r="V64">
        <f t="shared" si="32"/>
        <v>0</v>
      </c>
      <c r="W64">
        <f t="shared" si="33"/>
        <v>0</v>
      </c>
      <c r="X64">
        <f t="shared" si="34"/>
        <v>0</v>
      </c>
      <c r="Y64">
        <f t="shared" si="35"/>
        <v>0</v>
      </c>
      <c r="Z64">
        <f t="shared" si="36"/>
        <v>0</v>
      </c>
      <c r="AA64">
        <f t="shared" si="37"/>
        <v>0</v>
      </c>
      <c r="AB64">
        <f t="shared" si="38"/>
        <v>0</v>
      </c>
      <c r="AC64">
        <f t="shared" si="39"/>
        <v>0</v>
      </c>
      <c r="AD64">
        <f t="shared" si="40"/>
        <v>0</v>
      </c>
      <c r="AE64">
        <f t="shared" si="41"/>
        <v>0</v>
      </c>
    </row>
    <row r="65" spans="1:31" ht="12.75">
      <c r="A65" s="2"/>
      <c r="B65" s="10" t="s">
        <v>15</v>
      </c>
      <c r="C65" s="11" t="s">
        <v>12</v>
      </c>
      <c r="D65" s="11" t="s">
        <v>12</v>
      </c>
      <c r="E65" s="11" t="s">
        <v>12</v>
      </c>
      <c r="F65" s="11" t="s">
        <v>12</v>
      </c>
      <c r="G65" s="11"/>
      <c r="H65" s="11"/>
      <c r="I65" s="11"/>
      <c r="J65" s="11"/>
      <c r="K65" s="8"/>
      <c r="L65" s="9"/>
      <c r="M65" s="9"/>
      <c r="N65" s="9"/>
      <c r="O65" s="9"/>
      <c r="P65" s="1"/>
      <c r="Q65" s="1"/>
      <c r="R65" s="1"/>
      <c r="S65" s="1"/>
      <c r="T65" s="1"/>
      <c r="U65" s="1"/>
      <c r="V65">
        <f t="shared" si="32"/>
        <v>0</v>
      </c>
      <c r="W65">
        <f t="shared" si="33"/>
        <v>0</v>
      </c>
      <c r="X65">
        <f t="shared" si="34"/>
        <v>0</v>
      </c>
      <c r="Y65">
        <f t="shared" si="35"/>
        <v>0</v>
      </c>
      <c r="Z65">
        <f t="shared" si="36"/>
        <v>0</v>
      </c>
      <c r="AA65">
        <f t="shared" si="37"/>
        <v>0</v>
      </c>
      <c r="AB65">
        <f t="shared" si="38"/>
        <v>0</v>
      </c>
      <c r="AC65">
        <f t="shared" si="39"/>
        <v>0</v>
      </c>
      <c r="AD65">
        <f t="shared" si="40"/>
        <v>0</v>
      </c>
      <c r="AE65">
        <f t="shared" si="41"/>
        <v>0</v>
      </c>
    </row>
    <row r="66" spans="1:31" ht="12.75">
      <c r="A66" s="2"/>
      <c r="B66" s="10" t="s">
        <v>25</v>
      </c>
      <c r="C66" s="11" t="s">
        <v>12</v>
      </c>
      <c r="D66" s="11" t="s">
        <v>12</v>
      </c>
      <c r="E66" s="11" t="s">
        <v>12</v>
      </c>
      <c r="F66" s="11" t="s">
        <v>12</v>
      </c>
      <c r="G66" s="11"/>
      <c r="H66" s="11"/>
      <c r="I66" s="11"/>
      <c r="J66" s="11"/>
      <c r="K66" s="8"/>
      <c r="L66" s="9"/>
      <c r="M66" s="9"/>
      <c r="N66" s="9"/>
      <c r="O66" s="9"/>
      <c r="P66" s="1"/>
      <c r="Q66" s="1"/>
      <c r="R66" s="1"/>
      <c r="S66" s="1"/>
      <c r="T66" s="1"/>
      <c r="U66" s="1"/>
      <c r="V66">
        <f t="shared" si="32"/>
        <v>0</v>
      </c>
      <c r="W66">
        <f t="shared" si="33"/>
        <v>0</v>
      </c>
      <c r="X66">
        <f t="shared" si="34"/>
        <v>0</v>
      </c>
      <c r="Y66">
        <f t="shared" si="35"/>
        <v>0</v>
      </c>
      <c r="Z66">
        <f t="shared" si="36"/>
        <v>0</v>
      </c>
      <c r="AA66">
        <f t="shared" si="37"/>
        <v>0</v>
      </c>
      <c r="AB66">
        <f t="shared" si="38"/>
        <v>0</v>
      </c>
      <c r="AC66">
        <f t="shared" si="39"/>
        <v>0</v>
      </c>
      <c r="AD66">
        <f t="shared" si="40"/>
        <v>0</v>
      </c>
      <c r="AE66">
        <f t="shared" si="41"/>
        <v>0</v>
      </c>
    </row>
    <row r="67" spans="1:31" ht="12.75">
      <c r="A67" s="2" t="s">
        <v>65</v>
      </c>
      <c r="B67" s="10" t="s">
        <v>13</v>
      </c>
      <c r="C67" s="11">
        <v>1</v>
      </c>
      <c r="D67" s="11" t="s">
        <v>12</v>
      </c>
      <c r="E67" s="11" t="s">
        <v>12</v>
      </c>
      <c r="F67" s="11" t="s">
        <v>12</v>
      </c>
      <c r="G67" s="11"/>
      <c r="H67" s="11"/>
      <c r="I67" s="11"/>
      <c r="J67" s="11"/>
      <c r="K67" s="8"/>
      <c r="L67" s="9"/>
      <c r="M67" s="9"/>
      <c r="N67" s="9"/>
      <c r="O67" s="9"/>
      <c r="P67" s="1"/>
      <c r="Q67" s="1">
        <f>$N$64*C67</f>
        <v>232.9</v>
      </c>
      <c r="R67" s="1"/>
      <c r="S67" s="1"/>
      <c r="T67" s="1"/>
      <c r="U67" s="1"/>
      <c r="V67">
        <f t="shared" si="32"/>
        <v>0</v>
      </c>
      <c r="W67">
        <f t="shared" si="33"/>
        <v>0</v>
      </c>
      <c r="X67">
        <f t="shared" si="34"/>
        <v>0</v>
      </c>
      <c r="Y67">
        <f t="shared" si="35"/>
        <v>0</v>
      </c>
      <c r="Z67">
        <f t="shared" si="36"/>
        <v>0</v>
      </c>
      <c r="AA67">
        <f t="shared" si="37"/>
        <v>0</v>
      </c>
      <c r="AB67">
        <f t="shared" si="38"/>
        <v>0</v>
      </c>
      <c r="AC67">
        <f t="shared" si="39"/>
        <v>0</v>
      </c>
      <c r="AD67">
        <f t="shared" si="40"/>
        <v>0</v>
      </c>
      <c r="AE67">
        <f t="shared" si="41"/>
        <v>0</v>
      </c>
    </row>
    <row r="68" spans="1:31" ht="12.75">
      <c r="A68" s="2" t="s">
        <v>56</v>
      </c>
      <c r="B68" s="10" t="s">
        <v>13</v>
      </c>
      <c r="C68" s="11">
        <v>1</v>
      </c>
      <c r="D68" s="11" t="s">
        <v>12</v>
      </c>
      <c r="E68" s="11" t="s">
        <v>12</v>
      </c>
      <c r="F68" s="11" t="s">
        <v>12</v>
      </c>
      <c r="G68" s="11"/>
      <c r="H68" s="11"/>
      <c r="I68" s="11"/>
      <c r="J68" s="11"/>
      <c r="K68" s="8"/>
      <c r="L68" s="9"/>
      <c r="M68" s="9"/>
      <c r="N68" s="9"/>
      <c r="O68" s="9"/>
      <c r="P68" s="1"/>
      <c r="Q68" s="1">
        <f>$N$64*C68</f>
        <v>232.9</v>
      </c>
      <c r="R68" s="1"/>
      <c r="S68" s="1"/>
      <c r="T68" s="1"/>
      <c r="U68" s="1"/>
      <c r="V68">
        <f t="shared" si="32"/>
        <v>0</v>
      </c>
      <c r="W68">
        <f t="shared" si="33"/>
        <v>0</v>
      </c>
      <c r="X68">
        <f t="shared" si="34"/>
        <v>0</v>
      </c>
      <c r="Y68">
        <f t="shared" si="35"/>
        <v>0</v>
      </c>
      <c r="Z68">
        <f t="shared" si="36"/>
        <v>0</v>
      </c>
      <c r="AA68">
        <f t="shared" si="37"/>
        <v>0</v>
      </c>
      <c r="AB68">
        <f t="shared" si="38"/>
        <v>0</v>
      </c>
      <c r="AC68">
        <f t="shared" si="39"/>
        <v>0</v>
      </c>
      <c r="AD68">
        <f t="shared" si="40"/>
        <v>0</v>
      </c>
      <c r="AE68">
        <f t="shared" si="41"/>
        <v>0</v>
      </c>
    </row>
    <row r="69" spans="1:31" ht="12.75">
      <c r="A69" s="2" t="s">
        <v>55</v>
      </c>
      <c r="B69" s="10" t="s">
        <v>13</v>
      </c>
      <c r="C69" s="11" t="s">
        <v>12</v>
      </c>
      <c r="D69" s="11">
        <v>1</v>
      </c>
      <c r="E69" s="11" t="s">
        <v>12</v>
      </c>
      <c r="F69" s="11" t="s">
        <v>12</v>
      </c>
      <c r="G69" s="11"/>
      <c r="H69" s="11"/>
      <c r="I69" s="11"/>
      <c r="J69" s="11"/>
      <c r="K69" s="8"/>
      <c r="L69" s="9"/>
      <c r="M69" s="9"/>
      <c r="N69" s="9"/>
      <c r="O69" s="9"/>
      <c r="P69" s="1"/>
      <c r="Q69" s="1">
        <f>$N$64*D69</f>
        <v>232.9</v>
      </c>
      <c r="R69" s="1"/>
      <c r="S69" s="1"/>
      <c r="T69" s="1"/>
      <c r="U69" s="1"/>
      <c r="V69">
        <f t="shared" si="32"/>
        <v>0</v>
      </c>
      <c r="W69">
        <f t="shared" si="33"/>
        <v>0</v>
      </c>
      <c r="X69">
        <f t="shared" si="34"/>
        <v>0</v>
      </c>
      <c r="Y69">
        <f t="shared" si="35"/>
        <v>0</v>
      </c>
      <c r="Z69">
        <f t="shared" si="36"/>
        <v>0</v>
      </c>
      <c r="AA69">
        <f t="shared" si="37"/>
        <v>0</v>
      </c>
      <c r="AB69">
        <f t="shared" si="38"/>
        <v>0</v>
      </c>
      <c r="AC69">
        <f t="shared" si="39"/>
        <v>0</v>
      </c>
      <c r="AD69">
        <f t="shared" si="40"/>
        <v>0</v>
      </c>
      <c r="AE69">
        <f t="shared" si="41"/>
        <v>0</v>
      </c>
    </row>
    <row r="70" spans="1:31" ht="12.75">
      <c r="A70" s="2" t="s">
        <v>82</v>
      </c>
      <c r="B70" s="10" t="s">
        <v>13</v>
      </c>
      <c r="C70" s="11" t="s">
        <v>12</v>
      </c>
      <c r="D70" s="11">
        <v>1</v>
      </c>
      <c r="E70" s="11" t="s">
        <v>12</v>
      </c>
      <c r="F70" s="11" t="s">
        <v>12</v>
      </c>
      <c r="G70" s="11"/>
      <c r="H70" s="11"/>
      <c r="I70" s="11"/>
      <c r="J70" s="11"/>
      <c r="K70" s="8"/>
      <c r="L70" s="9"/>
      <c r="M70" s="9"/>
      <c r="N70" s="9"/>
      <c r="O70" s="9"/>
      <c r="P70" s="1"/>
      <c r="Q70" s="1">
        <f>$N$64*D70</f>
        <v>232.9</v>
      </c>
      <c r="R70" s="1"/>
      <c r="S70" s="1"/>
      <c r="T70" s="1"/>
      <c r="U70" s="1"/>
      <c r="V70">
        <f aca="true" t="shared" si="42" ref="V70:V76">K70*L70</f>
        <v>0</v>
      </c>
      <c r="W70">
        <f aca="true" t="shared" si="43" ref="W70:W76">K70*M70</f>
        <v>0</v>
      </c>
      <c r="X70">
        <f aca="true" t="shared" si="44" ref="X70:X76">K70*N70</f>
        <v>0</v>
      </c>
      <c r="Y70">
        <f aca="true" t="shared" si="45" ref="Y70:Y76">K70*O70</f>
        <v>0</v>
      </c>
      <c r="Z70">
        <f aca="true" t="shared" si="46" ref="Z70:Z76">K70*P70</f>
        <v>0</v>
      </c>
      <c r="AA70">
        <f aca="true" t="shared" si="47" ref="AA70:AA76">K70*Q70</f>
        <v>0</v>
      </c>
      <c r="AB70">
        <f aca="true" t="shared" si="48" ref="AB70:AB76">K70*R70</f>
        <v>0</v>
      </c>
      <c r="AC70">
        <f aca="true" t="shared" si="49" ref="AC70:AC76">K70*S70</f>
        <v>0</v>
      </c>
      <c r="AD70">
        <f aca="true" t="shared" si="50" ref="AD70:AD76">K70*T70</f>
        <v>0</v>
      </c>
      <c r="AE70">
        <f aca="true" t="shared" si="51" ref="AE70:AE76">K70*U70</f>
        <v>0</v>
      </c>
    </row>
    <row r="71" spans="1:31" ht="12.75">
      <c r="A71" s="12" t="s">
        <v>52</v>
      </c>
      <c r="B71" s="6" t="s">
        <v>34</v>
      </c>
      <c r="C71" s="7" t="s">
        <v>7</v>
      </c>
      <c r="D71" s="7" t="s">
        <v>8</v>
      </c>
      <c r="E71" s="7" t="s">
        <v>9</v>
      </c>
      <c r="F71" s="7" t="s">
        <v>10</v>
      </c>
      <c r="G71" s="7" t="s">
        <v>10</v>
      </c>
      <c r="H71" s="7" t="s">
        <v>10</v>
      </c>
      <c r="I71" s="7" t="s">
        <v>10</v>
      </c>
      <c r="J71" s="7" t="s">
        <v>10</v>
      </c>
      <c r="K71" s="8"/>
      <c r="L71" s="9">
        <v>165</v>
      </c>
      <c r="M71" s="9">
        <v>137.7</v>
      </c>
      <c r="N71" s="9">
        <v>124.63</v>
      </c>
      <c r="O71" s="9">
        <v>118.69</v>
      </c>
      <c r="P71" s="1"/>
      <c r="Q71" s="1"/>
      <c r="R71" s="1"/>
      <c r="S71" s="1"/>
      <c r="T71" s="1"/>
      <c r="U71" s="1"/>
      <c r="V71">
        <f t="shared" si="42"/>
        <v>0</v>
      </c>
      <c r="W71">
        <f t="shared" si="43"/>
        <v>0</v>
      </c>
      <c r="X71">
        <f t="shared" si="44"/>
        <v>0</v>
      </c>
      <c r="Y71">
        <f t="shared" si="45"/>
        <v>0</v>
      </c>
      <c r="Z71">
        <f t="shared" si="46"/>
        <v>0</v>
      </c>
      <c r="AA71">
        <f t="shared" si="47"/>
        <v>0</v>
      </c>
      <c r="AB71">
        <f t="shared" si="48"/>
        <v>0</v>
      </c>
      <c r="AC71">
        <f t="shared" si="49"/>
        <v>0</v>
      </c>
      <c r="AD71">
        <f t="shared" si="50"/>
        <v>0</v>
      </c>
      <c r="AE71">
        <f t="shared" si="51"/>
        <v>0</v>
      </c>
    </row>
    <row r="72" spans="1:31" ht="12.75">
      <c r="A72" s="2"/>
      <c r="B72" s="10" t="s">
        <v>11</v>
      </c>
      <c r="C72" s="7" t="s">
        <v>12</v>
      </c>
      <c r="D72" s="7" t="s">
        <v>12</v>
      </c>
      <c r="E72" s="7" t="s">
        <v>12</v>
      </c>
      <c r="F72" s="7" t="s">
        <v>10</v>
      </c>
      <c r="G72" s="7" t="s">
        <v>10</v>
      </c>
      <c r="H72" s="7" t="s">
        <v>10</v>
      </c>
      <c r="I72" s="7" t="s">
        <v>10</v>
      </c>
      <c r="J72" s="7" t="s">
        <v>10</v>
      </c>
      <c r="K72" s="8"/>
      <c r="L72" s="9"/>
      <c r="M72" s="9"/>
      <c r="N72" s="9"/>
      <c r="O72" s="9"/>
      <c r="P72" s="1"/>
      <c r="Q72" s="1"/>
      <c r="R72" s="1"/>
      <c r="S72" s="1"/>
      <c r="T72" s="1"/>
      <c r="U72" s="1"/>
      <c r="V72">
        <f t="shared" si="42"/>
        <v>0</v>
      </c>
      <c r="W72">
        <f t="shared" si="43"/>
        <v>0</v>
      </c>
      <c r="X72">
        <f t="shared" si="44"/>
        <v>0</v>
      </c>
      <c r="Y72">
        <f t="shared" si="45"/>
        <v>0</v>
      </c>
      <c r="Z72">
        <f t="shared" si="46"/>
        <v>0</v>
      </c>
      <c r="AA72">
        <f t="shared" si="47"/>
        <v>0</v>
      </c>
      <c r="AB72">
        <f t="shared" si="48"/>
        <v>0</v>
      </c>
      <c r="AC72">
        <f t="shared" si="49"/>
        <v>0</v>
      </c>
      <c r="AD72">
        <f t="shared" si="50"/>
        <v>0</v>
      </c>
      <c r="AE72">
        <f t="shared" si="51"/>
        <v>0</v>
      </c>
    </row>
    <row r="73" spans="1:31" ht="12.75">
      <c r="A73" s="2" t="s">
        <v>65</v>
      </c>
      <c r="B73" s="10" t="s">
        <v>15</v>
      </c>
      <c r="C73" s="11">
        <v>1</v>
      </c>
      <c r="D73" s="11" t="s">
        <v>12</v>
      </c>
      <c r="E73" s="11" t="s">
        <v>12</v>
      </c>
      <c r="F73" s="11"/>
      <c r="G73" s="11"/>
      <c r="H73" s="11"/>
      <c r="I73" s="11"/>
      <c r="J73" s="11"/>
      <c r="K73" s="8"/>
      <c r="L73" s="9"/>
      <c r="M73" s="9"/>
      <c r="N73" s="9"/>
      <c r="O73" s="9"/>
      <c r="P73" s="1"/>
      <c r="Q73" s="1">
        <f>N71*C73</f>
        <v>124.63</v>
      </c>
      <c r="R73" s="1"/>
      <c r="S73" s="1"/>
      <c r="T73" s="1"/>
      <c r="U73" s="1"/>
      <c r="V73">
        <f t="shared" si="42"/>
        <v>0</v>
      </c>
      <c r="W73">
        <f t="shared" si="43"/>
        <v>0</v>
      </c>
      <c r="X73">
        <f t="shared" si="44"/>
        <v>0</v>
      </c>
      <c r="Y73">
        <f t="shared" si="45"/>
        <v>0</v>
      </c>
      <c r="Z73">
        <f t="shared" si="46"/>
        <v>0</v>
      </c>
      <c r="AA73">
        <f t="shared" si="47"/>
        <v>0</v>
      </c>
      <c r="AB73">
        <f t="shared" si="48"/>
        <v>0</v>
      </c>
      <c r="AC73">
        <f t="shared" si="49"/>
        <v>0</v>
      </c>
      <c r="AD73">
        <f t="shared" si="50"/>
        <v>0</v>
      </c>
      <c r="AE73">
        <f t="shared" si="51"/>
        <v>0</v>
      </c>
    </row>
    <row r="74" spans="1:31" ht="12.75">
      <c r="A74" s="2"/>
      <c r="B74" s="10" t="s">
        <v>13</v>
      </c>
      <c r="C74" s="7" t="s">
        <v>12</v>
      </c>
      <c r="D74" s="7" t="s">
        <v>12</v>
      </c>
      <c r="E74" s="7" t="s">
        <v>12</v>
      </c>
      <c r="F74" s="7" t="s">
        <v>10</v>
      </c>
      <c r="G74" s="7" t="s">
        <v>10</v>
      </c>
      <c r="H74" s="7" t="s">
        <v>10</v>
      </c>
      <c r="I74" s="7" t="s">
        <v>10</v>
      </c>
      <c r="J74" s="7" t="s">
        <v>10</v>
      </c>
      <c r="K74" s="8"/>
      <c r="L74" s="9"/>
      <c r="M74" s="9"/>
      <c r="N74" s="9"/>
      <c r="O74" s="9"/>
      <c r="P74" s="1"/>
      <c r="Q74" s="1"/>
      <c r="R74" s="1"/>
      <c r="S74" s="1"/>
      <c r="T74" s="1"/>
      <c r="U74" s="1"/>
      <c r="V74">
        <f t="shared" si="42"/>
        <v>0</v>
      </c>
      <c r="W74">
        <f t="shared" si="43"/>
        <v>0</v>
      </c>
      <c r="X74">
        <f t="shared" si="44"/>
        <v>0</v>
      </c>
      <c r="Y74">
        <f t="shared" si="45"/>
        <v>0</v>
      </c>
      <c r="Z74">
        <f t="shared" si="46"/>
        <v>0</v>
      </c>
      <c r="AA74">
        <f t="shared" si="47"/>
        <v>0</v>
      </c>
      <c r="AB74">
        <f t="shared" si="48"/>
        <v>0</v>
      </c>
      <c r="AC74">
        <f t="shared" si="49"/>
        <v>0</v>
      </c>
      <c r="AD74">
        <f t="shared" si="50"/>
        <v>0</v>
      </c>
      <c r="AE74">
        <f t="shared" si="51"/>
        <v>0</v>
      </c>
    </row>
    <row r="75" spans="1:31" ht="12.75">
      <c r="A75" s="12" t="s">
        <v>52</v>
      </c>
      <c r="B75" s="6" t="s">
        <v>35</v>
      </c>
      <c r="C75" s="7" t="s">
        <v>7</v>
      </c>
      <c r="D75" s="7" t="s">
        <v>8</v>
      </c>
      <c r="E75" s="7" t="s">
        <v>9</v>
      </c>
      <c r="F75" s="7" t="s">
        <v>17</v>
      </c>
      <c r="G75" s="7" t="s">
        <v>10</v>
      </c>
      <c r="H75" s="7" t="s">
        <v>10</v>
      </c>
      <c r="I75" s="7" t="s">
        <v>10</v>
      </c>
      <c r="J75" s="7" t="s">
        <v>10</v>
      </c>
      <c r="K75" s="8"/>
      <c r="L75" s="9">
        <v>235</v>
      </c>
      <c r="M75" s="9">
        <v>198.6</v>
      </c>
      <c r="N75" s="9">
        <v>179.78</v>
      </c>
      <c r="O75" s="9">
        <v>171.21</v>
      </c>
      <c r="P75" s="1"/>
      <c r="Q75" s="1"/>
      <c r="R75" s="1"/>
      <c r="S75" s="1"/>
      <c r="T75" s="1"/>
      <c r="U75" s="1"/>
      <c r="V75">
        <f t="shared" si="42"/>
        <v>0</v>
      </c>
      <c r="W75">
        <f t="shared" si="43"/>
        <v>0</v>
      </c>
      <c r="X75">
        <f t="shared" si="44"/>
        <v>0</v>
      </c>
      <c r="Y75">
        <f t="shared" si="45"/>
        <v>0</v>
      </c>
      <c r="Z75">
        <f t="shared" si="46"/>
        <v>0</v>
      </c>
      <c r="AA75">
        <f t="shared" si="47"/>
        <v>0</v>
      </c>
      <c r="AB75">
        <f t="shared" si="48"/>
        <v>0</v>
      </c>
      <c r="AC75">
        <f t="shared" si="49"/>
        <v>0</v>
      </c>
      <c r="AD75">
        <f t="shared" si="50"/>
        <v>0</v>
      </c>
      <c r="AE75">
        <f t="shared" si="51"/>
        <v>0</v>
      </c>
    </row>
    <row r="76" spans="1:31" ht="12.75">
      <c r="A76" s="2" t="s">
        <v>65</v>
      </c>
      <c r="B76" s="10" t="s">
        <v>13</v>
      </c>
      <c r="C76" s="11">
        <v>1</v>
      </c>
      <c r="D76" s="11" t="s">
        <v>12</v>
      </c>
      <c r="E76" s="11" t="s">
        <v>12</v>
      </c>
      <c r="F76" s="11" t="s">
        <v>12</v>
      </c>
      <c r="G76" s="11"/>
      <c r="H76" s="11"/>
      <c r="I76" s="11"/>
      <c r="J76" s="11"/>
      <c r="K76" s="8"/>
      <c r="L76" s="9"/>
      <c r="M76" s="9"/>
      <c r="N76" s="9"/>
      <c r="O76" s="9"/>
      <c r="P76" s="1"/>
      <c r="Q76" s="1">
        <f>C76*N75</f>
        <v>179.78</v>
      </c>
      <c r="R76" s="1"/>
      <c r="S76" s="1"/>
      <c r="T76" s="1"/>
      <c r="U76" s="1"/>
      <c r="V76">
        <f t="shared" si="42"/>
        <v>0</v>
      </c>
      <c r="W76">
        <f t="shared" si="43"/>
        <v>0</v>
      </c>
      <c r="X76">
        <f t="shared" si="44"/>
        <v>0</v>
      </c>
      <c r="Y76">
        <f t="shared" si="45"/>
        <v>0</v>
      </c>
      <c r="Z76">
        <f t="shared" si="46"/>
        <v>0</v>
      </c>
      <c r="AA76">
        <f t="shared" si="47"/>
        <v>0</v>
      </c>
      <c r="AB76">
        <f t="shared" si="48"/>
        <v>0</v>
      </c>
      <c r="AC76">
        <f t="shared" si="49"/>
        <v>0</v>
      </c>
      <c r="AD76">
        <f t="shared" si="50"/>
        <v>0</v>
      </c>
      <c r="AE76">
        <f t="shared" si="51"/>
        <v>0</v>
      </c>
    </row>
    <row r="77" spans="1:31" ht="12.75">
      <c r="A77" s="12" t="s">
        <v>62</v>
      </c>
      <c r="B77" s="6" t="s">
        <v>63</v>
      </c>
      <c r="C77" s="7" t="s">
        <v>60</v>
      </c>
      <c r="D77" s="7" t="s">
        <v>61</v>
      </c>
      <c r="E77" s="7" t="s">
        <v>10</v>
      </c>
      <c r="F77" s="7" t="s">
        <v>10</v>
      </c>
      <c r="G77" s="7" t="s">
        <v>10</v>
      </c>
      <c r="H77" s="7" t="s">
        <v>10</v>
      </c>
      <c r="I77" s="7" t="s">
        <v>10</v>
      </c>
      <c r="J77" s="7" t="s">
        <v>10</v>
      </c>
      <c r="K77" s="8"/>
      <c r="L77" s="9">
        <v>105</v>
      </c>
      <c r="M77" s="9">
        <v>105</v>
      </c>
      <c r="N77" s="9">
        <v>105</v>
      </c>
      <c r="O77" s="9">
        <v>105</v>
      </c>
      <c r="P77" s="9">
        <v>105</v>
      </c>
      <c r="Q77" s="1"/>
      <c r="R77" s="1"/>
      <c r="S77" s="1"/>
      <c r="T77" s="1"/>
      <c r="U77" s="1"/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</row>
    <row r="78" spans="1:31" ht="12.75">
      <c r="A78" s="2"/>
      <c r="B78" s="10" t="s">
        <v>19</v>
      </c>
      <c r="C78" s="11"/>
      <c r="D78" s="11"/>
      <c r="E78" s="11"/>
      <c r="F78" s="11"/>
      <c r="G78" s="11"/>
      <c r="H78" s="11"/>
      <c r="I78" s="11"/>
      <c r="J78" s="11"/>
      <c r="K78" s="8"/>
      <c r="L78" s="9"/>
      <c r="M78" s="9"/>
      <c r="N78" s="9"/>
      <c r="O78" s="9"/>
      <c r="P78" s="9"/>
      <c r="Q78" s="1"/>
      <c r="R78" s="1"/>
      <c r="S78" s="1"/>
      <c r="T78" s="1"/>
      <c r="U78" s="1"/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</row>
    <row r="79" spans="1:31" ht="12.75">
      <c r="A79" s="2"/>
      <c r="B79" s="10" t="s">
        <v>22</v>
      </c>
      <c r="C79" s="11"/>
      <c r="D79" s="11"/>
      <c r="E79" s="11"/>
      <c r="F79" s="11"/>
      <c r="G79" s="11"/>
      <c r="H79" s="11"/>
      <c r="I79" s="11"/>
      <c r="J79" s="11"/>
      <c r="K79" s="8"/>
      <c r="L79" s="9"/>
      <c r="M79" s="9"/>
      <c r="N79" s="9"/>
      <c r="O79" s="9"/>
      <c r="P79" s="9"/>
      <c r="Q79" s="1"/>
      <c r="R79" s="1"/>
      <c r="S79" s="1"/>
      <c r="T79" s="1"/>
      <c r="U79" s="1"/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</row>
    <row r="80" spans="1:31" ht="12.75">
      <c r="A80" s="2"/>
      <c r="B80" s="10" t="s">
        <v>13</v>
      </c>
      <c r="C80" s="11"/>
      <c r="D80" s="11" t="s">
        <v>12</v>
      </c>
      <c r="E80" s="11"/>
      <c r="F80" s="11"/>
      <c r="G80" s="11"/>
      <c r="H80" s="11"/>
      <c r="I80" s="11"/>
      <c r="J80" s="11"/>
      <c r="K80" s="8"/>
      <c r="L80" s="9"/>
      <c r="M80" s="9"/>
      <c r="N80" s="9"/>
      <c r="O80" s="9"/>
      <c r="P80" s="9"/>
      <c r="Q80" s="1"/>
      <c r="R80" s="1"/>
      <c r="S80" s="1"/>
      <c r="T80" s="1"/>
      <c r="U80" s="1"/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2" t="s">
        <v>65</v>
      </c>
      <c r="B81" s="10" t="s">
        <v>64</v>
      </c>
      <c r="C81" s="11">
        <v>1</v>
      </c>
      <c r="D81" s="11" t="s">
        <v>12</v>
      </c>
      <c r="E81" s="11"/>
      <c r="F81" s="11"/>
      <c r="G81" s="11"/>
      <c r="H81" s="11"/>
      <c r="I81" s="11"/>
      <c r="J81" s="11"/>
      <c r="K81" s="8"/>
      <c r="L81" s="9"/>
      <c r="M81" s="9"/>
      <c r="N81" s="9"/>
      <c r="O81" s="9"/>
      <c r="P81" s="9"/>
      <c r="Q81" s="1">
        <f>N77*C81</f>
        <v>105</v>
      </c>
      <c r="R81" s="1"/>
      <c r="S81" s="1"/>
      <c r="T81" s="1"/>
      <c r="U81" s="1"/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2" t="s">
        <v>62</v>
      </c>
      <c r="B82" s="6" t="s">
        <v>66</v>
      </c>
      <c r="C82" s="7" t="s">
        <v>60</v>
      </c>
      <c r="D82" s="7" t="s">
        <v>61</v>
      </c>
      <c r="E82" s="7" t="s">
        <v>10</v>
      </c>
      <c r="F82" s="7" t="s">
        <v>10</v>
      </c>
      <c r="G82" s="7" t="s">
        <v>10</v>
      </c>
      <c r="H82" s="7" t="s">
        <v>10</v>
      </c>
      <c r="I82" s="7" t="s">
        <v>10</v>
      </c>
      <c r="J82" s="7" t="s">
        <v>10</v>
      </c>
      <c r="K82" s="8"/>
      <c r="L82" s="9">
        <v>145</v>
      </c>
      <c r="M82" s="9">
        <v>145</v>
      </c>
      <c r="N82" s="9">
        <v>145</v>
      </c>
      <c r="O82" s="9">
        <v>145</v>
      </c>
      <c r="P82" s="9">
        <v>145</v>
      </c>
      <c r="Q82" s="1"/>
      <c r="R82" s="1"/>
      <c r="S82" s="1"/>
      <c r="T82" s="1"/>
      <c r="U82" s="1"/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2"/>
      <c r="B83" s="10" t="s">
        <v>19</v>
      </c>
      <c r="C83" s="11"/>
      <c r="D83" s="11"/>
      <c r="E83" s="11"/>
      <c r="F83" s="11"/>
      <c r="G83" s="11"/>
      <c r="H83" s="11"/>
      <c r="I83" s="11"/>
      <c r="J83" s="11"/>
      <c r="K83" s="8"/>
      <c r="L83" s="9"/>
      <c r="M83" s="9"/>
      <c r="N83" s="9"/>
      <c r="O83" s="9"/>
      <c r="P83" s="9"/>
      <c r="Q83" s="1"/>
      <c r="R83" s="1"/>
      <c r="S83" s="1"/>
      <c r="T83" s="1"/>
      <c r="U83" s="1"/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2"/>
      <c r="B84" s="10" t="s">
        <v>67</v>
      </c>
      <c r="C84" s="11" t="s">
        <v>12</v>
      </c>
      <c r="D84" s="11" t="s">
        <v>12</v>
      </c>
      <c r="E84" s="11"/>
      <c r="F84" s="11"/>
      <c r="G84" s="11"/>
      <c r="H84" s="11"/>
      <c r="I84" s="11"/>
      <c r="J84" s="11"/>
      <c r="K84" s="8"/>
      <c r="L84" s="9"/>
      <c r="M84" s="9"/>
      <c r="N84" s="9"/>
      <c r="O84" s="9"/>
      <c r="P84" s="9"/>
      <c r="Q84" s="1"/>
      <c r="R84" s="1"/>
      <c r="S84" s="1"/>
      <c r="T84" s="1"/>
      <c r="U84" s="1"/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2"/>
      <c r="B85" s="10" t="s">
        <v>68</v>
      </c>
      <c r="C85" s="11" t="s">
        <v>12</v>
      </c>
      <c r="D85" s="11" t="s">
        <v>12</v>
      </c>
      <c r="E85" s="11"/>
      <c r="F85" s="11"/>
      <c r="G85" s="11"/>
      <c r="H85" s="11"/>
      <c r="I85" s="11"/>
      <c r="J85" s="11"/>
      <c r="K85" s="8"/>
      <c r="L85" s="9"/>
      <c r="M85" s="9"/>
      <c r="N85" s="9"/>
      <c r="O85" s="9"/>
      <c r="P85" s="9"/>
      <c r="Q85" s="1"/>
      <c r="R85" s="1"/>
      <c r="S85" s="1"/>
      <c r="T85" s="1"/>
      <c r="U85" s="1"/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2"/>
      <c r="B86" s="10" t="s">
        <v>69</v>
      </c>
      <c r="C86" s="11" t="s">
        <v>12</v>
      </c>
      <c r="D86" s="11" t="s">
        <v>12</v>
      </c>
      <c r="E86" s="11"/>
      <c r="F86" s="11"/>
      <c r="G86" s="11"/>
      <c r="H86" s="11"/>
      <c r="I86" s="11"/>
      <c r="J86" s="11"/>
      <c r="K86" s="8"/>
      <c r="L86" s="9"/>
      <c r="M86" s="9"/>
      <c r="N86" s="9"/>
      <c r="O86" s="9"/>
      <c r="P86" s="9"/>
      <c r="Q86" s="1"/>
      <c r="R86" s="1"/>
      <c r="S86" s="1"/>
      <c r="T86" s="1"/>
      <c r="U86" s="1"/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2" t="s">
        <v>82</v>
      </c>
      <c r="B87" s="10" t="s">
        <v>24</v>
      </c>
      <c r="C87" s="7" t="s">
        <v>26</v>
      </c>
      <c r="D87" s="7" t="s">
        <v>12</v>
      </c>
      <c r="E87" s="7" t="s">
        <v>10</v>
      </c>
      <c r="F87" s="7" t="s">
        <v>10</v>
      </c>
      <c r="G87" s="7" t="s">
        <v>10</v>
      </c>
      <c r="H87" s="7" t="s">
        <v>10</v>
      </c>
      <c r="I87" s="7" t="s">
        <v>10</v>
      </c>
      <c r="J87" s="7" t="s">
        <v>10</v>
      </c>
      <c r="K87" s="8"/>
      <c r="L87" s="9"/>
      <c r="M87" s="9"/>
      <c r="N87" s="9"/>
      <c r="O87" s="9"/>
      <c r="P87" s="9"/>
      <c r="Q87" s="1">
        <f>$N$82*C87</f>
        <v>145</v>
      </c>
      <c r="R87" s="1"/>
      <c r="S87" s="1"/>
      <c r="T87" s="1"/>
      <c r="U87" s="1"/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2"/>
      <c r="B88" s="10" t="s">
        <v>70</v>
      </c>
      <c r="C88" s="11" t="s">
        <v>12</v>
      </c>
      <c r="D88" s="11" t="s">
        <v>12</v>
      </c>
      <c r="E88" s="11"/>
      <c r="F88" s="11"/>
      <c r="G88" s="11"/>
      <c r="H88" s="11"/>
      <c r="I88" s="11"/>
      <c r="J88" s="11"/>
      <c r="K88" s="8"/>
      <c r="L88" s="9"/>
      <c r="M88" s="9"/>
      <c r="N88" s="9"/>
      <c r="O88" s="9"/>
      <c r="P88" s="9"/>
      <c r="Q88" s="1"/>
      <c r="R88" s="1"/>
      <c r="S88" s="1"/>
      <c r="T88" s="1"/>
      <c r="U88" s="1"/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2" t="s">
        <v>65</v>
      </c>
      <c r="B89" s="10" t="s">
        <v>13</v>
      </c>
      <c r="C89" s="11">
        <v>1</v>
      </c>
      <c r="D89" s="11" t="s">
        <v>12</v>
      </c>
      <c r="E89" s="11"/>
      <c r="F89" s="11"/>
      <c r="G89" s="11"/>
      <c r="H89" s="11"/>
      <c r="I89" s="11"/>
      <c r="J89" s="11"/>
      <c r="K89" s="8"/>
      <c r="L89" s="9"/>
      <c r="M89" s="9"/>
      <c r="N89" s="9"/>
      <c r="O89" s="9"/>
      <c r="P89" s="9"/>
      <c r="Q89" s="1">
        <f>$N$82*C89</f>
        <v>145</v>
      </c>
      <c r="R89" s="1"/>
      <c r="S89" s="1"/>
      <c r="T89" s="1"/>
      <c r="U89" s="1"/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2"/>
      <c r="B90" s="10" t="s">
        <v>64</v>
      </c>
      <c r="C90" s="7" t="s">
        <v>12</v>
      </c>
      <c r="D90" s="7" t="s">
        <v>12</v>
      </c>
      <c r="E90" s="7" t="s">
        <v>10</v>
      </c>
      <c r="F90" s="7" t="s">
        <v>10</v>
      </c>
      <c r="G90" s="7" t="s">
        <v>10</v>
      </c>
      <c r="H90" s="7" t="s">
        <v>10</v>
      </c>
      <c r="I90" s="7" t="s">
        <v>10</v>
      </c>
      <c r="J90" s="7" t="s">
        <v>10</v>
      </c>
      <c r="K90" s="8"/>
      <c r="L90" s="9"/>
      <c r="M90" s="9"/>
      <c r="N90" s="9"/>
      <c r="O90" s="9"/>
      <c r="P90" s="9"/>
      <c r="Q90" s="1"/>
      <c r="R90" s="1"/>
      <c r="S90" s="1"/>
      <c r="T90" s="1"/>
      <c r="U90" s="1"/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2"/>
      <c r="B91" s="10" t="s">
        <v>20</v>
      </c>
      <c r="C91" s="11"/>
      <c r="D91" s="11" t="s">
        <v>12</v>
      </c>
      <c r="E91" s="11"/>
      <c r="F91" s="11"/>
      <c r="G91" s="11"/>
      <c r="H91" s="11"/>
      <c r="I91" s="11"/>
      <c r="J91" s="11"/>
      <c r="K91" s="8"/>
      <c r="L91" s="9"/>
      <c r="M91" s="9"/>
      <c r="N91" s="9"/>
      <c r="O91" s="9"/>
      <c r="P91" s="9"/>
      <c r="Q91" s="1"/>
      <c r="R91" s="1"/>
      <c r="S91" s="1"/>
      <c r="T91" s="1"/>
      <c r="U91" s="1"/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2" t="s">
        <v>62</v>
      </c>
      <c r="B92" s="6" t="s">
        <v>129</v>
      </c>
      <c r="C92" s="7" t="s">
        <v>58</v>
      </c>
      <c r="D92" s="7" t="s">
        <v>59</v>
      </c>
      <c r="E92" s="7" t="s">
        <v>10</v>
      </c>
      <c r="F92" s="7" t="s">
        <v>10</v>
      </c>
      <c r="G92" s="7" t="s">
        <v>10</v>
      </c>
      <c r="H92" s="7" t="s">
        <v>10</v>
      </c>
      <c r="I92" s="7" t="s">
        <v>10</v>
      </c>
      <c r="J92" s="7" t="s">
        <v>10</v>
      </c>
      <c r="K92" s="8"/>
      <c r="L92" s="9">
        <v>90</v>
      </c>
      <c r="M92" s="9">
        <v>90</v>
      </c>
      <c r="N92" s="9">
        <v>90</v>
      </c>
      <c r="O92" s="9">
        <v>90</v>
      </c>
      <c r="P92" s="9">
        <v>90</v>
      </c>
      <c r="Q92" s="1"/>
      <c r="R92" s="1"/>
      <c r="S92" s="1"/>
      <c r="T92" s="1"/>
      <c r="U92" s="1"/>
      <c r="V92">
        <f>K92*L92</f>
        <v>0</v>
      </c>
      <c r="W92">
        <f>K92*M92</f>
        <v>0</v>
      </c>
      <c r="X92">
        <f>K92*N92</f>
        <v>0</v>
      </c>
      <c r="Y92">
        <f>K92*O92</f>
        <v>0</v>
      </c>
      <c r="Z92">
        <f>K92*P92</f>
        <v>0</v>
      </c>
      <c r="AA92">
        <f>K92*Q92</f>
        <v>0</v>
      </c>
      <c r="AB92">
        <f>K92*R92</f>
        <v>0</v>
      </c>
      <c r="AC92">
        <f>K92*S92</f>
        <v>0</v>
      </c>
      <c r="AD92">
        <f>K92*T92</f>
        <v>0</v>
      </c>
      <c r="AE92">
        <f>K92*U92</f>
        <v>0</v>
      </c>
    </row>
    <row r="93" spans="1:31" ht="12.75">
      <c r="A93" s="2" t="s">
        <v>65</v>
      </c>
      <c r="B93" s="10" t="s">
        <v>19</v>
      </c>
      <c r="C93" s="11">
        <v>1</v>
      </c>
      <c r="D93" s="11"/>
      <c r="E93" s="11"/>
      <c r="F93" s="11"/>
      <c r="G93" s="11"/>
      <c r="H93" s="11"/>
      <c r="I93" s="11"/>
      <c r="J93" s="11"/>
      <c r="K93" s="8"/>
      <c r="L93" s="9"/>
      <c r="M93" s="9"/>
      <c r="N93" s="9"/>
      <c r="O93" s="9"/>
      <c r="P93" s="9"/>
      <c r="Q93" s="1">
        <f>C93*N92</f>
        <v>90</v>
      </c>
      <c r="R93" s="1"/>
      <c r="S93" s="1"/>
      <c r="T93" s="1"/>
      <c r="U93" s="1"/>
      <c r="V93">
        <f>K93*L93</f>
        <v>0</v>
      </c>
      <c r="W93">
        <f>K93*M93</f>
        <v>0</v>
      </c>
      <c r="X93">
        <f>K93*N93</f>
        <v>0</v>
      </c>
      <c r="Y93">
        <f>K93*O93</f>
        <v>0</v>
      </c>
      <c r="Z93">
        <f>K93*P93</f>
        <v>0</v>
      </c>
      <c r="AA93">
        <f>K93*Q93</f>
        <v>0</v>
      </c>
      <c r="AB93">
        <f>K93*R93</f>
        <v>0</v>
      </c>
      <c r="AC93">
        <f>K93*S93</f>
        <v>0</v>
      </c>
      <c r="AD93">
        <f>K93*T93</f>
        <v>0</v>
      </c>
      <c r="AE93">
        <f>K93*U93</f>
        <v>0</v>
      </c>
    </row>
    <row r="94" spans="1:31" ht="12.75">
      <c r="A94" s="12" t="s">
        <v>62</v>
      </c>
      <c r="B94" s="6" t="s">
        <v>71</v>
      </c>
      <c r="C94" s="7" t="s">
        <v>60</v>
      </c>
      <c r="D94" s="7" t="s">
        <v>61</v>
      </c>
      <c r="E94" s="7" t="s">
        <v>72</v>
      </c>
      <c r="F94" s="7" t="s">
        <v>10</v>
      </c>
      <c r="G94" s="7" t="s">
        <v>10</v>
      </c>
      <c r="H94" s="7" t="s">
        <v>10</v>
      </c>
      <c r="I94" s="7" t="s">
        <v>10</v>
      </c>
      <c r="J94" s="7" t="s">
        <v>10</v>
      </c>
      <c r="K94" s="8"/>
      <c r="L94" s="9">
        <v>95</v>
      </c>
      <c r="M94" s="9">
        <v>95</v>
      </c>
      <c r="N94" s="9">
        <v>95</v>
      </c>
      <c r="O94" s="9">
        <v>95</v>
      </c>
      <c r="P94" s="9">
        <v>95</v>
      </c>
      <c r="Q94" s="1"/>
      <c r="R94" s="1"/>
      <c r="S94" s="1"/>
      <c r="T94" s="1"/>
      <c r="U94" s="1"/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</row>
    <row r="95" spans="1:31" ht="12.75">
      <c r="A95" s="2" t="s">
        <v>65</v>
      </c>
      <c r="B95" s="10" t="s">
        <v>19</v>
      </c>
      <c r="C95" s="11">
        <v>1</v>
      </c>
      <c r="D95" s="11"/>
      <c r="E95" s="11"/>
      <c r="F95" s="11"/>
      <c r="G95" s="11"/>
      <c r="H95" s="11"/>
      <c r="I95" s="11"/>
      <c r="J95" s="11"/>
      <c r="K95" s="8"/>
      <c r="L95" s="9"/>
      <c r="M95" s="9"/>
      <c r="N95" s="9"/>
      <c r="O95" s="9"/>
      <c r="P95" s="9"/>
      <c r="Q95" s="1">
        <f>$N$94*C95</f>
        <v>95</v>
      </c>
      <c r="R95" s="1"/>
      <c r="S95" s="1"/>
      <c r="T95" s="1"/>
      <c r="U95" s="1"/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</row>
    <row r="96" spans="1:31" ht="12.75">
      <c r="A96" s="2" t="s">
        <v>82</v>
      </c>
      <c r="B96" s="10" t="s">
        <v>19</v>
      </c>
      <c r="C96" s="11">
        <v>1</v>
      </c>
      <c r="D96" s="11"/>
      <c r="E96" s="11"/>
      <c r="F96" s="11"/>
      <c r="G96" s="11"/>
      <c r="H96" s="11"/>
      <c r="I96" s="11"/>
      <c r="J96" s="11"/>
      <c r="K96" s="8"/>
      <c r="L96" s="9"/>
      <c r="M96" s="9"/>
      <c r="N96" s="9"/>
      <c r="O96" s="9"/>
      <c r="P96" s="9"/>
      <c r="Q96" s="1">
        <f>$N$94*C96</f>
        <v>95</v>
      </c>
      <c r="R96" s="1"/>
      <c r="S96" s="1"/>
      <c r="T96" s="1"/>
      <c r="U96" s="1"/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</row>
    <row r="97" spans="1:31" ht="12.75">
      <c r="A97" s="2" t="s">
        <v>123</v>
      </c>
      <c r="B97" s="10" t="s">
        <v>19</v>
      </c>
      <c r="C97" s="11">
        <v>1</v>
      </c>
      <c r="D97" s="11"/>
      <c r="E97" s="11"/>
      <c r="F97" s="11"/>
      <c r="G97" s="11"/>
      <c r="H97" s="11"/>
      <c r="I97" s="11"/>
      <c r="J97" s="11"/>
      <c r="K97" s="8"/>
      <c r="L97" s="9"/>
      <c r="M97" s="9"/>
      <c r="N97" s="9"/>
      <c r="O97" s="9"/>
      <c r="P97" s="9"/>
      <c r="Q97" s="1">
        <f>$N$94*C97</f>
        <v>95</v>
      </c>
      <c r="R97" s="1"/>
      <c r="S97" s="1"/>
      <c r="T97" s="1"/>
      <c r="U97" s="1"/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</row>
    <row r="98" spans="1:31" ht="12.75">
      <c r="A98" s="2"/>
      <c r="B98" s="10" t="s">
        <v>13</v>
      </c>
      <c r="C98" s="7" t="s">
        <v>12</v>
      </c>
      <c r="D98" s="7" t="s">
        <v>12</v>
      </c>
      <c r="E98" s="7" t="s">
        <v>12</v>
      </c>
      <c r="F98" s="7" t="s">
        <v>10</v>
      </c>
      <c r="G98" s="7" t="s">
        <v>10</v>
      </c>
      <c r="H98" s="7" t="s">
        <v>10</v>
      </c>
      <c r="I98" s="7" t="s">
        <v>10</v>
      </c>
      <c r="J98" s="7" t="s">
        <v>10</v>
      </c>
      <c r="K98" s="8"/>
      <c r="L98" s="9"/>
      <c r="M98" s="9"/>
      <c r="N98" s="9"/>
      <c r="O98" s="9"/>
      <c r="P98" s="9"/>
      <c r="Q98" s="1"/>
      <c r="R98" s="1"/>
      <c r="S98" s="1"/>
      <c r="T98" s="1"/>
      <c r="U98" s="1"/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2" t="s">
        <v>62</v>
      </c>
      <c r="B99" s="6" t="s">
        <v>128</v>
      </c>
      <c r="C99" s="7" t="s">
        <v>58</v>
      </c>
      <c r="D99" s="7" t="s">
        <v>59</v>
      </c>
      <c r="E99" s="7" t="s">
        <v>10</v>
      </c>
      <c r="F99" s="7" t="s">
        <v>10</v>
      </c>
      <c r="G99" s="7" t="s">
        <v>10</v>
      </c>
      <c r="H99" s="7" t="s">
        <v>10</v>
      </c>
      <c r="I99" s="7" t="s">
        <v>10</v>
      </c>
      <c r="J99" s="7" t="s">
        <v>10</v>
      </c>
      <c r="K99" s="8"/>
      <c r="L99" s="9">
        <v>135</v>
      </c>
      <c r="M99" s="9">
        <v>135</v>
      </c>
      <c r="N99" s="9">
        <v>135</v>
      </c>
      <c r="O99" s="9">
        <v>135</v>
      </c>
      <c r="P99" s="9">
        <v>135</v>
      </c>
      <c r="Q99" s="1"/>
      <c r="R99" s="1"/>
      <c r="S99" s="1"/>
      <c r="T99" s="1"/>
      <c r="U99" s="1"/>
      <c r="V99">
        <f aca="true" t="shared" si="52" ref="V99:V108">K99*L99</f>
        <v>0</v>
      </c>
      <c r="W99">
        <f aca="true" t="shared" si="53" ref="W99:W108">K99*M99</f>
        <v>0</v>
      </c>
      <c r="X99">
        <f aca="true" t="shared" si="54" ref="X99:X108">K99*N99</f>
        <v>0</v>
      </c>
      <c r="Y99">
        <f aca="true" t="shared" si="55" ref="Y99:Y108">K99*O99</f>
        <v>0</v>
      </c>
      <c r="Z99">
        <f aca="true" t="shared" si="56" ref="Z99:Z108">K99*P99</f>
        <v>0</v>
      </c>
      <c r="AA99">
        <f aca="true" t="shared" si="57" ref="AA99:AA108">K99*Q99</f>
        <v>0</v>
      </c>
      <c r="AB99">
        <f aca="true" t="shared" si="58" ref="AB99:AB108">K99*R99</f>
        <v>0</v>
      </c>
      <c r="AC99">
        <f aca="true" t="shared" si="59" ref="AC99:AC108">K99*S99</f>
        <v>0</v>
      </c>
      <c r="AD99">
        <f aca="true" t="shared" si="60" ref="AD99:AD108">K99*T99</f>
        <v>0</v>
      </c>
      <c r="AE99">
        <f aca="true" t="shared" si="61" ref="AE99:AE108">K99*U99</f>
        <v>0</v>
      </c>
    </row>
    <row r="100" spans="1:31" ht="12.75">
      <c r="A100" s="2" t="s">
        <v>65</v>
      </c>
      <c r="B100" s="10" t="s">
        <v>19</v>
      </c>
      <c r="C100" s="7" t="s">
        <v>10</v>
      </c>
      <c r="D100" s="7" t="s">
        <v>26</v>
      </c>
      <c r="E100" s="7" t="s">
        <v>10</v>
      </c>
      <c r="F100" s="7" t="s">
        <v>10</v>
      </c>
      <c r="G100" s="7" t="s">
        <v>10</v>
      </c>
      <c r="H100" s="7" t="s">
        <v>10</v>
      </c>
      <c r="I100" s="7" t="s">
        <v>10</v>
      </c>
      <c r="J100" s="7" t="s">
        <v>10</v>
      </c>
      <c r="K100" s="8"/>
      <c r="L100" s="9"/>
      <c r="M100" s="9"/>
      <c r="N100" s="9"/>
      <c r="O100" s="9"/>
      <c r="P100" s="9"/>
      <c r="Q100" s="1">
        <f>D100*N99</f>
        <v>135</v>
      </c>
      <c r="R100" s="1"/>
      <c r="S100" s="1"/>
      <c r="T100" s="1"/>
      <c r="U100" s="1"/>
      <c r="V100">
        <f t="shared" si="52"/>
        <v>0</v>
      </c>
      <c r="W100">
        <f t="shared" si="53"/>
        <v>0</v>
      </c>
      <c r="X100">
        <f t="shared" si="54"/>
        <v>0</v>
      </c>
      <c r="Y100">
        <f t="shared" si="55"/>
        <v>0</v>
      </c>
      <c r="Z100">
        <f t="shared" si="56"/>
        <v>0</v>
      </c>
      <c r="AA100">
        <f t="shared" si="57"/>
        <v>0</v>
      </c>
      <c r="AB100">
        <f t="shared" si="58"/>
        <v>0</v>
      </c>
      <c r="AC100">
        <f t="shared" si="59"/>
        <v>0</v>
      </c>
      <c r="AD100">
        <f t="shared" si="60"/>
        <v>0</v>
      </c>
      <c r="AE100">
        <f t="shared" si="61"/>
        <v>0</v>
      </c>
    </row>
    <row r="101" spans="1:31" ht="12.75">
      <c r="A101" s="2"/>
      <c r="B101" s="10" t="s">
        <v>67</v>
      </c>
      <c r="C101" s="11" t="s">
        <v>12</v>
      </c>
      <c r="D101" s="11" t="s">
        <v>12</v>
      </c>
      <c r="E101" s="11"/>
      <c r="F101" s="11"/>
      <c r="G101" s="11"/>
      <c r="H101" s="11"/>
      <c r="I101" s="11"/>
      <c r="J101" s="11"/>
      <c r="K101" s="8"/>
      <c r="L101" s="9"/>
      <c r="M101" s="9"/>
      <c r="N101" s="9"/>
      <c r="O101" s="9"/>
      <c r="P101" s="9"/>
      <c r="Q101" s="1"/>
      <c r="R101" s="1"/>
      <c r="S101" s="1"/>
      <c r="T101" s="1"/>
      <c r="U101" s="1"/>
      <c r="V101">
        <f t="shared" si="52"/>
        <v>0</v>
      </c>
      <c r="W101">
        <f t="shared" si="53"/>
        <v>0</v>
      </c>
      <c r="X101">
        <f t="shared" si="54"/>
        <v>0</v>
      </c>
      <c r="Y101">
        <f t="shared" si="55"/>
        <v>0</v>
      </c>
      <c r="Z101">
        <f t="shared" si="56"/>
        <v>0</v>
      </c>
      <c r="AA101">
        <f t="shared" si="57"/>
        <v>0</v>
      </c>
      <c r="AB101">
        <f t="shared" si="58"/>
        <v>0</v>
      </c>
      <c r="AC101">
        <f t="shared" si="59"/>
        <v>0</v>
      </c>
      <c r="AD101">
        <f t="shared" si="60"/>
        <v>0</v>
      </c>
      <c r="AE101">
        <f t="shared" si="61"/>
        <v>0</v>
      </c>
    </row>
    <row r="102" spans="1:31" ht="12.75">
      <c r="A102" s="2"/>
      <c r="B102" s="10" t="s">
        <v>68</v>
      </c>
      <c r="C102" s="11" t="s">
        <v>12</v>
      </c>
      <c r="D102" s="11" t="s">
        <v>12</v>
      </c>
      <c r="E102" s="11"/>
      <c r="F102" s="11"/>
      <c r="G102" s="11"/>
      <c r="H102" s="11"/>
      <c r="I102" s="11"/>
      <c r="J102" s="11"/>
      <c r="K102" s="8"/>
      <c r="L102" s="9"/>
      <c r="M102" s="9"/>
      <c r="N102" s="9"/>
      <c r="O102" s="9"/>
      <c r="P102" s="9"/>
      <c r="Q102" s="1"/>
      <c r="R102" s="1"/>
      <c r="S102" s="1"/>
      <c r="T102" s="1"/>
      <c r="U102" s="1"/>
      <c r="V102">
        <f t="shared" si="52"/>
        <v>0</v>
      </c>
      <c r="W102">
        <f t="shared" si="53"/>
        <v>0</v>
      </c>
      <c r="X102">
        <f t="shared" si="54"/>
        <v>0</v>
      </c>
      <c r="Y102">
        <f t="shared" si="55"/>
        <v>0</v>
      </c>
      <c r="Z102">
        <f t="shared" si="56"/>
        <v>0</v>
      </c>
      <c r="AA102">
        <f t="shared" si="57"/>
        <v>0</v>
      </c>
      <c r="AB102">
        <f t="shared" si="58"/>
        <v>0</v>
      </c>
      <c r="AC102">
        <f t="shared" si="59"/>
        <v>0</v>
      </c>
      <c r="AD102">
        <f t="shared" si="60"/>
        <v>0</v>
      </c>
      <c r="AE102">
        <f t="shared" si="61"/>
        <v>0</v>
      </c>
    </row>
    <row r="103" spans="1:31" ht="12.75">
      <c r="A103" s="2"/>
      <c r="B103" s="10" t="s">
        <v>69</v>
      </c>
      <c r="C103" s="11" t="s">
        <v>12</v>
      </c>
      <c r="D103" s="11" t="s">
        <v>12</v>
      </c>
      <c r="E103" s="11"/>
      <c r="F103" s="11"/>
      <c r="G103" s="11"/>
      <c r="H103" s="11"/>
      <c r="I103" s="11"/>
      <c r="J103" s="11"/>
      <c r="K103" s="8"/>
      <c r="L103" s="9"/>
      <c r="M103" s="9"/>
      <c r="N103" s="9"/>
      <c r="O103" s="9"/>
      <c r="P103" s="9"/>
      <c r="Q103" s="1"/>
      <c r="R103" s="1"/>
      <c r="S103" s="1"/>
      <c r="T103" s="1"/>
      <c r="U103" s="1"/>
      <c r="V103">
        <f t="shared" si="52"/>
        <v>0</v>
      </c>
      <c r="W103">
        <f t="shared" si="53"/>
        <v>0</v>
      </c>
      <c r="X103">
        <f t="shared" si="54"/>
        <v>0</v>
      </c>
      <c r="Y103">
        <f t="shared" si="55"/>
        <v>0</v>
      </c>
      <c r="Z103">
        <f t="shared" si="56"/>
        <v>0</v>
      </c>
      <c r="AA103">
        <f t="shared" si="57"/>
        <v>0</v>
      </c>
      <c r="AB103">
        <f t="shared" si="58"/>
        <v>0</v>
      </c>
      <c r="AC103">
        <f t="shared" si="59"/>
        <v>0</v>
      </c>
      <c r="AD103">
        <f t="shared" si="60"/>
        <v>0</v>
      </c>
      <c r="AE103">
        <f t="shared" si="61"/>
        <v>0</v>
      </c>
    </row>
    <row r="104" spans="1:31" ht="12.75">
      <c r="A104" s="2"/>
      <c r="B104" s="10" t="s">
        <v>24</v>
      </c>
      <c r="C104" s="7" t="s">
        <v>12</v>
      </c>
      <c r="D104" s="7" t="s">
        <v>12</v>
      </c>
      <c r="E104" s="7" t="s">
        <v>10</v>
      </c>
      <c r="F104" s="7" t="s">
        <v>10</v>
      </c>
      <c r="G104" s="7" t="s">
        <v>10</v>
      </c>
      <c r="H104" s="7" t="s">
        <v>10</v>
      </c>
      <c r="I104" s="7" t="s">
        <v>10</v>
      </c>
      <c r="J104" s="7" t="s">
        <v>10</v>
      </c>
      <c r="K104" s="8"/>
      <c r="L104" s="9"/>
      <c r="M104" s="9"/>
      <c r="N104" s="9"/>
      <c r="O104" s="9"/>
      <c r="P104" s="9"/>
      <c r="Q104" s="1"/>
      <c r="R104" s="1"/>
      <c r="S104" s="1"/>
      <c r="T104" s="1"/>
      <c r="U104" s="1"/>
      <c r="V104">
        <f t="shared" si="52"/>
        <v>0</v>
      </c>
      <c r="W104">
        <f t="shared" si="53"/>
        <v>0</v>
      </c>
      <c r="X104">
        <f t="shared" si="54"/>
        <v>0</v>
      </c>
      <c r="Y104">
        <f t="shared" si="55"/>
        <v>0</v>
      </c>
      <c r="Z104">
        <f t="shared" si="56"/>
        <v>0</v>
      </c>
      <c r="AA104">
        <f t="shared" si="57"/>
        <v>0</v>
      </c>
      <c r="AB104">
        <f t="shared" si="58"/>
        <v>0</v>
      </c>
      <c r="AC104">
        <f t="shared" si="59"/>
        <v>0</v>
      </c>
      <c r="AD104">
        <f t="shared" si="60"/>
        <v>0</v>
      </c>
      <c r="AE104">
        <f t="shared" si="61"/>
        <v>0</v>
      </c>
    </row>
    <row r="105" spans="1:31" ht="12.75">
      <c r="A105" s="2"/>
      <c r="B105" s="10" t="s">
        <v>70</v>
      </c>
      <c r="C105" s="11" t="s">
        <v>12</v>
      </c>
      <c r="D105" s="11" t="s">
        <v>12</v>
      </c>
      <c r="E105" s="11"/>
      <c r="F105" s="11"/>
      <c r="G105" s="11"/>
      <c r="H105" s="11"/>
      <c r="I105" s="11"/>
      <c r="J105" s="11"/>
      <c r="K105" s="8"/>
      <c r="L105" s="9"/>
      <c r="M105" s="9"/>
      <c r="N105" s="9"/>
      <c r="O105" s="9"/>
      <c r="P105" s="9"/>
      <c r="Q105" s="1"/>
      <c r="R105" s="1"/>
      <c r="S105" s="1"/>
      <c r="T105" s="1"/>
      <c r="U105" s="1"/>
      <c r="V105">
        <f t="shared" si="52"/>
        <v>0</v>
      </c>
      <c r="W105">
        <f t="shared" si="53"/>
        <v>0</v>
      </c>
      <c r="X105">
        <f t="shared" si="54"/>
        <v>0</v>
      </c>
      <c r="Y105">
        <f t="shared" si="55"/>
        <v>0</v>
      </c>
      <c r="Z105">
        <f t="shared" si="56"/>
        <v>0</v>
      </c>
      <c r="AA105">
        <f t="shared" si="57"/>
        <v>0</v>
      </c>
      <c r="AB105">
        <f t="shared" si="58"/>
        <v>0</v>
      </c>
      <c r="AC105">
        <f t="shared" si="59"/>
        <v>0</v>
      </c>
      <c r="AD105">
        <f t="shared" si="60"/>
        <v>0</v>
      </c>
      <c r="AE105">
        <f t="shared" si="61"/>
        <v>0</v>
      </c>
    </row>
    <row r="106" spans="1:31" ht="12.75">
      <c r="A106" s="2"/>
      <c r="B106" s="10" t="s">
        <v>13</v>
      </c>
      <c r="C106" s="11" t="s">
        <v>12</v>
      </c>
      <c r="D106" s="11" t="s">
        <v>12</v>
      </c>
      <c r="E106" s="11"/>
      <c r="F106" s="11"/>
      <c r="G106" s="11"/>
      <c r="H106" s="11"/>
      <c r="I106" s="11"/>
      <c r="J106" s="11"/>
      <c r="K106" s="8"/>
      <c r="L106" s="9"/>
      <c r="M106" s="9"/>
      <c r="N106" s="9"/>
      <c r="O106" s="9"/>
      <c r="P106" s="9"/>
      <c r="Q106" s="1"/>
      <c r="R106" s="1"/>
      <c r="S106" s="1"/>
      <c r="T106" s="1"/>
      <c r="U106" s="1"/>
      <c r="V106">
        <f t="shared" si="52"/>
        <v>0</v>
      </c>
      <c r="W106">
        <f t="shared" si="53"/>
        <v>0</v>
      </c>
      <c r="X106">
        <f t="shared" si="54"/>
        <v>0</v>
      </c>
      <c r="Y106">
        <f t="shared" si="55"/>
        <v>0</v>
      </c>
      <c r="Z106">
        <f t="shared" si="56"/>
        <v>0</v>
      </c>
      <c r="AA106">
        <f t="shared" si="57"/>
        <v>0</v>
      </c>
      <c r="AB106">
        <f t="shared" si="58"/>
        <v>0</v>
      </c>
      <c r="AC106">
        <f t="shared" si="59"/>
        <v>0</v>
      </c>
      <c r="AD106">
        <f t="shared" si="60"/>
        <v>0</v>
      </c>
      <c r="AE106">
        <f t="shared" si="61"/>
        <v>0</v>
      </c>
    </row>
    <row r="107" spans="1:31" ht="12.75">
      <c r="A107" s="2"/>
      <c r="B107" s="10" t="s">
        <v>64</v>
      </c>
      <c r="C107" s="11" t="s">
        <v>12</v>
      </c>
      <c r="D107" s="11" t="s">
        <v>12</v>
      </c>
      <c r="E107" s="11"/>
      <c r="F107" s="11"/>
      <c r="G107" s="11"/>
      <c r="H107" s="11"/>
      <c r="I107" s="11"/>
      <c r="J107" s="11"/>
      <c r="K107" s="8"/>
      <c r="L107" s="9"/>
      <c r="M107" s="9"/>
      <c r="N107" s="9"/>
      <c r="O107" s="9"/>
      <c r="P107" s="9"/>
      <c r="Q107" s="1"/>
      <c r="R107" s="1"/>
      <c r="S107" s="1"/>
      <c r="T107" s="1"/>
      <c r="U107" s="1"/>
      <c r="V107">
        <f t="shared" si="52"/>
        <v>0</v>
      </c>
      <c r="W107">
        <f t="shared" si="53"/>
        <v>0</v>
      </c>
      <c r="X107">
        <f t="shared" si="54"/>
        <v>0</v>
      </c>
      <c r="Y107">
        <f t="shared" si="55"/>
        <v>0</v>
      </c>
      <c r="Z107">
        <f t="shared" si="56"/>
        <v>0</v>
      </c>
      <c r="AA107">
        <f t="shared" si="57"/>
        <v>0</v>
      </c>
      <c r="AB107">
        <f t="shared" si="58"/>
        <v>0</v>
      </c>
      <c r="AC107">
        <f t="shared" si="59"/>
        <v>0</v>
      </c>
      <c r="AD107">
        <f t="shared" si="60"/>
        <v>0</v>
      </c>
      <c r="AE107">
        <f t="shared" si="61"/>
        <v>0</v>
      </c>
    </row>
    <row r="108" spans="1:31" ht="12.75">
      <c r="A108" s="2"/>
      <c r="B108" s="10" t="s">
        <v>20</v>
      </c>
      <c r="C108" s="7" t="s">
        <v>12</v>
      </c>
      <c r="D108" s="7" t="s">
        <v>12</v>
      </c>
      <c r="E108" s="7" t="s">
        <v>10</v>
      </c>
      <c r="F108" s="7" t="s">
        <v>10</v>
      </c>
      <c r="G108" s="7" t="s">
        <v>10</v>
      </c>
      <c r="H108" s="7" t="s">
        <v>10</v>
      </c>
      <c r="I108" s="7" t="s">
        <v>10</v>
      </c>
      <c r="J108" s="7" t="s">
        <v>10</v>
      </c>
      <c r="K108" s="8"/>
      <c r="L108" s="9"/>
      <c r="M108" s="9"/>
      <c r="N108" s="9"/>
      <c r="O108" s="9"/>
      <c r="P108" s="9"/>
      <c r="Q108" s="1"/>
      <c r="R108" s="1"/>
      <c r="S108" s="1"/>
      <c r="T108" s="1"/>
      <c r="U108" s="1"/>
      <c r="V108">
        <f t="shared" si="52"/>
        <v>0</v>
      </c>
      <c r="W108">
        <f t="shared" si="53"/>
        <v>0</v>
      </c>
      <c r="X108">
        <f t="shared" si="54"/>
        <v>0</v>
      </c>
      <c r="Y108">
        <f t="shared" si="55"/>
        <v>0</v>
      </c>
      <c r="Z108">
        <f t="shared" si="56"/>
        <v>0</v>
      </c>
      <c r="AA108">
        <f t="shared" si="57"/>
        <v>0</v>
      </c>
      <c r="AB108">
        <f t="shared" si="58"/>
        <v>0</v>
      </c>
      <c r="AC108">
        <f t="shared" si="59"/>
        <v>0</v>
      </c>
      <c r="AD108">
        <f t="shared" si="60"/>
        <v>0</v>
      </c>
      <c r="AE108">
        <f t="shared" si="61"/>
        <v>0</v>
      </c>
    </row>
    <row r="109" spans="1:31" ht="12.75">
      <c r="A109" s="12" t="s">
        <v>62</v>
      </c>
      <c r="B109" s="6" t="s">
        <v>73</v>
      </c>
      <c r="C109" s="7" t="s">
        <v>60</v>
      </c>
      <c r="D109" s="7" t="s">
        <v>61</v>
      </c>
      <c r="E109" s="7" t="s">
        <v>10</v>
      </c>
      <c r="F109" s="7" t="s">
        <v>10</v>
      </c>
      <c r="G109" s="7" t="s">
        <v>10</v>
      </c>
      <c r="H109" s="7" t="s">
        <v>10</v>
      </c>
      <c r="I109" s="7" t="s">
        <v>10</v>
      </c>
      <c r="J109" s="7" t="s">
        <v>10</v>
      </c>
      <c r="K109" s="8"/>
      <c r="L109" s="9">
        <v>145</v>
      </c>
      <c r="M109" s="9">
        <v>145</v>
      </c>
      <c r="N109" s="9">
        <v>145</v>
      </c>
      <c r="O109" s="9">
        <v>145</v>
      </c>
      <c r="P109" s="9">
        <v>145</v>
      </c>
      <c r="Q109" s="1"/>
      <c r="R109" s="1"/>
      <c r="S109" s="1"/>
      <c r="T109" s="1"/>
      <c r="U109" s="1"/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</row>
    <row r="110" spans="1:31" ht="12.75">
      <c r="A110" s="2"/>
      <c r="B110" s="10" t="s">
        <v>19</v>
      </c>
      <c r="C110" s="11"/>
      <c r="D110" s="11"/>
      <c r="E110" s="11"/>
      <c r="F110" s="11"/>
      <c r="G110" s="11"/>
      <c r="H110" s="11"/>
      <c r="I110" s="11"/>
      <c r="J110" s="11"/>
      <c r="K110" s="8"/>
      <c r="L110" s="9"/>
      <c r="M110" s="9"/>
      <c r="N110" s="9"/>
      <c r="O110" s="9"/>
      <c r="P110" s="9"/>
      <c r="Q110" s="1"/>
      <c r="R110" s="1"/>
      <c r="S110" s="1"/>
      <c r="T110" s="1"/>
      <c r="U110" s="1"/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</row>
    <row r="111" spans="1:31" ht="12.75">
      <c r="A111" s="2" t="s">
        <v>65</v>
      </c>
      <c r="B111" s="10" t="s">
        <v>67</v>
      </c>
      <c r="C111" s="11">
        <v>1</v>
      </c>
      <c r="D111" s="11" t="s">
        <v>12</v>
      </c>
      <c r="E111" s="11"/>
      <c r="F111" s="11"/>
      <c r="G111" s="11"/>
      <c r="H111" s="11"/>
      <c r="I111" s="11"/>
      <c r="J111" s="11"/>
      <c r="K111" s="8"/>
      <c r="L111" s="9"/>
      <c r="M111" s="9"/>
      <c r="N111" s="9"/>
      <c r="O111" s="9"/>
      <c r="P111" s="9"/>
      <c r="Q111" s="1">
        <f>$N$109*C111</f>
        <v>145</v>
      </c>
      <c r="R111" s="1"/>
      <c r="S111" s="1"/>
      <c r="T111" s="1"/>
      <c r="U111" s="1"/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2"/>
      <c r="B112" s="10" t="s">
        <v>68</v>
      </c>
      <c r="C112" s="7" t="s">
        <v>10</v>
      </c>
      <c r="D112" s="7" t="s">
        <v>12</v>
      </c>
      <c r="E112" s="7" t="s">
        <v>10</v>
      </c>
      <c r="F112" s="7" t="s">
        <v>10</v>
      </c>
      <c r="G112" s="7" t="s">
        <v>10</v>
      </c>
      <c r="H112" s="7" t="s">
        <v>10</v>
      </c>
      <c r="I112" s="7" t="s">
        <v>10</v>
      </c>
      <c r="J112" s="7" t="s">
        <v>10</v>
      </c>
      <c r="K112" s="8"/>
      <c r="L112" s="9"/>
      <c r="M112" s="9"/>
      <c r="N112" s="9"/>
      <c r="O112" s="9"/>
      <c r="P112" s="9"/>
      <c r="Q112" s="1"/>
      <c r="R112" s="1"/>
      <c r="S112" s="1"/>
      <c r="T112" s="1"/>
      <c r="U112" s="1"/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2"/>
      <c r="B113" s="10" t="s">
        <v>69</v>
      </c>
      <c r="C113" s="11" t="s">
        <v>12</v>
      </c>
      <c r="D113" s="11" t="s">
        <v>12</v>
      </c>
      <c r="E113" s="11"/>
      <c r="F113" s="11"/>
      <c r="G113" s="11"/>
      <c r="H113" s="11"/>
      <c r="I113" s="11"/>
      <c r="J113" s="11"/>
      <c r="K113" s="8"/>
      <c r="L113" s="9"/>
      <c r="M113" s="9"/>
      <c r="N113" s="9"/>
      <c r="O113" s="9"/>
      <c r="P113" s="9"/>
      <c r="Q113" s="1"/>
      <c r="R113" s="1"/>
      <c r="S113" s="1"/>
      <c r="T113" s="1"/>
      <c r="U113" s="1"/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2" t="s">
        <v>77</v>
      </c>
      <c r="B114" s="10" t="s">
        <v>24</v>
      </c>
      <c r="C114" s="11" t="s">
        <v>12</v>
      </c>
      <c r="D114" s="11">
        <v>1</v>
      </c>
      <c r="E114" s="11"/>
      <c r="F114" s="11"/>
      <c r="G114" s="11"/>
      <c r="H114" s="11"/>
      <c r="I114" s="11"/>
      <c r="J114" s="11"/>
      <c r="K114" s="8"/>
      <c r="L114" s="9"/>
      <c r="M114" s="9"/>
      <c r="N114" s="9"/>
      <c r="O114" s="9"/>
      <c r="P114" s="9"/>
      <c r="Q114" s="1">
        <f>$N$109*D114</f>
        <v>145</v>
      </c>
      <c r="R114" s="1"/>
      <c r="S114" s="1"/>
      <c r="T114" s="1"/>
      <c r="U114" s="1"/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2" t="s">
        <v>56</v>
      </c>
      <c r="B115" s="10" t="s">
        <v>24</v>
      </c>
      <c r="C115" s="11">
        <v>1</v>
      </c>
      <c r="D115" s="11"/>
      <c r="E115" s="11"/>
      <c r="F115" s="11"/>
      <c r="G115" s="11"/>
      <c r="H115" s="11"/>
      <c r="I115" s="11"/>
      <c r="J115" s="11"/>
      <c r="K115" s="8"/>
      <c r="L115" s="9"/>
      <c r="M115" s="9"/>
      <c r="N115" s="9"/>
      <c r="O115" s="9"/>
      <c r="P115" s="9"/>
      <c r="Q115" s="1">
        <f>$N$109*C115</f>
        <v>145</v>
      </c>
      <c r="R115" s="1"/>
      <c r="S115" s="1"/>
      <c r="T115" s="1"/>
      <c r="U115" s="1"/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2" t="s">
        <v>82</v>
      </c>
      <c r="B116" s="10" t="s">
        <v>24</v>
      </c>
      <c r="C116" s="11">
        <v>1</v>
      </c>
      <c r="D116" s="11"/>
      <c r="E116" s="11"/>
      <c r="F116" s="11"/>
      <c r="G116" s="11"/>
      <c r="H116" s="11"/>
      <c r="I116" s="11"/>
      <c r="J116" s="11"/>
      <c r="K116" s="8"/>
      <c r="L116" s="9"/>
      <c r="M116" s="9"/>
      <c r="N116" s="9"/>
      <c r="O116" s="9"/>
      <c r="P116" s="9"/>
      <c r="Q116" s="1">
        <f>$N$109*C116</f>
        <v>145</v>
      </c>
      <c r="R116" s="1"/>
      <c r="S116" s="1"/>
      <c r="T116" s="1"/>
      <c r="U116" s="1"/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" customHeight="1">
      <c r="A117" s="2"/>
      <c r="B117" s="10" t="s">
        <v>70</v>
      </c>
      <c r="C117" s="11" t="s">
        <v>12</v>
      </c>
      <c r="D117" s="11" t="s">
        <v>12</v>
      </c>
      <c r="E117" s="11"/>
      <c r="F117" s="11"/>
      <c r="G117" s="11"/>
      <c r="H117" s="11"/>
      <c r="I117" s="11"/>
      <c r="J117" s="11"/>
      <c r="K117" s="8"/>
      <c r="L117" s="9"/>
      <c r="M117" s="9"/>
      <c r="N117" s="9"/>
      <c r="O117" s="9"/>
      <c r="P117" s="9"/>
      <c r="Q117" s="1"/>
      <c r="R117" s="1"/>
      <c r="S117" s="1"/>
      <c r="T117" s="1"/>
      <c r="U117" s="1"/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2"/>
      <c r="B118" s="10" t="s">
        <v>13</v>
      </c>
      <c r="C118" s="7" t="s">
        <v>10</v>
      </c>
      <c r="D118" s="7" t="s">
        <v>10</v>
      </c>
      <c r="E118" s="7" t="s">
        <v>10</v>
      </c>
      <c r="F118" s="7" t="s">
        <v>10</v>
      </c>
      <c r="G118" s="7" t="s">
        <v>10</v>
      </c>
      <c r="H118" s="7" t="s">
        <v>10</v>
      </c>
      <c r="I118" s="7" t="s">
        <v>10</v>
      </c>
      <c r="J118" s="7" t="s">
        <v>10</v>
      </c>
      <c r="K118" s="8"/>
      <c r="L118" s="9"/>
      <c r="M118" s="9"/>
      <c r="N118" s="9"/>
      <c r="O118" s="9"/>
      <c r="P118" s="9"/>
      <c r="Q118" s="1"/>
      <c r="R118" s="1"/>
      <c r="S118" s="1"/>
      <c r="T118" s="1"/>
      <c r="U118" s="1"/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2" t="s">
        <v>82</v>
      </c>
      <c r="B119" s="10" t="s">
        <v>64</v>
      </c>
      <c r="C119" s="11">
        <v>1</v>
      </c>
      <c r="D119" s="11" t="s">
        <v>12</v>
      </c>
      <c r="E119" s="11"/>
      <c r="F119" s="11"/>
      <c r="G119" s="11"/>
      <c r="H119" s="11"/>
      <c r="I119" s="11"/>
      <c r="J119" s="11"/>
      <c r="K119" s="8"/>
      <c r="L119" s="9"/>
      <c r="M119" s="9"/>
      <c r="N119" s="9"/>
      <c r="O119" s="9"/>
      <c r="P119" s="9"/>
      <c r="Q119" s="1">
        <f>$N$109*C119</f>
        <v>145</v>
      </c>
      <c r="R119" s="1"/>
      <c r="S119" s="1"/>
      <c r="T119" s="1"/>
      <c r="U119" s="1"/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2"/>
      <c r="B120" s="10" t="s">
        <v>20</v>
      </c>
      <c r="C120" s="11" t="s">
        <v>12</v>
      </c>
      <c r="D120" s="11" t="s">
        <v>12</v>
      </c>
      <c r="E120" s="11"/>
      <c r="F120" s="11"/>
      <c r="G120" s="11"/>
      <c r="H120" s="11"/>
      <c r="I120" s="11"/>
      <c r="J120" s="11"/>
      <c r="K120" s="8"/>
      <c r="L120" s="9"/>
      <c r="M120" s="9"/>
      <c r="N120" s="9"/>
      <c r="O120" s="9"/>
      <c r="P120" s="9"/>
      <c r="Q120" s="1"/>
      <c r="R120" s="1"/>
      <c r="S120" s="1"/>
      <c r="T120" s="1"/>
      <c r="U120" s="1"/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1" spans="1:31" ht="12.75">
      <c r="A121" s="12" t="s">
        <v>62</v>
      </c>
      <c r="B121" s="6" t="s">
        <v>74</v>
      </c>
      <c r="C121" s="7" t="s">
        <v>61</v>
      </c>
      <c r="D121" s="7" t="s">
        <v>72</v>
      </c>
      <c r="E121" s="7" t="s">
        <v>75</v>
      </c>
      <c r="F121" s="7" t="s">
        <v>76</v>
      </c>
      <c r="G121" s="7" t="s">
        <v>10</v>
      </c>
      <c r="H121" s="7" t="s">
        <v>10</v>
      </c>
      <c r="I121" s="7" t="s">
        <v>10</v>
      </c>
      <c r="J121" s="7" t="s">
        <v>10</v>
      </c>
      <c r="K121" s="8"/>
      <c r="L121" s="9">
        <v>155</v>
      </c>
      <c r="M121" s="9">
        <v>155</v>
      </c>
      <c r="N121" s="9">
        <v>155</v>
      </c>
      <c r="O121" s="9">
        <v>155</v>
      </c>
      <c r="P121" s="9">
        <v>155</v>
      </c>
      <c r="Q121" s="1"/>
      <c r="R121" s="1"/>
      <c r="S121" s="1"/>
      <c r="T121" s="1"/>
      <c r="U121" s="1"/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</row>
    <row r="122" spans="1:31" ht="12.75">
      <c r="A122" s="2"/>
      <c r="B122" s="10" t="s">
        <v>23</v>
      </c>
      <c r="C122" s="11"/>
      <c r="D122" s="11" t="s">
        <v>12</v>
      </c>
      <c r="E122" s="11" t="s">
        <v>12</v>
      </c>
      <c r="F122" s="11"/>
      <c r="G122" s="11"/>
      <c r="H122" s="11"/>
      <c r="I122" s="11"/>
      <c r="J122" s="11"/>
      <c r="K122" s="8"/>
      <c r="L122" s="9"/>
      <c r="M122" s="9"/>
      <c r="N122" s="9"/>
      <c r="O122" s="9"/>
      <c r="P122" s="9"/>
      <c r="Q122" s="1"/>
      <c r="R122" s="1"/>
      <c r="S122" s="1"/>
      <c r="T122" s="1"/>
      <c r="U122" s="1"/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ht="12.75">
      <c r="A123" s="2" t="s">
        <v>77</v>
      </c>
      <c r="B123" s="10" t="s">
        <v>24</v>
      </c>
      <c r="C123" s="11">
        <v>1</v>
      </c>
      <c r="D123" s="11" t="s">
        <v>12</v>
      </c>
      <c r="E123" s="11" t="s">
        <v>12</v>
      </c>
      <c r="F123" s="11" t="s">
        <v>12</v>
      </c>
      <c r="G123" s="11"/>
      <c r="H123" s="11"/>
      <c r="I123" s="11"/>
      <c r="J123" s="11"/>
      <c r="K123" s="8"/>
      <c r="L123" s="9"/>
      <c r="M123" s="9"/>
      <c r="N123" s="9"/>
      <c r="O123" s="9"/>
      <c r="P123" s="9"/>
      <c r="Q123" s="1">
        <f>$N$121*C123</f>
        <v>155</v>
      </c>
      <c r="R123" s="1"/>
      <c r="S123" s="1"/>
      <c r="T123" s="1"/>
      <c r="U123" s="1"/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</row>
    <row r="124" spans="1:31" ht="12.75">
      <c r="A124" s="2" t="s">
        <v>56</v>
      </c>
      <c r="B124" s="10" t="s">
        <v>24</v>
      </c>
      <c r="C124" s="11">
        <v>1</v>
      </c>
      <c r="D124" s="11" t="s">
        <v>12</v>
      </c>
      <c r="E124" s="11" t="s">
        <v>12</v>
      </c>
      <c r="F124" s="11" t="s">
        <v>12</v>
      </c>
      <c r="G124" s="11"/>
      <c r="H124" s="11"/>
      <c r="I124" s="11"/>
      <c r="J124" s="11"/>
      <c r="K124" s="8"/>
      <c r="L124" s="9"/>
      <c r="M124" s="9"/>
      <c r="N124" s="9"/>
      <c r="O124" s="9"/>
      <c r="P124" s="9"/>
      <c r="Q124" s="1">
        <f>$N$121*C124</f>
        <v>155</v>
      </c>
      <c r="R124" s="1"/>
      <c r="S124" s="1"/>
      <c r="T124" s="1"/>
      <c r="U124" s="1"/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</row>
    <row r="125" spans="1:31" ht="12.75">
      <c r="A125" s="2" t="s">
        <v>82</v>
      </c>
      <c r="B125" s="10" t="s">
        <v>24</v>
      </c>
      <c r="C125" s="11">
        <v>2</v>
      </c>
      <c r="D125" s="11" t="s">
        <v>12</v>
      </c>
      <c r="E125" s="11" t="s">
        <v>12</v>
      </c>
      <c r="F125" s="11" t="s">
        <v>12</v>
      </c>
      <c r="G125" s="11"/>
      <c r="H125" s="11"/>
      <c r="I125" s="11"/>
      <c r="J125" s="11"/>
      <c r="K125" s="8"/>
      <c r="L125" s="9"/>
      <c r="M125" s="9"/>
      <c r="N125" s="9"/>
      <c r="O125" s="9"/>
      <c r="P125" s="9"/>
      <c r="Q125" s="1">
        <f>$N$121*C125</f>
        <v>310</v>
      </c>
      <c r="R125" s="1"/>
      <c r="S125" s="1"/>
      <c r="T125" s="1"/>
      <c r="U125" s="1"/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</row>
    <row r="126" spans="1:31" ht="12.75">
      <c r="A126" s="2"/>
      <c r="B126" s="10" t="s">
        <v>13</v>
      </c>
      <c r="C126" s="11" t="s">
        <v>12</v>
      </c>
      <c r="D126" s="11" t="s">
        <v>12</v>
      </c>
      <c r="E126" s="11" t="s">
        <v>12</v>
      </c>
      <c r="F126" s="11" t="s">
        <v>12</v>
      </c>
      <c r="G126" s="11"/>
      <c r="H126" s="11"/>
      <c r="I126" s="11"/>
      <c r="J126" s="11"/>
      <c r="K126" s="8"/>
      <c r="L126" s="9"/>
      <c r="M126" s="9"/>
      <c r="N126" s="9"/>
      <c r="O126" s="9"/>
      <c r="P126" s="9"/>
      <c r="Q126" s="1"/>
      <c r="R126" s="1"/>
      <c r="S126" s="1"/>
      <c r="T126" s="1"/>
      <c r="U126" s="1"/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</row>
    <row r="127" spans="1:31" ht="12.75">
      <c r="A127" s="12" t="s">
        <v>62</v>
      </c>
      <c r="B127" s="6" t="s">
        <v>78</v>
      </c>
      <c r="C127" s="7" t="s">
        <v>61</v>
      </c>
      <c r="D127" s="7" t="s">
        <v>72</v>
      </c>
      <c r="E127" s="7" t="s">
        <v>75</v>
      </c>
      <c r="F127" s="7" t="s">
        <v>76</v>
      </c>
      <c r="G127" s="7" t="s">
        <v>10</v>
      </c>
      <c r="H127" s="7" t="s">
        <v>10</v>
      </c>
      <c r="I127" s="7" t="s">
        <v>10</v>
      </c>
      <c r="J127" s="7" t="s">
        <v>10</v>
      </c>
      <c r="K127" s="8"/>
      <c r="L127" s="9">
        <v>170</v>
      </c>
      <c r="M127" s="9">
        <v>170</v>
      </c>
      <c r="N127" s="9">
        <v>170</v>
      </c>
      <c r="O127" s="9">
        <v>170</v>
      </c>
      <c r="P127" s="9">
        <v>170</v>
      </c>
      <c r="Q127" s="1"/>
      <c r="R127" s="1"/>
      <c r="S127" s="1"/>
      <c r="T127" s="1"/>
      <c r="U127" s="1"/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</row>
    <row r="128" spans="1:31" ht="12.75">
      <c r="A128" s="2"/>
      <c r="B128" s="10" t="s">
        <v>79</v>
      </c>
      <c r="C128" s="11"/>
      <c r="D128" s="11"/>
      <c r="E128" s="11" t="s">
        <v>12</v>
      </c>
      <c r="F128" s="11"/>
      <c r="G128" s="11"/>
      <c r="H128" s="11"/>
      <c r="I128" s="11"/>
      <c r="J128" s="11"/>
      <c r="K128" s="8"/>
      <c r="L128" s="9"/>
      <c r="M128" s="9"/>
      <c r="N128" s="9"/>
      <c r="O128" s="9"/>
      <c r="P128" s="9"/>
      <c r="Q128" s="1"/>
      <c r="R128" s="1"/>
      <c r="S128" s="1"/>
      <c r="T128" s="1"/>
      <c r="U128" s="1"/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</row>
    <row r="129" spans="1:31" ht="12.75">
      <c r="A129" s="2" t="s">
        <v>77</v>
      </c>
      <c r="B129" s="10" t="s">
        <v>80</v>
      </c>
      <c r="C129" s="11"/>
      <c r="D129" s="11">
        <v>1</v>
      </c>
      <c r="E129" s="11" t="s">
        <v>12</v>
      </c>
      <c r="F129" s="11"/>
      <c r="G129" s="11"/>
      <c r="H129" s="11"/>
      <c r="I129" s="11"/>
      <c r="J129" s="11"/>
      <c r="K129" s="8"/>
      <c r="L129" s="9"/>
      <c r="M129" s="9"/>
      <c r="N129" s="9"/>
      <c r="O129" s="9"/>
      <c r="P129" s="9"/>
      <c r="Q129" s="1">
        <f>$N$127*D129</f>
        <v>170</v>
      </c>
      <c r="R129" s="1"/>
      <c r="S129" s="1"/>
      <c r="T129" s="1"/>
      <c r="U129" s="1"/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</row>
    <row r="130" spans="1:31" ht="12.75">
      <c r="A130" s="2" t="s">
        <v>57</v>
      </c>
      <c r="B130" s="10" t="s">
        <v>80</v>
      </c>
      <c r="C130" s="11"/>
      <c r="D130" s="11">
        <v>1</v>
      </c>
      <c r="E130" s="11" t="s">
        <v>12</v>
      </c>
      <c r="F130" s="11"/>
      <c r="G130" s="11"/>
      <c r="H130" s="11"/>
      <c r="I130" s="11"/>
      <c r="J130" s="11"/>
      <c r="K130" s="8"/>
      <c r="L130" s="9"/>
      <c r="M130" s="9"/>
      <c r="N130" s="9"/>
      <c r="O130" s="9"/>
      <c r="P130" s="9"/>
      <c r="Q130" s="1">
        <f>$N$127*D130</f>
        <v>170</v>
      </c>
      <c r="R130" s="1"/>
      <c r="S130" s="1"/>
      <c r="T130" s="1"/>
      <c r="U130" s="1"/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</row>
    <row r="131" spans="1:31" ht="12.75">
      <c r="A131" s="2"/>
      <c r="B131" s="10" t="s">
        <v>23</v>
      </c>
      <c r="C131" s="11"/>
      <c r="D131" s="11"/>
      <c r="E131" s="11"/>
      <c r="F131" s="11"/>
      <c r="G131" s="11"/>
      <c r="H131" s="11"/>
      <c r="I131" s="11"/>
      <c r="J131" s="11"/>
      <c r="K131" s="8"/>
      <c r="L131" s="9"/>
      <c r="M131" s="9"/>
      <c r="N131" s="9"/>
      <c r="O131" s="9"/>
      <c r="P131" s="9"/>
      <c r="Q131" s="1"/>
      <c r="R131" s="1"/>
      <c r="S131" s="1"/>
      <c r="T131" s="1"/>
      <c r="U131" s="1"/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</row>
    <row r="132" spans="1:31" ht="12.75">
      <c r="A132" s="12" t="s">
        <v>62</v>
      </c>
      <c r="B132" s="6" t="s">
        <v>130</v>
      </c>
      <c r="C132" s="7" t="s">
        <v>58</v>
      </c>
      <c r="D132" s="7" t="s">
        <v>59</v>
      </c>
      <c r="E132" s="7" t="s">
        <v>10</v>
      </c>
      <c r="F132" s="7" t="s">
        <v>10</v>
      </c>
      <c r="G132" s="7" t="s">
        <v>10</v>
      </c>
      <c r="H132" s="7" t="s">
        <v>10</v>
      </c>
      <c r="I132" s="7" t="s">
        <v>10</v>
      </c>
      <c r="J132" s="7" t="s">
        <v>10</v>
      </c>
      <c r="K132" s="8"/>
      <c r="L132" s="9">
        <v>95</v>
      </c>
      <c r="M132" s="9">
        <v>95</v>
      </c>
      <c r="N132" s="9">
        <v>95</v>
      </c>
      <c r="O132" s="9">
        <v>95</v>
      </c>
      <c r="P132" s="9">
        <v>95</v>
      </c>
      <c r="Q132" s="1"/>
      <c r="R132" s="1"/>
      <c r="S132" s="1"/>
      <c r="T132" s="1"/>
      <c r="U132" s="1"/>
      <c r="V132">
        <f>K132*L132</f>
        <v>0</v>
      </c>
      <c r="W132">
        <f>K132*M132</f>
        <v>0</v>
      </c>
      <c r="X132">
        <f>K132*N132</f>
        <v>0</v>
      </c>
      <c r="Y132">
        <f>K132*O132</f>
        <v>0</v>
      </c>
      <c r="Z132">
        <f>K132*P132</f>
        <v>0</v>
      </c>
      <c r="AA132">
        <f>K132*Q132</f>
        <v>0</v>
      </c>
      <c r="AB132">
        <f>K132*R132</f>
        <v>0</v>
      </c>
      <c r="AC132">
        <f>K132*S132</f>
        <v>0</v>
      </c>
      <c r="AD132">
        <f>K132*T132</f>
        <v>0</v>
      </c>
      <c r="AE132">
        <f>K132*U132</f>
        <v>0</v>
      </c>
    </row>
    <row r="133" spans="1:31" ht="12.75">
      <c r="A133" s="2" t="s">
        <v>65</v>
      </c>
      <c r="B133" s="10" t="s">
        <v>19</v>
      </c>
      <c r="C133" s="11">
        <v>1</v>
      </c>
      <c r="D133" s="11"/>
      <c r="E133" s="11"/>
      <c r="F133" s="11"/>
      <c r="G133" s="11"/>
      <c r="H133" s="11"/>
      <c r="I133" s="11"/>
      <c r="J133" s="11"/>
      <c r="K133" s="8"/>
      <c r="L133" s="9"/>
      <c r="M133" s="9"/>
      <c r="N133" s="9"/>
      <c r="O133" s="9"/>
      <c r="P133" s="9"/>
      <c r="Q133" s="1">
        <f>C133*N132</f>
        <v>95</v>
      </c>
      <c r="R133" s="1"/>
      <c r="S133" s="1"/>
      <c r="T133" s="1"/>
      <c r="U133" s="1"/>
      <c r="V133">
        <f>K133*L133</f>
        <v>0</v>
      </c>
      <c r="W133">
        <f>K133*M133</f>
        <v>0</v>
      </c>
      <c r="X133">
        <f>K133*N133</f>
        <v>0</v>
      </c>
      <c r="Y133">
        <f>K133*O133</f>
        <v>0</v>
      </c>
      <c r="Z133">
        <f>K133*P133</f>
        <v>0</v>
      </c>
      <c r="AA133">
        <f>K133*Q133</f>
        <v>0</v>
      </c>
      <c r="AB133">
        <f>K133*R133</f>
        <v>0</v>
      </c>
      <c r="AC133">
        <f>K133*S133</f>
        <v>0</v>
      </c>
      <c r="AD133">
        <f>K133*T133</f>
        <v>0</v>
      </c>
      <c r="AE133">
        <f>K133*U133</f>
        <v>0</v>
      </c>
    </row>
    <row r="134" spans="1:31" ht="12.75">
      <c r="A134" s="2" t="s">
        <v>65</v>
      </c>
      <c r="B134" s="10" t="s">
        <v>22</v>
      </c>
      <c r="C134" s="7" t="s">
        <v>12</v>
      </c>
      <c r="D134" s="7" t="s">
        <v>26</v>
      </c>
      <c r="E134" s="7" t="s">
        <v>10</v>
      </c>
      <c r="F134" s="7" t="s">
        <v>10</v>
      </c>
      <c r="G134" s="7" t="s">
        <v>10</v>
      </c>
      <c r="H134" s="7" t="s">
        <v>10</v>
      </c>
      <c r="I134" s="7" t="s">
        <v>10</v>
      </c>
      <c r="J134" s="7" t="s">
        <v>10</v>
      </c>
      <c r="K134" s="8"/>
      <c r="L134" s="9"/>
      <c r="M134" s="9"/>
      <c r="N134" s="9"/>
      <c r="O134" s="9"/>
      <c r="P134" s="9"/>
      <c r="Q134" s="1">
        <f>D134*N132</f>
        <v>95</v>
      </c>
      <c r="R134" s="1"/>
      <c r="S134" s="1"/>
      <c r="T134" s="1"/>
      <c r="U134" s="1"/>
      <c r="V134">
        <f>K134*L134</f>
        <v>0</v>
      </c>
      <c r="W134">
        <f>K134*M134</f>
        <v>0</v>
      </c>
      <c r="X134">
        <f>K134*N134</f>
        <v>0</v>
      </c>
      <c r="Y134">
        <f>K134*O134</f>
        <v>0</v>
      </c>
      <c r="Z134">
        <f>K134*P134</f>
        <v>0</v>
      </c>
      <c r="AA134">
        <f>K134*Q134</f>
        <v>0</v>
      </c>
      <c r="AB134">
        <f>K134*R134</f>
        <v>0</v>
      </c>
      <c r="AC134">
        <f>K134*S134</f>
        <v>0</v>
      </c>
      <c r="AD134">
        <f>K134*T134</f>
        <v>0</v>
      </c>
      <c r="AE134">
        <f>K134*U134</f>
        <v>0</v>
      </c>
    </row>
    <row r="135" spans="1:31" ht="12.75">
      <c r="A135" s="2"/>
      <c r="B135" s="10" t="s">
        <v>13</v>
      </c>
      <c r="C135" s="11" t="s">
        <v>12</v>
      </c>
      <c r="D135" s="11" t="s">
        <v>12</v>
      </c>
      <c r="E135" s="11"/>
      <c r="F135" s="11"/>
      <c r="G135" s="11"/>
      <c r="H135" s="11"/>
      <c r="I135" s="11"/>
      <c r="J135" s="11"/>
      <c r="K135" s="8"/>
      <c r="L135" s="9"/>
      <c r="M135" s="9"/>
      <c r="N135" s="9"/>
      <c r="O135" s="9"/>
      <c r="P135" s="9"/>
      <c r="Q135" s="1"/>
      <c r="R135" s="1"/>
      <c r="S135" s="1"/>
      <c r="T135" s="1"/>
      <c r="U135" s="1"/>
      <c r="V135">
        <f>K135*L135</f>
        <v>0</v>
      </c>
      <c r="W135">
        <f>K135*M135</f>
        <v>0</v>
      </c>
      <c r="X135">
        <f>K135*N135</f>
        <v>0</v>
      </c>
      <c r="Y135">
        <f>K135*O135</f>
        <v>0</v>
      </c>
      <c r="Z135">
        <f>K135*P135</f>
        <v>0</v>
      </c>
      <c r="AA135">
        <f>K135*Q135</f>
        <v>0</v>
      </c>
      <c r="AB135">
        <f>K135*R135</f>
        <v>0</v>
      </c>
      <c r="AC135">
        <f>K135*S135</f>
        <v>0</v>
      </c>
      <c r="AD135">
        <f>K135*T135</f>
        <v>0</v>
      </c>
      <c r="AE135">
        <f>K135*U135</f>
        <v>0</v>
      </c>
    </row>
    <row r="136" spans="1:31" ht="12.75">
      <c r="A136" s="2"/>
      <c r="B136" s="10" t="s">
        <v>64</v>
      </c>
      <c r="C136" s="11" t="s">
        <v>12</v>
      </c>
      <c r="D136" s="11" t="s">
        <v>12</v>
      </c>
      <c r="E136" s="11"/>
      <c r="F136" s="11"/>
      <c r="G136" s="11"/>
      <c r="H136" s="11"/>
      <c r="I136" s="11"/>
      <c r="J136" s="11"/>
      <c r="K136" s="8"/>
      <c r="L136" s="9"/>
      <c r="M136" s="9"/>
      <c r="N136" s="9"/>
      <c r="O136" s="9"/>
      <c r="P136" s="9"/>
      <c r="Q136" s="1"/>
      <c r="R136" s="1"/>
      <c r="S136" s="1"/>
      <c r="T136" s="1"/>
      <c r="U136" s="1"/>
      <c r="V136">
        <f>K136*L136</f>
        <v>0</v>
      </c>
      <c r="W136">
        <f>K136*M136</f>
        <v>0</v>
      </c>
      <c r="X136">
        <f>K136*N136</f>
        <v>0</v>
      </c>
      <c r="Y136">
        <f>K136*O136</f>
        <v>0</v>
      </c>
      <c r="Z136">
        <f>K136*P136</f>
        <v>0</v>
      </c>
      <c r="AA136">
        <f>K136*Q136</f>
        <v>0</v>
      </c>
      <c r="AB136">
        <f>K136*R136</f>
        <v>0</v>
      </c>
      <c r="AC136">
        <f>K136*S136</f>
        <v>0</v>
      </c>
      <c r="AD136">
        <f>K136*T136</f>
        <v>0</v>
      </c>
      <c r="AE136">
        <f>K136*U136</f>
        <v>0</v>
      </c>
    </row>
    <row r="137" spans="1:31" ht="12.75">
      <c r="A137" s="12" t="s">
        <v>62</v>
      </c>
      <c r="B137" s="6" t="s">
        <v>81</v>
      </c>
      <c r="C137" s="7" t="s">
        <v>60</v>
      </c>
      <c r="D137" s="7" t="s">
        <v>61</v>
      </c>
      <c r="E137" s="7" t="s">
        <v>10</v>
      </c>
      <c r="F137" s="7" t="s">
        <v>10</v>
      </c>
      <c r="G137" s="7" t="s">
        <v>10</v>
      </c>
      <c r="H137" s="7" t="s">
        <v>10</v>
      </c>
      <c r="I137" s="7" t="s">
        <v>10</v>
      </c>
      <c r="J137" s="7" t="s">
        <v>10</v>
      </c>
      <c r="K137" s="8"/>
      <c r="L137" s="9">
        <v>105</v>
      </c>
      <c r="M137" s="9">
        <v>105</v>
      </c>
      <c r="N137" s="9">
        <v>105</v>
      </c>
      <c r="O137" s="9">
        <v>105</v>
      </c>
      <c r="P137" s="9">
        <v>105</v>
      </c>
      <c r="Q137" s="1"/>
      <c r="R137" s="1"/>
      <c r="S137" s="1"/>
      <c r="T137" s="1"/>
      <c r="U137" s="1"/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</row>
    <row r="138" spans="1:31" ht="12.75">
      <c r="A138" s="2" t="s">
        <v>56</v>
      </c>
      <c r="B138" s="10" t="s">
        <v>19</v>
      </c>
      <c r="C138" s="11">
        <v>1</v>
      </c>
      <c r="D138" s="11"/>
      <c r="E138" s="11"/>
      <c r="F138" s="11"/>
      <c r="G138" s="11"/>
      <c r="H138" s="11"/>
      <c r="I138" s="11"/>
      <c r="J138" s="11"/>
      <c r="K138" s="8"/>
      <c r="L138" s="9"/>
      <c r="M138" s="9"/>
      <c r="N138" s="9"/>
      <c r="O138" s="9"/>
      <c r="P138" s="9"/>
      <c r="Q138" s="1">
        <f aca="true" t="shared" si="62" ref="Q138:Q143">$N$137*C138</f>
        <v>105</v>
      </c>
      <c r="R138" s="1"/>
      <c r="S138" s="1"/>
      <c r="T138" s="1"/>
      <c r="U138" s="1"/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</row>
    <row r="139" spans="1:31" ht="12.75">
      <c r="A139" s="2" t="s">
        <v>82</v>
      </c>
      <c r="B139" s="10" t="s">
        <v>19</v>
      </c>
      <c r="C139" s="11">
        <v>1</v>
      </c>
      <c r="D139" s="11"/>
      <c r="E139" s="11"/>
      <c r="F139" s="11"/>
      <c r="G139" s="11"/>
      <c r="H139" s="11"/>
      <c r="I139" s="11"/>
      <c r="J139" s="11"/>
      <c r="K139" s="8"/>
      <c r="L139" s="9"/>
      <c r="M139" s="9"/>
      <c r="N139" s="9"/>
      <c r="O139" s="9"/>
      <c r="P139" s="9"/>
      <c r="Q139" s="1">
        <f t="shared" si="62"/>
        <v>105</v>
      </c>
      <c r="R139" s="1"/>
      <c r="S139" s="1"/>
      <c r="T139" s="1"/>
      <c r="U139" s="1"/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</row>
    <row r="140" spans="1:31" ht="12.75">
      <c r="A140" s="2" t="s">
        <v>65</v>
      </c>
      <c r="B140" s="10" t="s">
        <v>22</v>
      </c>
      <c r="C140" s="11">
        <v>1</v>
      </c>
      <c r="D140" s="11"/>
      <c r="E140" s="11"/>
      <c r="F140" s="11"/>
      <c r="G140" s="11"/>
      <c r="H140" s="11"/>
      <c r="I140" s="11"/>
      <c r="J140" s="11"/>
      <c r="K140" s="8"/>
      <c r="L140" s="9"/>
      <c r="M140" s="9"/>
      <c r="N140" s="9"/>
      <c r="O140" s="9"/>
      <c r="P140" s="9"/>
      <c r="Q140" s="1">
        <f t="shared" si="62"/>
        <v>105</v>
      </c>
      <c r="R140" s="1"/>
      <c r="S140" s="1"/>
      <c r="T140" s="1"/>
      <c r="U140" s="1"/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</row>
    <row r="141" spans="1:31" ht="12.75">
      <c r="A141" s="2" t="s">
        <v>123</v>
      </c>
      <c r="B141" s="10" t="s">
        <v>22</v>
      </c>
      <c r="C141" s="11">
        <v>1</v>
      </c>
      <c r="D141" s="11"/>
      <c r="E141" s="11"/>
      <c r="F141" s="11"/>
      <c r="G141" s="11"/>
      <c r="H141" s="11"/>
      <c r="I141" s="11"/>
      <c r="J141" s="11"/>
      <c r="K141" s="8"/>
      <c r="L141" s="9"/>
      <c r="M141" s="9"/>
      <c r="N141" s="9"/>
      <c r="O141" s="9"/>
      <c r="P141" s="9"/>
      <c r="Q141" s="1">
        <f t="shared" si="62"/>
        <v>105</v>
      </c>
      <c r="R141" s="1"/>
      <c r="S141" s="1"/>
      <c r="T141" s="1"/>
      <c r="U141" s="1"/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</row>
    <row r="142" spans="1:31" ht="12.75">
      <c r="A142" s="2" t="s">
        <v>56</v>
      </c>
      <c r="B142" s="10" t="s">
        <v>13</v>
      </c>
      <c r="C142" s="7" t="s">
        <v>26</v>
      </c>
      <c r="D142" s="7" t="s">
        <v>10</v>
      </c>
      <c r="E142" s="7" t="s">
        <v>10</v>
      </c>
      <c r="F142" s="7" t="s">
        <v>10</v>
      </c>
      <c r="G142" s="7" t="s">
        <v>10</v>
      </c>
      <c r="H142" s="7" t="s">
        <v>10</v>
      </c>
      <c r="I142" s="7" t="s">
        <v>10</v>
      </c>
      <c r="J142" s="7" t="s">
        <v>10</v>
      </c>
      <c r="K142" s="8"/>
      <c r="L142" s="9"/>
      <c r="M142" s="9"/>
      <c r="N142" s="9"/>
      <c r="O142" s="9"/>
      <c r="P142" s="9"/>
      <c r="Q142" s="1">
        <f t="shared" si="62"/>
        <v>105</v>
      </c>
      <c r="R142" s="1"/>
      <c r="S142" s="1"/>
      <c r="T142" s="1"/>
      <c r="U142" s="1"/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</row>
    <row r="143" spans="1:31" ht="12.75">
      <c r="A143" s="2" t="s">
        <v>82</v>
      </c>
      <c r="B143" s="10" t="s">
        <v>64</v>
      </c>
      <c r="C143" s="11">
        <v>1</v>
      </c>
      <c r="D143" s="11" t="s">
        <v>12</v>
      </c>
      <c r="E143" s="11"/>
      <c r="F143" s="11"/>
      <c r="G143" s="11"/>
      <c r="H143" s="11"/>
      <c r="I143" s="11"/>
      <c r="J143" s="11"/>
      <c r="K143" s="8"/>
      <c r="L143" s="9"/>
      <c r="M143" s="9"/>
      <c r="N143" s="9"/>
      <c r="O143" s="9"/>
      <c r="P143" s="9"/>
      <c r="Q143" s="1">
        <f t="shared" si="62"/>
        <v>105</v>
      </c>
      <c r="R143" s="1"/>
      <c r="S143" s="1"/>
      <c r="T143" s="1"/>
      <c r="U143" s="1"/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</row>
    <row r="144" spans="1:31" ht="12.75">
      <c r="A144" s="12" t="s">
        <v>62</v>
      </c>
      <c r="B144" s="6" t="s">
        <v>83</v>
      </c>
      <c r="C144" s="7" t="s">
        <v>60</v>
      </c>
      <c r="D144" s="7" t="s">
        <v>10</v>
      </c>
      <c r="E144" s="7" t="s">
        <v>10</v>
      </c>
      <c r="F144" s="7" t="s">
        <v>10</v>
      </c>
      <c r="G144" s="7" t="s">
        <v>10</v>
      </c>
      <c r="H144" s="7" t="s">
        <v>10</v>
      </c>
      <c r="I144" s="7" t="s">
        <v>10</v>
      </c>
      <c r="J144" s="7" t="s">
        <v>10</v>
      </c>
      <c r="K144" s="8"/>
      <c r="L144" s="9">
        <v>104.5</v>
      </c>
      <c r="M144" s="9">
        <v>88.43</v>
      </c>
      <c r="N144" s="9">
        <v>85.6</v>
      </c>
      <c r="O144" s="9">
        <v>82.59</v>
      </c>
      <c r="P144" s="9">
        <v>79.29</v>
      </c>
      <c r="Q144" s="1"/>
      <c r="R144" s="1"/>
      <c r="S144" s="1"/>
      <c r="T144" s="1"/>
      <c r="U144" s="1"/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</row>
    <row r="145" spans="1:31" ht="12.75">
      <c r="A145" s="2"/>
      <c r="B145" s="10" t="s">
        <v>84</v>
      </c>
      <c r="C145" s="7" t="s">
        <v>10</v>
      </c>
      <c r="D145" s="7" t="s">
        <v>10</v>
      </c>
      <c r="E145" s="7" t="s">
        <v>10</v>
      </c>
      <c r="F145" s="7" t="s">
        <v>10</v>
      </c>
      <c r="G145" s="7" t="s">
        <v>10</v>
      </c>
      <c r="H145" s="7" t="s">
        <v>10</v>
      </c>
      <c r="I145" s="7" t="s">
        <v>10</v>
      </c>
      <c r="J145" s="7" t="s">
        <v>10</v>
      </c>
      <c r="K145" s="8"/>
      <c r="L145" s="9"/>
      <c r="M145" s="9"/>
      <c r="N145" s="9"/>
      <c r="O145" s="9"/>
      <c r="P145" s="9"/>
      <c r="Q145" s="1"/>
      <c r="R145" s="1"/>
      <c r="S145" s="1"/>
      <c r="T145" s="1"/>
      <c r="U145" s="1"/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</row>
    <row r="146" spans="1:31" ht="12.75">
      <c r="A146" s="2" t="s">
        <v>65</v>
      </c>
      <c r="B146" s="10" t="s">
        <v>13</v>
      </c>
      <c r="C146" s="11">
        <v>1</v>
      </c>
      <c r="D146" s="11"/>
      <c r="E146" s="11"/>
      <c r="F146" s="11"/>
      <c r="G146" s="11"/>
      <c r="H146" s="11"/>
      <c r="I146" s="11"/>
      <c r="J146" s="11"/>
      <c r="K146" s="8"/>
      <c r="L146" s="9"/>
      <c r="M146" s="9"/>
      <c r="N146" s="9"/>
      <c r="O146" s="9"/>
      <c r="P146" s="9"/>
      <c r="Q146" s="1">
        <f>$N$144*C146</f>
        <v>85.6</v>
      </c>
      <c r="R146" s="1"/>
      <c r="S146" s="1"/>
      <c r="T146" s="1"/>
      <c r="U146" s="1"/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</row>
    <row r="147" spans="1:31" ht="12.75">
      <c r="A147" s="2" t="s">
        <v>86</v>
      </c>
      <c r="B147" s="10" t="s">
        <v>13</v>
      </c>
      <c r="C147" s="11">
        <v>1</v>
      </c>
      <c r="D147" s="11"/>
      <c r="E147" s="11"/>
      <c r="F147" s="11"/>
      <c r="G147" s="11"/>
      <c r="H147" s="11"/>
      <c r="I147" s="11"/>
      <c r="J147" s="11"/>
      <c r="K147" s="8"/>
      <c r="L147" s="9"/>
      <c r="M147" s="9"/>
      <c r="N147" s="9"/>
      <c r="O147" s="9"/>
      <c r="P147" s="9"/>
      <c r="Q147" s="1">
        <f>$N$144*C147</f>
        <v>85.6</v>
      </c>
      <c r="R147" s="1"/>
      <c r="S147" s="1"/>
      <c r="T147" s="1"/>
      <c r="U147" s="1"/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</row>
    <row r="148" spans="1:31" ht="12.75">
      <c r="A148" s="2" t="s">
        <v>57</v>
      </c>
      <c r="B148" s="10" t="s">
        <v>13</v>
      </c>
      <c r="C148" s="11">
        <v>1</v>
      </c>
      <c r="D148" s="11"/>
      <c r="E148" s="11"/>
      <c r="F148" s="11"/>
      <c r="G148" s="11"/>
      <c r="H148" s="11"/>
      <c r="I148" s="11"/>
      <c r="J148" s="11"/>
      <c r="K148" s="8"/>
      <c r="L148" s="9"/>
      <c r="M148" s="9"/>
      <c r="N148" s="9"/>
      <c r="O148" s="9"/>
      <c r="P148" s="9"/>
      <c r="Q148" s="1">
        <f>$N$144*C148</f>
        <v>85.6</v>
      </c>
      <c r="R148" s="1"/>
      <c r="S148" s="1"/>
      <c r="T148" s="1"/>
      <c r="U148" s="1"/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</row>
    <row r="149" spans="1:31" ht="12.75">
      <c r="A149" s="2" t="s">
        <v>82</v>
      </c>
      <c r="B149" s="10" t="s">
        <v>13</v>
      </c>
      <c r="C149" s="11">
        <v>1</v>
      </c>
      <c r="D149" s="11"/>
      <c r="E149" s="11"/>
      <c r="F149" s="11"/>
      <c r="G149" s="11"/>
      <c r="H149" s="11"/>
      <c r="I149" s="11"/>
      <c r="J149" s="11"/>
      <c r="K149" s="8"/>
      <c r="L149" s="9"/>
      <c r="M149" s="9"/>
      <c r="N149" s="9"/>
      <c r="O149" s="9"/>
      <c r="P149" s="9"/>
      <c r="Q149" s="1">
        <f>$N$144*C149</f>
        <v>85.6</v>
      </c>
      <c r="R149" s="1"/>
      <c r="S149" s="1"/>
      <c r="T149" s="1"/>
      <c r="U149" s="1"/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</row>
    <row r="150" spans="1:31" ht="12.75">
      <c r="A150" s="12" t="s">
        <v>62</v>
      </c>
      <c r="B150" s="6" t="s">
        <v>85</v>
      </c>
      <c r="C150" s="7" t="s">
        <v>61</v>
      </c>
      <c r="D150" s="7" t="s">
        <v>72</v>
      </c>
      <c r="E150" s="7" t="s">
        <v>75</v>
      </c>
      <c r="F150" s="7" t="s">
        <v>76</v>
      </c>
      <c r="G150" s="7" t="s">
        <v>10</v>
      </c>
      <c r="H150" s="7" t="s">
        <v>10</v>
      </c>
      <c r="I150" s="7" t="s">
        <v>10</v>
      </c>
      <c r="J150" s="7" t="s">
        <v>10</v>
      </c>
      <c r="K150" s="8"/>
      <c r="L150" s="9">
        <v>170</v>
      </c>
      <c r="M150" s="9">
        <v>170</v>
      </c>
      <c r="N150" s="9">
        <v>170</v>
      </c>
      <c r="O150" s="9">
        <v>170</v>
      </c>
      <c r="P150" s="9">
        <v>170</v>
      </c>
      <c r="Q150" s="1"/>
      <c r="R150" s="1"/>
      <c r="S150" s="1"/>
      <c r="T150" s="1"/>
      <c r="U150" s="1"/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</row>
    <row r="151" spans="1:31" ht="12.75">
      <c r="A151" s="2"/>
      <c r="B151" s="10" t="s">
        <v>23</v>
      </c>
      <c r="C151" s="11"/>
      <c r="D151" s="11"/>
      <c r="E151" s="11" t="s">
        <v>12</v>
      </c>
      <c r="F151" s="11" t="s">
        <v>12</v>
      </c>
      <c r="G151" s="11"/>
      <c r="H151" s="11"/>
      <c r="I151" s="11"/>
      <c r="J151" s="11"/>
      <c r="K151" s="8"/>
      <c r="L151" s="9"/>
      <c r="M151" s="9"/>
      <c r="N151" s="9"/>
      <c r="O151" s="9"/>
      <c r="P151" s="9"/>
      <c r="Q151" s="1"/>
      <c r="R151" s="1"/>
      <c r="S151" s="1"/>
      <c r="T151" s="1"/>
      <c r="U151" s="1"/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</row>
    <row r="152" spans="1:31" ht="12.75">
      <c r="A152" s="2"/>
      <c r="B152" s="10" t="s">
        <v>21</v>
      </c>
      <c r="C152" s="11" t="s">
        <v>12</v>
      </c>
      <c r="D152" s="11" t="s">
        <v>12</v>
      </c>
      <c r="E152" s="11" t="s">
        <v>12</v>
      </c>
      <c r="F152" s="11" t="s">
        <v>12</v>
      </c>
      <c r="G152" s="11"/>
      <c r="H152" s="11"/>
      <c r="I152" s="11"/>
      <c r="J152" s="11"/>
      <c r="K152" s="8"/>
      <c r="L152" s="9"/>
      <c r="M152" s="9"/>
      <c r="N152" s="9"/>
      <c r="O152" s="9"/>
      <c r="P152" s="9"/>
      <c r="Q152" s="1"/>
      <c r="R152" s="1"/>
      <c r="S152" s="1"/>
      <c r="T152" s="1"/>
      <c r="U152" s="1"/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</row>
    <row r="153" spans="1:31" ht="12.75">
      <c r="A153" s="2" t="s">
        <v>56</v>
      </c>
      <c r="B153" s="10" t="s">
        <v>13</v>
      </c>
      <c r="C153" s="7" t="s">
        <v>26</v>
      </c>
      <c r="D153" s="7" t="s">
        <v>12</v>
      </c>
      <c r="E153" s="7" t="s">
        <v>12</v>
      </c>
      <c r="F153" s="7" t="s">
        <v>12</v>
      </c>
      <c r="G153" s="7" t="s">
        <v>10</v>
      </c>
      <c r="H153" s="7" t="s">
        <v>10</v>
      </c>
      <c r="I153" s="7" t="s">
        <v>10</v>
      </c>
      <c r="J153" s="7" t="s">
        <v>10</v>
      </c>
      <c r="K153" s="8"/>
      <c r="L153" s="9"/>
      <c r="M153" s="9"/>
      <c r="N153" s="9"/>
      <c r="O153" s="9"/>
      <c r="P153" s="9"/>
      <c r="Q153" s="1">
        <f>$N$150*C153</f>
        <v>170</v>
      </c>
      <c r="R153" s="1"/>
      <c r="S153" s="1"/>
      <c r="T153" s="1"/>
      <c r="U153" s="1"/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</row>
    <row r="154" spans="1:31" ht="12.75">
      <c r="A154" s="2" t="s">
        <v>86</v>
      </c>
      <c r="B154" s="10" t="s">
        <v>13</v>
      </c>
      <c r="C154" s="7" t="s">
        <v>26</v>
      </c>
      <c r="D154" s="7" t="s">
        <v>12</v>
      </c>
      <c r="E154" s="7" t="s">
        <v>12</v>
      </c>
      <c r="F154" s="7" t="s">
        <v>12</v>
      </c>
      <c r="G154" s="7" t="s">
        <v>10</v>
      </c>
      <c r="H154" s="7" t="s">
        <v>10</v>
      </c>
      <c r="I154" s="7" t="s">
        <v>10</v>
      </c>
      <c r="J154" s="7" t="s">
        <v>10</v>
      </c>
      <c r="K154" s="8"/>
      <c r="L154" s="9"/>
      <c r="M154" s="9"/>
      <c r="N154" s="9"/>
      <c r="O154" s="9"/>
      <c r="P154" s="9"/>
      <c r="Q154" s="1">
        <f>$N$150*C154</f>
        <v>170</v>
      </c>
      <c r="R154" s="1"/>
      <c r="S154" s="1"/>
      <c r="T154" s="1"/>
      <c r="U154" s="1"/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</row>
    <row r="155" spans="1:31" ht="12.75">
      <c r="A155" s="12" t="s">
        <v>62</v>
      </c>
      <c r="B155" s="6" t="s">
        <v>87</v>
      </c>
      <c r="C155" s="7" t="s">
        <v>60</v>
      </c>
      <c r="D155" s="7" t="s">
        <v>61</v>
      </c>
      <c r="E155" s="7" t="s">
        <v>10</v>
      </c>
      <c r="F155" s="7" t="s">
        <v>10</v>
      </c>
      <c r="G155" s="7" t="s">
        <v>10</v>
      </c>
      <c r="H155" s="7" t="s">
        <v>10</v>
      </c>
      <c r="I155" s="7" t="s">
        <v>10</v>
      </c>
      <c r="J155" s="7" t="s">
        <v>10</v>
      </c>
      <c r="K155" s="8"/>
      <c r="L155" s="9">
        <v>225.5</v>
      </c>
      <c r="M155" s="9">
        <v>194.55</v>
      </c>
      <c r="N155" s="9">
        <v>187.99</v>
      </c>
      <c r="O155" s="9">
        <v>181.38</v>
      </c>
      <c r="P155" s="9">
        <v>174.43</v>
      </c>
      <c r="Q155" s="1"/>
      <c r="R155" s="1"/>
      <c r="S155" s="1"/>
      <c r="T155" s="1"/>
      <c r="U155" s="1"/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</row>
    <row r="156" spans="1:31" ht="12.75">
      <c r="A156" s="2" t="s">
        <v>82</v>
      </c>
      <c r="B156" s="10" t="s">
        <v>13</v>
      </c>
      <c r="C156" s="11"/>
      <c r="D156" s="11">
        <v>1</v>
      </c>
      <c r="E156" s="11"/>
      <c r="F156" s="11"/>
      <c r="G156" s="11"/>
      <c r="H156" s="11"/>
      <c r="I156" s="11"/>
      <c r="J156" s="11"/>
      <c r="K156" s="8"/>
      <c r="L156" s="9"/>
      <c r="M156" s="9"/>
      <c r="N156" s="9"/>
      <c r="O156" s="9"/>
      <c r="P156" s="9"/>
      <c r="Q156" s="1">
        <f>$N$155*D156</f>
        <v>187.99</v>
      </c>
      <c r="R156" s="1"/>
      <c r="S156" s="1"/>
      <c r="T156" s="1"/>
      <c r="U156" s="1"/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</row>
    <row r="157" spans="1:31" ht="12.75">
      <c r="A157" s="12" t="s">
        <v>62</v>
      </c>
      <c r="B157" s="6" t="s">
        <v>88</v>
      </c>
      <c r="C157" s="7" t="s">
        <v>59</v>
      </c>
      <c r="D157" s="7" t="s">
        <v>60</v>
      </c>
      <c r="E157" s="7" t="s">
        <v>10</v>
      </c>
      <c r="F157" s="7" t="s">
        <v>10</v>
      </c>
      <c r="G157" s="7" t="s">
        <v>10</v>
      </c>
      <c r="H157" s="7" t="s">
        <v>10</v>
      </c>
      <c r="I157" s="7" t="s">
        <v>10</v>
      </c>
      <c r="J157" s="7" t="s">
        <v>10</v>
      </c>
      <c r="K157" s="8"/>
      <c r="L157" s="9">
        <v>250</v>
      </c>
      <c r="M157" s="9">
        <v>190.3</v>
      </c>
      <c r="N157" s="9">
        <v>173.18</v>
      </c>
      <c r="O157" s="9">
        <v>173.18</v>
      </c>
      <c r="P157" s="9">
        <v>161.76</v>
      </c>
      <c r="Q157" s="1"/>
      <c r="R157" s="1"/>
      <c r="S157" s="1"/>
      <c r="T157" s="1"/>
      <c r="U157" s="1"/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</row>
    <row r="158" spans="1:31" ht="12.75">
      <c r="A158" s="2"/>
      <c r="B158" s="16" t="s">
        <v>89</v>
      </c>
      <c r="C158" s="11"/>
      <c r="D158" s="11" t="s">
        <v>12</v>
      </c>
      <c r="E158" s="11"/>
      <c r="F158" s="11"/>
      <c r="G158" s="11"/>
      <c r="H158" s="11"/>
      <c r="I158" s="11"/>
      <c r="J158" s="11"/>
      <c r="K158" s="8"/>
      <c r="L158" s="9"/>
      <c r="M158" s="9"/>
      <c r="N158" s="9"/>
      <c r="O158" s="9"/>
      <c r="P158" s="9"/>
      <c r="Q158" s="1"/>
      <c r="R158" s="1"/>
      <c r="S158" s="1"/>
      <c r="T158" s="1"/>
      <c r="U158" s="1"/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</row>
    <row r="159" spans="1:31" ht="12.75">
      <c r="A159" s="2"/>
      <c r="B159" s="16" t="s">
        <v>90</v>
      </c>
      <c r="C159" s="7" t="s">
        <v>12</v>
      </c>
      <c r="D159" s="7" t="s">
        <v>10</v>
      </c>
      <c r="E159" s="7" t="s">
        <v>10</v>
      </c>
      <c r="F159" s="7" t="s">
        <v>10</v>
      </c>
      <c r="G159" s="7" t="s">
        <v>10</v>
      </c>
      <c r="H159" s="7" t="s">
        <v>10</v>
      </c>
      <c r="I159" s="7" t="s">
        <v>10</v>
      </c>
      <c r="J159" s="7" t="s">
        <v>10</v>
      </c>
      <c r="K159" s="8"/>
      <c r="L159" s="9"/>
      <c r="M159" s="9"/>
      <c r="N159" s="9"/>
      <c r="O159" s="9"/>
      <c r="P159" s="9"/>
      <c r="Q159" s="1"/>
      <c r="R159" s="1"/>
      <c r="S159" s="1"/>
      <c r="T159" s="1"/>
      <c r="U159" s="1"/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</row>
    <row r="160" spans="1:31" ht="12.75">
      <c r="A160" s="2"/>
      <c r="B160" s="16" t="s">
        <v>91</v>
      </c>
      <c r="C160" s="11"/>
      <c r="D160" s="11" t="s">
        <v>12</v>
      </c>
      <c r="E160" s="11"/>
      <c r="F160" s="11"/>
      <c r="G160" s="11"/>
      <c r="H160" s="11"/>
      <c r="I160" s="11"/>
      <c r="J160" s="11"/>
      <c r="K160" s="8"/>
      <c r="L160" s="9"/>
      <c r="M160" s="9"/>
      <c r="N160" s="9"/>
      <c r="O160" s="9"/>
      <c r="P160" s="9"/>
      <c r="Q160" s="1"/>
      <c r="R160" s="1"/>
      <c r="S160" s="1"/>
      <c r="T160" s="1"/>
      <c r="U160" s="1"/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</row>
    <row r="161" spans="1:31" ht="12.75">
      <c r="A161" s="2"/>
      <c r="B161" s="16" t="s">
        <v>92</v>
      </c>
      <c r="C161" s="7" t="s">
        <v>10</v>
      </c>
      <c r="D161" s="7" t="s">
        <v>10</v>
      </c>
      <c r="E161" s="7" t="s">
        <v>10</v>
      </c>
      <c r="F161" s="7" t="s">
        <v>10</v>
      </c>
      <c r="G161" s="7" t="s">
        <v>10</v>
      </c>
      <c r="H161" s="7" t="s">
        <v>10</v>
      </c>
      <c r="I161" s="7" t="s">
        <v>10</v>
      </c>
      <c r="J161" s="7" t="s">
        <v>10</v>
      </c>
      <c r="K161" s="8"/>
      <c r="L161" s="9"/>
      <c r="M161" s="9"/>
      <c r="N161" s="9"/>
      <c r="O161" s="9"/>
      <c r="P161" s="9"/>
      <c r="Q161" s="1"/>
      <c r="R161" s="1"/>
      <c r="S161" s="1"/>
      <c r="T161" s="1"/>
      <c r="U161" s="1"/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</row>
    <row r="162" spans="1:31" ht="12.75">
      <c r="A162" s="2"/>
      <c r="B162" s="16" t="s">
        <v>93</v>
      </c>
      <c r="C162" s="11"/>
      <c r="D162" s="11" t="s">
        <v>12</v>
      </c>
      <c r="E162" s="11"/>
      <c r="F162" s="11"/>
      <c r="G162" s="11"/>
      <c r="H162" s="11"/>
      <c r="I162" s="11"/>
      <c r="J162" s="11"/>
      <c r="K162" s="8"/>
      <c r="L162" s="9"/>
      <c r="M162" s="9"/>
      <c r="N162" s="9"/>
      <c r="O162" s="9"/>
      <c r="P162" s="9"/>
      <c r="Q162" s="1"/>
      <c r="R162" s="1"/>
      <c r="S162" s="1"/>
      <c r="T162" s="1"/>
      <c r="U162" s="1"/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</row>
    <row r="163" spans="1:31" ht="12.75">
      <c r="A163" s="2"/>
      <c r="B163" s="16" t="s">
        <v>94</v>
      </c>
      <c r="C163" s="11" t="s">
        <v>12</v>
      </c>
      <c r="D163" s="11"/>
      <c r="E163" s="11"/>
      <c r="F163" s="11"/>
      <c r="G163" s="11"/>
      <c r="H163" s="11"/>
      <c r="I163" s="11"/>
      <c r="J163" s="11"/>
      <c r="K163" s="8"/>
      <c r="L163" s="9"/>
      <c r="M163" s="9"/>
      <c r="N163" s="9"/>
      <c r="O163" s="9"/>
      <c r="P163" s="9"/>
      <c r="Q163" s="1"/>
      <c r="R163" s="1"/>
      <c r="S163" s="1"/>
      <c r="T163" s="1"/>
      <c r="U163" s="1"/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</row>
    <row r="164" spans="1:31" ht="12.75">
      <c r="A164" s="2"/>
      <c r="B164" s="16" t="s">
        <v>95</v>
      </c>
      <c r="C164" s="11"/>
      <c r="D164" s="11"/>
      <c r="E164" s="11"/>
      <c r="F164" s="11"/>
      <c r="G164" s="11"/>
      <c r="H164" s="11"/>
      <c r="I164" s="11"/>
      <c r="J164" s="11"/>
      <c r="K164" s="8"/>
      <c r="L164" s="9"/>
      <c r="M164" s="9"/>
      <c r="N164" s="9"/>
      <c r="O164" s="9"/>
      <c r="P164" s="9"/>
      <c r="Q164" s="1"/>
      <c r="R164" s="1"/>
      <c r="S164" s="1"/>
      <c r="T164" s="1"/>
      <c r="U164" s="1"/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</row>
    <row r="165" spans="1:31" ht="12.75">
      <c r="A165" s="2"/>
      <c r="B165" s="16" t="s">
        <v>96</v>
      </c>
      <c r="C165" s="7" t="s">
        <v>12</v>
      </c>
      <c r="D165" s="7" t="s">
        <v>10</v>
      </c>
      <c r="E165" s="7" t="s">
        <v>10</v>
      </c>
      <c r="F165" s="7" t="s">
        <v>10</v>
      </c>
      <c r="G165" s="7" t="s">
        <v>10</v>
      </c>
      <c r="H165" s="7" t="s">
        <v>10</v>
      </c>
      <c r="I165" s="7" t="s">
        <v>10</v>
      </c>
      <c r="J165" s="7" t="s">
        <v>10</v>
      </c>
      <c r="K165" s="8"/>
      <c r="L165" s="9"/>
      <c r="M165" s="9"/>
      <c r="N165" s="9"/>
      <c r="O165" s="9"/>
      <c r="P165" s="9"/>
      <c r="Q165" s="1"/>
      <c r="R165" s="1"/>
      <c r="S165" s="1"/>
      <c r="T165" s="1"/>
      <c r="U165" s="1"/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</row>
    <row r="166" spans="1:31" ht="12.75">
      <c r="A166" s="2"/>
      <c r="B166" s="16" t="s">
        <v>97</v>
      </c>
      <c r="C166" s="11"/>
      <c r="D166" s="11" t="s">
        <v>12</v>
      </c>
      <c r="E166" s="11"/>
      <c r="F166" s="11"/>
      <c r="G166" s="11"/>
      <c r="H166" s="11"/>
      <c r="I166" s="11"/>
      <c r="J166" s="11"/>
      <c r="K166" s="8"/>
      <c r="L166" s="9"/>
      <c r="M166" s="9"/>
      <c r="N166" s="9"/>
      <c r="O166" s="9"/>
      <c r="P166" s="9"/>
      <c r="Q166" s="1"/>
      <c r="R166" s="1"/>
      <c r="S166" s="1"/>
      <c r="T166" s="1"/>
      <c r="U166" s="1"/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</row>
    <row r="167" spans="1:31" ht="12.75">
      <c r="A167" s="2"/>
      <c r="B167" s="16" t="s">
        <v>98</v>
      </c>
      <c r="C167" s="11" t="s">
        <v>12</v>
      </c>
      <c r="D167" s="11"/>
      <c r="E167" s="11"/>
      <c r="F167" s="11"/>
      <c r="G167" s="11"/>
      <c r="H167" s="11"/>
      <c r="I167" s="11"/>
      <c r="J167" s="11"/>
      <c r="K167" s="8"/>
      <c r="L167" s="9"/>
      <c r="M167" s="9"/>
      <c r="N167" s="9"/>
      <c r="O167" s="9"/>
      <c r="P167" s="9"/>
      <c r="Q167" s="1"/>
      <c r="R167" s="1"/>
      <c r="S167" s="1"/>
      <c r="T167" s="1"/>
      <c r="U167" s="1"/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</row>
    <row r="168" spans="1:31" ht="12.75">
      <c r="A168" s="2"/>
      <c r="B168" s="16" t="s">
        <v>99</v>
      </c>
      <c r="C168" s="7" t="s">
        <v>10</v>
      </c>
      <c r="D168" s="7" t="s">
        <v>12</v>
      </c>
      <c r="E168" s="7" t="s">
        <v>10</v>
      </c>
      <c r="F168" s="7" t="s">
        <v>10</v>
      </c>
      <c r="G168" s="7" t="s">
        <v>10</v>
      </c>
      <c r="H168" s="7" t="s">
        <v>10</v>
      </c>
      <c r="I168" s="7" t="s">
        <v>10</v>
      </c>
      <c r="J168" s="7" t="s">
        <v>10</v>
      </c>
      <c r="K168" s="8"/>
      <c r="L168" s="9"/>
      <c r="M168" s="9"/>
      <c r="N168" s="9"/>
      <c r="O168" s="9"/>
      <c r="P168" s="9"/>
      <c r="Q168" s="1"/>
      <c r="R168" s="1"/>
      <c r="S168" s="1"/>
      <c r="T168" s="1"/>
      <c r="U168" s="1"/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</row>
    <row r="169" spans="1:31" ht="12.75">
      <c r="A169" s="2"/>
      <c r="B169" s="16" t="s">
        <v>100</v>
      </c>
      <c r="C169" s="11" t="s">
        <v>12</v>
      </c>
      <c r="D169" s="11"/>
      <c r="E169" s="11"/>
      <c r="F169" s="11"/>
      <c r="G169" s="11"/>
      <c r="H169" s="11"/>
      <c r="I169" s="11"/>
      <c r="J169" s="11"/>
      <c r="K169" s="8"/>
      <c r="L169" s="9"/>
      <c r="M169" s="9"/>
      <c r="N169" s="9"/>
      <c r="O169" s="9"/>
      <c r="P169" s="9"/>
      <c r="Q169" s="1"/>
      <c r="R169" s="1"/>
      <c r="S169" s="1"/>
      <c r="T169" s="1"/>
      <c r="U169" s="1"/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</row>
    <row r="170" spans="1:31" ht="12.75">
      <c r="A170" s="2"/>
      <c r="B170" s="16" t="s">
        <v>101</v>
      </c>
      <c r="C170" s="7" t="s">
        <v>10</v>
      </c>
      <c r="D170" s="7" t="s">
        <v>12</v>
      </c>
      <c r="E170" s="7" t="s">
        <v>10</v>
      </c>
      <c r="F170" s="7" t="s">
        <v>10</v>
      </c>
      <c r="G170" s="7" t="s">
        <v>10</v>
      </c>
      <c r="H170" s="7" t="s">
        <v>10</v>
      </c>
      <c r="I170" s="7" t="s">
        <v>10</v>
      </c>
      <c r="J170" s="7" t="s">
        <v>10</v>
      </c>
      <c r="K170" s="8"/>
      <c r="L170" s="9"/>
      <c r="M170" s="9"/>
      <c r="N170" s="9"/>
      <c r="O170" s="9"/>
      <c r="P170" s="9"/>
      <c r="Q170" s="1"/>
      <c r="R170" s="1"/>
      <c r="S170" s="1"/>
      <c r="T170" s="1"/>
      <c r="U170" s="1"/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</row>
    <row r="171" spans="1:31" ht="12.75">
      <c r="A171" s="2"/>
      <c r="B171" s="16" t="s">
        <v>102</v>
      </c>
      <c r="C171" s="11"/>
      <c r="D171" s="11"/>
      <c r="E171" s="11"/>
      <c r="F171" s="11"/>
      <c r="G171" s="11"/>
      <c r="H171" s="11"/>
      <c r="I171" s="11"/>
      <c r="J171" s="11"/>
      <c r="K171" s="8"/>
      <c r="L171" s="9"/>
      <c r="M171" s="9"/>
      <c r="N171" s="9"/>
      <c r="O171" s="9"/>
      <c r="P171" s="9"/>
      <c r="Q171" s="1"/>
      <c r="R171" s="1"/>
      <c r="S171" s="1"/>
      <c r="T171" s="1"/>
      <c r="U171" s="1"/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</row>
    <row r="172" spans="1:31" ht="12.75">
      <c r="A172" s="2"/>
      <c r="B172" s="16" t="s">
        <v>103</v>
      </c>
      <c r="C172" s="11"/>
      <c r="D172" s="11" t="s">
        <v>12</v>
      </c>
      <c r="E172" s="11"/>
      <c r="F172" s="11"/>
      <c r="G172" s="11"/>
      <c r="H172" s="11"/>
      <c r="I172" s="11"/>
      <c r="J172" s="11"/>
      <c r="K172" s="8"/>
      <c r="L172" s="9"/>
      <c r="M172" s="9"/>
      <c r="N172" s="9"/>
      <c r="O172" s="9"/>
      <c r="P172" s="9"/>
      <c r="Q172" s="1"/>
      <c r="R172" s="1"/>
      <c r="S172" s="1"/>
      <c r="T172" s="1"/>
      <c r="U172" s="1"/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</row>
    <row r="173" spans="1:31" ht="12.75">
      <c r="A173" s="2"/>
      <c r="B173" s="16" t="s">
        <v>104</v>
      </c>
      <c r="C173" s="7" t="s">
        <v>12</v>
      </c>
      <c r="D173" s="7" t="s">
        <v>10</v>
      </c>
      <c r="E173" s="7" t="s">
        <v>10</v>
      </c>
      <c r="F173" s="7" t="s">
        <v>10</v>
      </c>
      <c r="G173" s="7" t="s">
        <v>10</v>
      </c>
      <c r="H173" s="7" t="s">
        <v>10</v>
      </c>
      <c r="I173" s="7" t="s">
        <v>10</v>
      </c>
      <c r="J173" s="7" t="s">
        <v>10</v>
      </c>
      <c r="K173" s="8"/>
      <c r="L173" s="9"/>
      <c r="M173" s="9"/>
      <c r="N173" s="9"/>
      <c r="O173" s="9"/>
      <c r="P173" s="9"/>
      <c r="Q173" s="1"/>
      <c r="R173" s="1"/>
      <c r="S173" s="1"/>
      <c r="T173" s="1"/>
      <c r="U173" s="1"/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</row>
    <row r="174" spans="1:31" ht="12.75">
      <c r="A174" s="2"/>
      <c r="B174" s="16" t="s">
        <v>105</v>
      </c>
      <c r="C174" s="11"/>
      <c r="D174" s="11" t="s">
        <v>12</v>
      </c>
      <c r="E174" s="11"/>
      <c r="F174" s="11"/>
      <c r="G174" s="11"/>
      <c r="H174" s="11"/>
      <c r="I174" s="11"/>
      <c r="J174" s="11"/>
      <c r="K174" s="8"/>
      <c r="L174" s="9"/>
      <c r="M174" s="9"/>
      <c r="N174" s="9"/>
      <c r="O174" s="9"/>
      <c r="P174" s="9"/>
      <c r="Q174" s="1"/>
      <c r="R174" s="1"/>
      <c r="S174" s="1"/>
      <c r="T174" s="1"/>
      <c r="U174" s="1"/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</row>
    <row r="175" spans="1:31" ht="12.75">
      <c r="A175" s="2"/>
      <c r="B175" s="16" t="s">
        <v>106</v>
      </c>
      <c r="C175" s="7" t="s">
        <v>12</v>
      </c>
      <c r="D175" s="7" t="s">
        <v>10</v>
      </c>
      <c r="E175" s="7" t="s">
        <v>10</v>
      </c>
      <c r="F175" s="7" t="s">
        <v>10</v>
      </c>
      <c r="G175" s="7" t="s">
        <v>10</v>
      </c>
      <c r="H175" s="7" t="s">
        <v>10</v>
      </c>
      <c r="I175" s="7" t="s">
        <v>10</v>
      </c>
      <c r="J175" s="7" t="s">
        <v>10</v>
      </c>
      <c r="K175" s="8"/>
      <c r="L175" s="9"/>
      <c r="M175" s="9"/>
      <c r="N175" s="9"/>
      <c r="O175" s="9"/>
      <c r="P175" s="9"/>
      <c r="Q175" s="1"/>
      <c r="R175" s="1"/>
      <c r="S175" s="1"/>
      <c r="T175" s="1"/>
      <c r="U175" s="1"/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</row>
    <row r="176" spans="1:31" ht="12.75">
      <c r="A176" s="2" t="s">
        <v>82</v>
      </c>
      <c r="B176" s="16" t="s">
        <v>107</v>
      </c>
      <c r="C176" s="11"/>
      <c r="D176" s="11">
        <v>1</v>
      </c>
      <c r="E176" s="11"/>
      <c r="F176" s="11"/>
      <c r="G176" s="11"/>
      <c r="H176" s="11"/>
      <c r="I176" s="11"/>
      <c r="J176" s="11"/>
      <c r="K176" s="8"/>
      <c r="L176" s="9"/>
      <c r="M176" s="9"/>
      <c r="N176" s="9"/>
      <c r="O176" s="9"/>
      <c r="P176" s="9"/>
      <c r="Q176" s="1">
        <f>D176*N157</f>
        <v>173.18</v>
      </c>
      <c r="R176" s="1"/>
      <c r="S176" s="1"/>
      <c r="T176" s="1"/>
      <c r="U176" s="1"/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</row>
    <row r="177" spans="1:31" ht="12.75">
      <c r="A177" s="2"/>
      <c r="B177" s="16" t="s">
        <v>108</v>
      </c>
      <c r="C177" s="7" t="s">
        <v>12</v>
      </c>
      <c r="D177" s="7" t="s">
        <v>10</v>
      </c>
      <c r="E177" s="7" t="s">
        <v>10</v>
      </c>
      <c r="F177" s="7" t="s">
        <v>10</v>
      </c>
      <c r="G177" s="7" t="s">
        <v>10</v>
      </c>
      <c r="H177" s="7" t="s">
        <v>10</v>
      </c>
      <c r="I177" s="7" t="s">
        <v>10</v>
      </c>
      <c r="J177" s="7" t="s">
        <v>10</v>
      </c>
      <c r="K177" s="8"/>
      <c r="L177" s="9"/>
      <c r="M177" s="9"/>
      <c r="N177" s="9"/>
      <c r="O177" s="9"/>
      <c r="P177" s="9"/>
      <c r="Q177" s="1"/>
      <c r="R177" s="1"/>
      <c r="S177" s="1"/>
      <c r="T177" s="1"/>
      <c r="U177" s="1"/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</row>
    <row r="178" spans="1:31" ht="12.75">
      <c r="A178" s="2"/>
      <c r="B178" s="16" t="s">
        <v>109</v>
      </c>
      <c r="C178" s="11"/>
      <c r="D178" s="11" t="s">
        <v>12</v>
      </c>
      <c r="E178" s="11"/>
      <c r="F178" s="11"/>
      <c r="G178" s="11"/>
      <c r="H178" s="11"/>
      <c r="I178" s="11"/>
      <c r="J178" s="11"/>
      <c r="K178" s="8"/>
      <c r="L178" s="9"/>
      <c r="M178" s="9"/>
      <c r="N178" s="9"/>
      <c r="O178" s="9"/>
      <c r="P178" s="9"/>
      <c r="Q178" s="1"/>
      <c r="R178" s="1"/>
      <c r="S178" s="1"/>
      <c r="T178" s="1"/>
      <c r="U178" s="1"/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</row>
    <row r="179" spans="1:31" ht="12.75">
      <c r="A179" s="12" t="s">
        <v>62</v>
      </c>
      <c r="B179" s="6" t="s">
        <v>110</v>
      </c>
      <c r="C179" s="7" t="s">
        <v>59</v>
      </c>
      <c r="D179" s="7" t="s">
        <v>60</v>
      </c>
      <c r="E179" s="7" t="s">
        <v>10</v>
      </c>
      <c r="F179" s="7" t="s">
        <v>10</v>
      </c>
      <c r="G179" s="7" t="s">
        <v>10</v>
      </c>
      <c r="H179" s="7" t="s">
        <v>10</v>
      </c>
      <c r="I179" s="7" t="s">
        <v>10</v>
      </c>
      <c r="J179" s="7" t="s">
        <v>10</v>
      </c>
      <c r="K179" s="8"/>
      <c r="L179" s="9">
        <v>250</v>
      </c>
      <c r="M179" s="9">
        <v>190.41</v>
      </c>
      <c r="N179" s="9">
        <v>173.28</v>
      </c>
      <c r="O179" s="9">
        <v>173.28</v>
      </c>
      <c r="P179" s="9">
        <v>161.85</v>
      </c>
      <c r="Q179" s="1"/>
      <c r="R179" s="1"/>
      <c r="S179" s="1"/>
      <c r="T179" s="1"/>
      <c r="U179" s="1"/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</row>
    <row r="180" spans="1:31" ht="12.75">
      <c r="A180" s="2"/>
      <c r="B180" s="16" t="s">
        <v>111</v>
      </c>
      <c r="C180" s="11" t="s">
        <v>12</v>
      </c>
      <c r="D180" s="11" t="s">
        <v>12</v>
      </c>
      <c r="E180" s="11"/>
      <c r="F180" s="11"/>
      <c r="G180" s="11"/>
      <c r="H180" s="11"/>
      <c r="I180" s="11"/>
      <c r="J180" s="11"/>
      <c r="K180" s="8"/>
      <c r="L180" s="9"/>
      <c r="M180" s="9"/>
      <c r="N180" s="9"/>
      <c r="O180" s="9"/>
      <c r="P180" s="9"/>
      <c r="Q180" s="1"/>
      <c r="R180" s="1"/>
      <c r="S180" s="1"/>
      <c r="T180" s="1"/>
      <c r="U180" s="1"/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</row>
    <row r="181" spans="1:31" ht="12.75">
      <c r="A181" s="2"/>
      <c r="B181" s="16" t="s">
        <v>112</v>
      </c>
      <c r="C181" s="11" t="s">
        <v>12</v>
      </c>
      <c r="D181" s="11" t="s">
        <v>12</v>
      </c>
      <c r="E181" s="11"/>
      <c r="F181" s="11"/>
      <c r="G181" s="11"/>
      <c r="H181" s="11"/>
      <c r="I181" s="11"/>
      <c r="J181" s="11"/>
      <c r="K181" s="8"/>
      <c r="L181" s="9"/>
      <c r="M181" s="9"/>
      <c r="N181" s="9"/>
      <c r="O181" s="9"/>
      <c r="P181" s="9"/>
      <c r="Q181" s="1"/>
      <c r="R181" s="1"/>
      <c r="S181" s="1"/>
      <c r="T181" s="1"/>
      <c r="U181" s="1"/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</row>
    <row r="182" spans="1:31" ht="12.75">
      <c r="A182" s="2"/>
      <c r="B182" s="16" t="s">
        <v>113</v>
      </c>
      <c r="C182" s="7" t="s">
        <v>12</v>
      </c>
      <c r="D182" s="7" t="s">
        <v>12</v>
      </c>
      <c r="E182" s="7" t="s">
        <v>10</v>
      </c>
      <c r="F182" s="7" t="s">
        <v>10</v>
      </c>
      <c r="G182" s="7" t="s">
        <v>10</v>
      </c>
      <c r="H182" s="7" t="s">
        <v>10</v>
      </c>
      <c r="I182" s="7" t="s">
        <v>10</v>
      </c>
      <c r="J182" s="7" t="s">
        <v>10</v>
      </c>
      <c r="K182" s="8"/>
      <c r="L182" s="9"/>
      <c r="M182" s="9"/>
      <c r="N182" s="9"/>
      <c r="O182" s="9"/>
      <c r="P182" s="9"/>
      <c r="Q182" s="1"/>
      <c r="R182" s="1"/>
      <c r="S182" s="1"/>
      <c r="T182" s="1"/>
      <c r="U182" s="1"/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</row>
    <row r="183" spans="1:31" ht="12.75">
      <c r="A183" s="2"/>
      <c r="B183" s="16" t="s">
        <v>114</v>
      </c>
      <c r="C183" s="11" t="s">
        <v>12</v>
      </c>
      <c r="D183" s="11"/>
      <c r="E183" s="11"/>
      <c r="F183" s="11"/>
      <c r="G183" s="11"/>
      <c r="H183" s="11"/>
      <c r="I183" s="11"/>
      <c r="J183" s="11"/>
      <c r="K183" s="8"/>
      <c r="L183" s="9"/>
      <c r="M183" s="9"/>
      <c r="N183" s="9"/>
      <c r="O183" s="9"/>
      <c r="P183" s="9"/>
      <c r="Q183" s="1"/>
      <c r="R183" s="1"/>
      <c r="S183" s="1"/>
      <c r="T183" s="1"/>
      <c r="U183" s="1"/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</row>
    <row r="184" spans="1:31" ht="12.75">
      <c r="A184" s="2"/>
      <c r="B184" s="16" t="s">
        <v>115</v>
      </c>
      <c r="C184" s="11" t="s">
        <v>12</v>
      </c>
      <c r="D184" s="11" t="s">
        <v>12</v>
      </c>
      <c r="E184" s="11"/>
      <c r="F184" s="11"/>
      <c r="G184" s="11"/>
      <c r="H184" s="11"/>
      <c r="I184" s="11"/>
      <c r="J184" s="11"/>
      <c r="K184" s="8"/>
      <c r="L184" s="9"/>
      <c r="M184" s="9"/>
      <c r="N184" s="9"/>
      <c r="O184" s="9"/>
      <c r="P184" s="9"/>
      <c r="Q184" s="1"/>
      <c r="R184" s="1"/>
      <c r="S184" s="1"/>
      <c r="T184" s="1"/>
      <c r="U184" s="1"/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</row>
    <row r="185" spans="1:31" ht="12.75">
      <c r="A185" s="2"/>
      <c r="B185" s="16" t="s">
        <v>116</v>
      </c>
      <c r="C185" s="7" t="s">
        <v>12</v>
      </c>
      <c r="D185" s="7" t="s">
        <v>12</v>
      </c>
      <c r="E185" s="7" t="s">
        <v>10</v>
      </c>
      <c r="F185" s="7" t="s">
        <v>10</v>
      </c>
      <c r="G185" s="7" t="s">
        <v>10</v>
      </c>
      <c r="H185" s="7" t="s">
        <v>10</v>
      </c>
      <c r="I185" s="7" t="s">
        <v>10</v>
      </c>
      <c r="J185" s="7" t="s">
        <v>10</v>
      </c>
      <c r="K185" s="8"/>
      <c r="L185" s="9"/>
      <c r="M185" s="9"/>
      <c r="N185" s="9"/>
      <c r="O185" s="9"/>
      <c r="P185" s="9"/>
      <c r="Q185" s="1"/>
      <c r="R185" s="1"/>
      <c r="S185" s="1"/>
      <c r="T185" s="1"/>
      <c r="U185" s="1"/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</row>
    <row r="186" spans="1:31" ht="12.75">
      <c r="A186" s="2"/>
      <c r="B186" s="16" t="s">
        <v>117</v>
      </c>
      <c r="C186" s="11" t="s">
        <v>12</v>
      </c>
      <c r="D186" s="11" t="s">
        <v>12</v>
      </c>
      <c r="E186" s="11"/>
      <c r="F186" s="11"/>
      <c r="G186" s="11"/>
      <c r="H186" s="11"/>
      <c r="I186" s="11"/>
      <c r="J186" s="11"/>
      <c r="K186" s="8"/>
      <c r="L186" s="9"/>
      <c r="M186" s="9"/>
      <c r="N186" s="9"/>
      <c r="O186" s="9"/>
      <c r="P186" s="9"/>
      <c r="Q186" s="1"/>
      <c r="R186" s="1"/>
      <c r="S186" s="1"/>
      <c r="T186" s="1"/>
      <c r="U186" s="1"/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</row>
    <row r="187" spans="1:31" ht="12.75">
      <c r="A187" s="2"/>
      <c r="B187" s="16" t="s">
        <v>118</v>
      </c>
      <c r="C187" s="11" t="s">
        <v>12</v>
      </c>
      <c r="D187" s="11"/>
      <c r="E187" s="11"/>
      <c r="F187" s="11"/>
      <c r="G187" s="11"/>
      <c r="H187" s="11"/>
      <c r="I187" s="11"/>
      <c r="J187" s="11"/>
      <c r="K187" s="8"/>
      <c r="L187" s="9"/>
      <c r="M187" s="9"/>
      <c r="N187" s="9"/>
      <c r="O187" s="9"/>
      <c r="P187" s="9"/>
      <c r="Q187" s="1"/>
      <c r="R187" s="1"/>
      <c r="S187" s="1"/>
      <c r="T187" s="1"/>
      <c r="U187" s="1"/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</row>
    <row r="188" spans="1:31" ht="12.75">
      <c r="A188" s="2"/>
      <c r="B188" s="16" t="s">
        <v>119</v>
      </c>
      <c r="C188" s="7" t="s">
        <v>12</v>
      </c>
      <c r="D188" s="7" t="s">
        <v>12</v>
      </c>
      <c r="E188" s="7" t="s">
        <v>10</v>
      </c>
      <c r="F188" s="7" t="s">
        <v>10</v>
      </c>
      <c r="G188" s="7" t="s">
        <v>10</v>
      </c>
      <c r="H188" s="7" t="s">
        <v>10</v>
      </c>
      <c r="I188" s="7" t="s">
        <v>10</v>
      </c>
      <c r="J188" s="7" t="s">
        <v>10</v>
      </c>
      <c r="K188" s="8"/>
      <c r="L188" s="9"/>
      <c r="M188" s="9"/>
      <c r="N188" s="9"/>
      <c r="O188" s="9"/>
      <c r="P188" s="9"/>
      <c r="Q188" s="1"/>
      <c r="R188" s="1"/>
      <c r="S188" s="1"/>
      <c r="T188" s="1"/>
      <c r="U188" s="1"/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</row>
    <row r="189" spans="1:31" ht="12.75">
      <c r="A189" s="2" t="s">
        <v>82</v>
      </c>
      <c r="B189" s="16" t="s">
        <v>120</v>
      </c>
      <c r="C189" s="11"/>
      <c r="D189" s="11">
        <v>1</v>
      </c>
      <c r="E189" s="11"/>
      <c r="F189" s="11"/>
      <c r="G189" s="11"/>
      <c r="H189" s="11"/>
      <c r="I189" s="11"/>
      <c r="J189" s="11"/>
      <c r="K189" s="8"/>
      <c r="L189" s="9"/>
      <c r="M189" s="9"/>
      <c r="N189" s="9"/>
      <c r="O189" s="9"/>
      <c r="P189" s="9"/>
      <c r="Q189" s="1">
        <f>D189*N179</f>
        <v>173.28</v>
      </c>
      <c r="R189" s="1"/>
      <c r="S189" s="1"/>
      <c r="T189" s="1"/>
      <c r="U189" s="1"/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</row>
    <row r="190" spans="1:31" ht="12.75">
      <c r="A190" s="12" t="s">
        <v>62</v>
      </c>
      <c r="B190" s="6" t="s">
        <v>121</v>
      </c>
      <c r="C190" s="7" t="s">
        <v>60</v>
      </c>
      <c r="D190" s="7" t="s">
        <v>61</v>
      </c>
      <c r="E190" s="7" t="s">
        <v>10</v>
      </c>
      <c r="F190" s="7" t="s">
        <v>10</v>
      </c>
      <c r="G190" s="7" t="s">
        <v>10</v>
      </c>
      <c r="H190" s="7" t="s">
        <v>10</v>
      </c>
      <c r="I190" s="7" t="s">
        <v>10</v>
      </c>
      <c r="J190" s="7" t="s">
        <v>10</v>
      </c>
      <c r="K190" s="8"/>
      <c r="L190" s="9">
        <v>105</v>
      </c>
      <c r="M190" s="9">
        <v>105</v>
      </c>
      <c r="N190" s="9">
        <v>105</v>
      </c>
      <c r="O190" s="9">
        <v>105</v>
      </c>
      <c r="P190" s="9">
        <v>105</v>
      </c>
      <c r="Q190" s="1"/>
      <c r="R190" s="1"/>
      <c r="S190" s="1"/>
      <c r="T190" s="1"/>
      <c r="U190" s="1"/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</row>
    <row r="191" spans="1:31" ht="12.75">
      <c r="A191" s="2"/>
      <c r="B191" s="10" t="s">
        <v>19</v>
      </c>
      <c r="C191" s="7" t="s">
        <v>10</v>
      </c>
      <c r="D191" s="7" t="s">
        <v>10</v>
      </c>
      <c r="E191" s="7" t="s">
        <v>10</v>
      </c>
      <c r="F191" s="7" t="s">
        <v>10</v>
      </c>
      <c r="G191" s="7" t="s">
        <v>10</v>
      </c>
      <c r="H191" s="7" t="s">
        <v>10</v>
      </c>
      <c r="I191" s="7" t="s">
        <v>10</v>
      </c>
      <c r="J191" s="7" t="s">
        <v>10</v>
      </c>
      <c r="K191" s="8"/>
      <c r="L191" s="9"/>
      <c r="M191" s="9"/>
      <c r="N191" s="9"/>
      <c r="O191" s="9"/>
      <c r="P191" s="9"/>
      <c r="Q191" s="1"/>
      <c r="R191" s="1"/>
      <c r="S191" s="1"/>
      <c r="T191" s="1"/>
      <c r="U191" s="1"/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</row>
    <row r="192" spans="1:31" ht="12.75">
      <c r="A192" s="2"/>
      <c r="B192" s="10" t="s">
        <v>13</v>
      </c>
      <c r="C192" s="11" t="s">
        <v>12</v>
      </c>
      <c r="D192" s="11" t="s">
        <v>12</v>
      </c>
      <c r="E192" s="11"/>
      <c r="F192" s="11"/>
      <c r="G192" s="11"/>
      <c r="H192" s="11"/>
      <c r="I192" s="11"/>
      <c r="J192" s="11"/>
      <c r="K192" s="8"/>
      <c r="L192" s="9"/>
      <c r="M192" s="9"/>
      <c r="N192" s="9"/>
      <c r="O192" s="9"/>
      <c r="P192" s="9"/>
      <c r="Q192" s="1"/>
      <c r="R192" s="1"/>
      <c r="S192" s="1"/>
      <c r="T192" s="1"/>
      <c r="U192" s="1"/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</row>
    <row r="193" spans="1:31" ht="12.75">
      <c r="A193" s="2"/>
      <c r="B193" s="10" t="s">
        <v>31</v>
      </c>
      <c r="C193" s="11"/>
      <c r="D193" s="11"/>
      <c r="E193" s="11"/>
      <c r="F193" s="11"/>
      <c r="G193" s="11"/>
      <c r="H193" s="11"/>
      <c r="I193" s="11"/>
      <c r="J193" s="11"/>
      <c r="K193" s="8"/>
      <c r="L193" s="9"/>
      <c r="M193" s="9"/>
      <c r="N193" s="9"/>
      <c r="O193" s="9"/>
      <c r="P193" s="9"/>
      <c r="Q193" s="1"/>
      <c r="R193" s="1"/>
      <c r="S193" s="1"/>
      <c r="T193" s="1"/>
      <c r="U193" s="1"/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</row>
    <row r="194" spans="1:31" ht="12.75">
      <c r="A194" s="2" t="s">
        <v>82</v>
      </c>
      <c r="B194" s="10" t="s">
        <v>64</v>
      </c>
      <c r="C194" s="11">
        <v>1</v>
      </c>
      <c r="D194" s="11" t="s">
        <v>12</v>
      </c>
      <c r="E194" s="11"/>
      <c r="F194" s="11"/>
      <c r="G194" s="11"/>
      <c r="H194" s="11"/>
      <c r="I194" s="11"/>
      <c r="J194" s="11"/>
      <c r="K194" s="8"/>
      <c r="L194" s="9"/>
      <c r="M194" s="9"/>
      <c r="N194" s="9"/>
      <c r="O194" s="9"/>
      <c r="P194" s="9"/>
      <c r="Q194" s="1">
        <f>N190*C194</f>
        <v>105</v>
      </c>
      <c r="R194" s="1"/>
      <c r="S194" s="1"/>
      <c r="T194" s="1"/>
      <c r="U194" s="1"/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</row>
    <row r="195" spans="1:31" ht="12.75">
      <c r="A195" s="12" t="s">
        <v>62</v>
      </c>
      <c r="B195" s="6" t="s">
        <v>122</v>
      </c>
      <c r="C195" s="7" t="s">
        <v>60</v>
      </c>
      <c r="D195" s="7" t="s">
        <v>61</v>
      </c>
      <c r="E195" s="7" t="s">
        <v>72</v>
      </c>
      <c r="F195" s="7" t="s">
        <v>10</v>
      </c>
      <c r="G195" s="7" t="s">
        <v>10</v>
      </c>
      <c r="H195" s="7" t="s">
        <v>10</v>
      </c>
      <c r="I195" s="7" t="s">
        <v>10</v>
      </c>
      <c r="J195" s="7" t="s">
        <v>10</v>
      </c>
      <c r="K195" s="8"/>
      <c r="L195" s="9">
        <v>95</v>
      </c>
      <c r="M195" s="9">
        <v>95</v>
      </c>
      <c r="N195" s="9">
        <v>95</v>
      </c>
      <c r="O195" s="9">
        <v>95</v>
      </c>
      <c r="P195" s="9">
        <v>95</v>
      </c>
      <c r="Q195" s="1"/>
      <c r="R195" s="1"/>
      <c r="S195" s="1"/>
      <c r="T195" s="1"/>
      <c r="U195" s="1"/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</row>
    <row r="196" spans="1:31" ht="12.75">
      <c r="A196" s="2"/>
      <c r="B196" s="10" t="s">
        <v>19</v>
      </c>
      <c r="C196" s="11"/>
      <c r="D196" s="11" t="s">
        <v>12</v>
      </c>
      <c r="E196" s="11"/>
      <c r="F196" s="11"/>
      <c r="G196" s="11"/>
      <c r="H196" s="11"/>
      <c r="I196" s="11"/>
      <c r="J196" s="11"/>
      <c r="K196" s="8"/>
      <c r="L196" s="9"/>
      <c r="M196" s="9"/>
      <c r="N196" s="9"/>
      <c r="O196" s="9"/>
      <c r="P196" s="9"/>
      <c r="Q196" s="1"/>
      <c r="R196" s="1"/>
      <c r="S196" s="1"/>
      <c r="T196" s="1"/>
      <c r="U196" s="1"/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</row>
    <row r="197" spans="1:31" ht="12.75">
      <c r="A197" s="2" t="s">
        <v>82</v>
      </c>
      <c r="B197" s="10" t="s">
        <v>13</v>
      </c>
      <c r="C197" s="7" t="s">
        <v>26</v>
      </c>
      <c r="D197" s="7" t="s">
        <v>10</v>
      </c>
      <c r="E197" s="7" t="s">
        <v>12</v>
      </c>
      <c r="F197" s="7" t="s">
        <v>10</v>
      </c>
      <c r="G197" s="7" t="s">
        <v>10</v>
      </c>
      <c r="H197" s="7" t="s">
        <v>10</v>
      </c>
      <c r="I197" s="7" t="s">
        <v>10</v>
      </c>
      <c r="J197" s="7" t="s">
        <v>10</v>
      </c>
      <c r="K197" s="8"/>
      <c r="L197" s="9"/>
      <c r="M197" s="9"/>
      <c r="N197" s="9"/>
      <c r="O197" s="9"/>
      <c r="P197" s="9"/>
      <c r="Q197" s="1">
        <f>C197*N195</f>
        <v>95</v>
      </c>
      <c r="R197" s="1"/>
      <c r="S197" s="1"/>
      <c r="T197" s="1"/>
      <c r="U197" s="1"/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</row>
    <row r="198" spans="1:31" ht="12.75">
      <c r="A198" s="12" t="s">
        <v>62</v>
      </c>
      <c r="B198" s="6" t="s">
        <v>124</v>
      </c>
      <c r="C198" s="7" t="s">
        <v>58</v>
      </c>
      <c r="D198" s="7" t="s">
        <v>59</v>
      </c>
      <c r="E198" s="7" t="s">
        <v>10</v>
      </c>
      <c r="F198" s="7" t="s">
        <v>10</v>
      </c>
      <c r="G198" s="7" t="s">
        <v>10</v>
      </c>
      <c r="H198" s="7" t="s">
        <v>10</v>
      </c>
      <c r="I198" s="7" t="s">
        <v>10</v>
      </c>
      <c r="J198" s="7" t="s">
        <v>10</v>
      </c>
      <c r="K198" s="8"/>
      <c r="L198" s="9">
        <v>95</v>
      </c>
      <c r="M198" s="9">
        <v>95</v>
      </c>
      <c r="N198" s="9">
        <v>95</v>
      </c>
      <c r="O198" s="9">
        <v>95</v>
      </c>
      <c r="P198" s="9">
        <v>95</v>
      </c>
      <c r="Q198" s="1"/>
      <c r="R198" s="1"/>
      <c r="S198" s="1"/>
      <c r="T198" s="1"/>
      <c r="U198" s="1"/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</row>
    <row r="199" spans="1:31" ht="12.75">
      <c r="A199" s="2"/>
      <c r="B199" s="10" t="s">
        <v>19</v>
      </c>
      <c r="C199" s="11" t="s">
        <v>12</v>
      </c>
      <c r="D199" s="11"/>
      <c r="E199" s="11"/>
      <c r="F199" s="11"/>
      <c r="G199" s="11"/>
      <c r="H199" s="11"/>
      <c r="I199" s="11"/>
      <c r="J199" s="11"/>
      <c r="K199" s="8"/>
      <c r="L199" s="9"/>
      <c r="M199" s="9"/>
      <c r="N199" s="9"/>
      <c r="O199" s="9"/>
      <c r="P199" s="9"/>
      <c r="Q199" s="1"/>
      <c r="R199" s="1"/>
      <c r="S199" s="1"/>
      <c r="T199" s="1"/>
      <c r="U199" s="1"/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</row>
    <row r="200" spans="1:31" ht="12.75">
      <c r="A200" s="2" t="s">
        <v>123</v>
      </c>
      <c r="B200" s="10" t="s">
        <v>22</v>
      </c>
      <c r="C200" s="11"/>
      <c r="D200" s="11">
        <v>1</v>
      </c>
      <c r="E200" s="11"/>
      <c r="F200" s="11"/>
      <c r="G200" s="11"/>
      <c r="H200" s="11"/>
      <c r="I200" s="11"/>
      <c r="J200" s="11"/>
      <c r="K200" s="8"/>
      <c r="L200" s="9"/>
      <c r="M200" s="9"/>
      <c r="N200" s="9"/>
      <c r="O200" s="9"/>
      <c r="P200" s="9"/>
      <c r="Q200" s="1">
        <f>D200*N198</f>
        <v>95</v>
      </c>
      <c r="R200" s="1"/>
      <c r="S200" s="1"/>
      <c r="T200" s="1"/>
      <c r="U200" s="1"/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</row>
    <row r="201" spans="1:31" ht="12.75">
      <c r="A201" s="2"/>
      <c r="B201" s="10" t="s">
        <v>13</v>
      </c>
      <c r="C201" s="11" t="s">
        <v>12</v>
      </c>
      <c r="D201" s="11" t="s">
        <v>12</v>
      </c>
      <c r="E201" s="11"/>
      <c r="F201" s="11"/>
      <c r="G201" s="11"/>
      <c r="H201" s="11"/>
      <c r="I201" s="11"/>
      <c r="J201" s="11"/>
      <c r="K201" s="8"/>
      <c r="L201" s="9"/>
      <c r="M201" s="9"/>
      <c r="N201" s="9"/>
      <c r="O201" s="9"/>
      <c r="P201" s="9"/>
      <c r="Q201" s="1"/>
      <c r="R201" s="1"/>
      <c r="S201" s="1"/>
      <c r="T201" s="1"/>
      <c r="U201" s="1"/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</row>
    <row r="202" spans="1:31" ht="12.75">
      <c r="A202" s="2"/>
      <c r="B202" s="10" t="s">
        <v>64</v>
      </c>
      <c r="C202" s="11" t="s">
        <v>12</v>
      </c>
      <c r="D202" s="11" t="s">
        <v>12</v>
      </c>
      <c r="E202" s="11"/>
      <c r="F202" s="11"/>
      <c r="G202" s="11"/>
      <c r="H202" s="11"/>
      <c r="I202" s="11"/>
      <c r="J202" s="11"/>
      <c r="K202" s="8"/>
      <c r="L202" s="9"/>
      <c r="M202" s="9"/>
      <c r="N202" s="9"/>
      <c r="O202" s="9"/>
      <c r="P202" s="9"/>
      <c r="Q202" s="1"/>
      <c r="R202" s="1"/>
      <c r="S202" s="1"/>
      <c r="T202" s="1"/>
      <c r="U202" s="1"/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</row>
    <row r="209" spans="1:2" ht="12.75">
      <c r="A209" t="s">
        <v>126</v>
      </c>
      <c r="B209" s="29">
        <f>SUM(B210:B218)</f>
        <v>16885.38</v>
      </c>
    </row>
    <row r="210" spans="1:2" ht="12.75">
      <c r="A210" s="27" t="s">
        <v>57</v>
      </c>
      <c r="B210" s="28">
        <f>SUMIF(A3:A203,"я",Q3:Q203)</f>
        <v>4316.720000000001</v>
      </c>
    </row>
    <row r="211" spans="1:2" ht="12.75">
      <c r="A211" s="27" t="s">
        <v>82</v>
      </c>
      <c r="B211" s="28">
        <f>SUMIF(A3:A203,"Наташа",Q3:Q203)</f>
        <v>3066.75</v>
      </c>
    </row>
    <row r="212" spans="1:2" ht="12.75">
      <c r="A212" s="27" t="s">
        <v>55</v>
      </c>
      <c r="B212" s="28">
        <f>SUMIF(A3:A203,"Надя",Q3:Q203)</f>
        <v>2454.7000000000003</v>
      </c>
    </row>
    <row r="213" spans="1:2" ht="12.75">
      <c r="A213" s="27" t="s">
        <v>56</v>
      </c>
      <c r="B213" s="28">
        <f>SUMIF(A3:A203,"Марина",Q3:Q203)</f>
        <v>2455.7</v>
      </c>
    </row>
    <row r="214" spans="1:2" ht="12.75">
      <c r="A214" s="27" t="s">
        <v>65</v>
      </c>
      <c r="B214" s="28">
        <f>SUMIF(A3:A203,"Лена",Q3:Q203)</f>
        <v>2601.9100000000003</v>
      </c>
    </row>
    <row r="215" spans="1:2" ht="12.75">
      <c r="A215" s="27" t="s">
        <v>86</v>
      </c>
      <c r="B215" s="28">
        <f>SUMIF(A3:A203,"Катя",Q3:Q203)</f>
        <v>514</v>
      </c>
    </row>
    <row r="216" spans="1:2" ht="12.75">
      <c r="A216" s="27" t="s">
        <v>77</v>
      </c>
      <c r="B216" s="28">
        <f>SUMIF(A3:A203,"Аня",Q3:Q203)</f>
        <v>714.8</v>
      </c>
    </row>
    <row r="217" spans="1:2" ht="12.75">
      <c r="A217" s="27" t="s">
        <v>123</v>
      </c>
      <c r="B217" s="28">
        <f>SUMIF(A3:A203,"Джерка",Q3:Q203)</f>
        <v>295</v>
      </c>
    </row>
    <row r="218" spans="1:2" ht="12.75">
      <c r="A218" s="27" t="s">
        <v>131</v>
      </c>
      <c r="B218" s="28">
        <f>SUMIF(A3:A203,"Саша",Q3:Q203)</f>
        <v>465.8</v>
      </c>
    </row>
    <row r="221" ht="12.75">
      <c r="B221" s="25"/>
    </row>
    <row r="222" ht="12.75">
      <c r="B222" s="25"/>
    </row>
  </sheetData>
  <sheetProtection/>
  <autoFilter ref="A1:N217"/>
  <hyperlinks>
    <hyperlink ref="B4" r:id="rId1" display="http://kolgotki-opt.com/catalog/basic-woman/product/3466.html"/>
    <hyperlink ref="B8" r:id="rId2" display="http://kolgotki-opt.com/catalog/franzoni/product/2368.html"/>
    <hyperlink ref="B13" r:id="rId3" display="http://kolgotki-opt.com/catalog/philippe-matignon-/product/293.html"/>
    <hyperlink ref="B19" r:id="rId4" display="http://kolgotki-opt.com/catalog/philippe-matignon-/product/295.html"/>
    <hyperlink ref="B36" r:id="rId5" display="http://kolgotki-opt.com/catalog/noski%2Cgolfy/product/72.html?lang=ru"/>
    <hyperlink ref="B77" r:id="rId6" display="http://kolgotki-opt.com/catalog/conte-susie.html"/>
    <hyperlink ref="B82" r:id="rId7" display="http://kolgotki-opt.com/catalog/conte-maggie.html"/>
    <hyperlink ref="B94" r:id="rId8" display="http://kolgotki-opt.com/catalog/conte-alisa/product/conte-alisa-8s-101sp-.html"/>
    <hyperlink ref="B109" r:id="rId9" display="http://kolgotki-opt.com/catalog/conte-eva.html"/>
    <hyperlink ref="B121" r:id="rId10" display="http://kolgotki-opt.com/catalog/conte-marit.html"/>
    <hyperlink ref="B127" r:id="rId11" display="http://kolgotki-opt.com/catalog/conte-zlata.html"/>
    <hyperlink ref="B137" r:id="rId12" display="http://kolgotki-opt.com/catalog/conte-millie.html"/>
    <hyperlink ref="B23" r:id="rId13" display="http://kolgotki-opt.com/catalog/noski%2Cgolfy/product/29.html?lang=ru"/>
    <hyperlink ref="B144" r:id="rId14" display="http://kolgotki-opt.com/catalog/art-g-katrine-40.html"/>
    <hyperlink ref="B50" r:id="rId15" display="http://kolgotki-opt.com/catalog/franzoni/product/2366.html"/>
    <hyperlink ref="B150" r:id="rId16" display="http://kolgotki-opt.com/catalog/conte-martina.html"/>
    <hyperlink ref="B55" r:id="rId17" display="http://kolgotki-opt.com/catalog/mikrofibra/product/80.html"/>
    <hyperlink ref="B64" r:id="rId18" display="http://kolgotki-opt.com/catalog/mikrofibra/product/4416.html"/>
    <hyperlink ref="B155" r:id="rId19" display="http://kolgotki-opt.com/catalog/art-g-melanie-250-vnutri-makhrovye.html"/>
    <hyperlink ref="B157" r:id="rId20" display="http://kolgotki-opt.com/catalog/conte-bravo-7s-44sp.html"/>
    <hyperlink ref="B158" r:id="rId21" display="http://kolgotki-opt.com/catalog/conte-bravo-7s-44sp/product/4878.html"/>
    <hyperlink ref="B159" r:id="rId22" display="http://kolgotki-opt.com/catalog/conte-bravo-7s-44sp/product/4877.html"/>
    <hyperlink ref="B160" r:id="rId23" display="http://kolgotki-opt.com/catalog/conte-bravo-7s-44sp/product/conte-class-ris-401.html"/>
    <hyperlink ref="B161" r:id="rId24" display="http://kolgotki-opt.com/catalog/conte-bravo-7s-44sp/product/4877.html"/>
    <hyperlink ref="B162" r:id="rId25" display="http://kolgotki-opt.com/catalog/conte-bravo-7s-44sp/product/4878.html"/>
    <hyperlink ref="B163" r:id="rId26" display="http://kolgotki-opt.com/catalog/conte-bravo-7s-44sp/product/5459.html"/>
    <hyperlink ref="B164" r:id="rId27" display="http://kolgotki-opt.com/catalog/conte-bravo-7s-44sp/product/4880.html"/>
    <hyperlink ref="B165" r:id="rId28" display="http://kolgotki-opt.com/catalog/conte-bravo-7s-44sp/product/4877.html"/>
    <hyperlink ref="B166" r:id="rId29" display="http://kolgotki-opt.com/catalog/conte-bravo-7s-44sp/product/4878.html"/>
    <hyperlink ref="B167" r:id="rId30" display="http://kolgotki-opt.com/catalog/conte-bravo-7s-44sp/product/5459.html"/>
    <hyperlink ref="B168" r:id="rId31" display="http://kolgotki-opt.com/catalog/conte-bravo-7s-44sp/product/4876.html"/>
    <hyperlink ref="B169" r:id="rId32" display="http://kolgotki-opt.com/catalog/conte-bravo-7s-44sp/product/4877.html"/>
    <hyperlink ref="B170" r:id="rId33" display="http://kolgotki-opt.com/catalog/conte-bravo-7s-44sp/product/conte-class-ris-401.html"/>
    <hyperlink ref="B171" r:id="rId34" display="http://kolgotki-opt.com/catalog/conte-bravo-7s-44sp/product/4880.html"/>
    <hyperlink ref="B172" r:id="rId35" display="http://kolgotki-opt.com/catalog/conte-bravo-7s-44sp/product/4880.html"/>
    <hyperlink ref="B173" r:id="rId36" display="http://kolgotki-opt.com/catalog/conte-bravo-7s-44sp/product/5459.html"/>
    <hyperlink ref="B174" r:id="rId37" display="http://kolgotki-opt.com/catalog/conte-bravo-7s-44sp/product/conte-class-ris-401.html"/>
    <hyperlink ref="B175" r:id="rId38" display="http://kolgotki-opt.com/catalog/conte-bravo-7s-44sp/product/4877.html"/>
    <hyperlink ref="B176" r:id="rId39" display="http://kolgotki-opt.com/catalog/conte-bravo-7s-44sp/product/4878.html"/>
    <hyperlink ref="B177" r:id="rId40" display="http://kolgotki-opt.com/catalog/conte-bravo-7s-44sp/product/4877.html"/>
    <hyperlink ref="B178" r:id="rId41" display="http://kolgotki-opt.com/catalog/conte-bravo-7s-44sp/product/4878.html"/>
    <hyperlink ref="B179" r:id="rId42" display="http://kolgotki-opt.com/catalog/conte-bravo-14s-123sp.html"/>
    <hyperlink ref="B180" r:id="rId43" display="http://kolgotki-opt.com/catalog/conte-bravo-14s-123sp-khb/product/5455.html"/>
    <hyperlink ref="B181" r:id="rId44" display="http://kolgotki-opt.com/catalog/conte-bravo-14s-123sp/product/5454.html"/>
    <hyperlink ref="B182" r:id="rId45" display="http://kolgotki-opt.com/catalog/conte-bravo-14s-123sp-khb/product/5455.html"/>
    <hyperlink ref="B183" r:id="rId46" display="http://kolgotki-opt.com/catalog/conte-bravo-14s-123sp/product/5454.html"/>
    <hyperlink ref="B184" r:id="rId47" display="http://kolgotki-opt.com/catalog/conte-bravo-14s-123sp/product/5454.html"/>
    <hyperlink ref="B185" r:id="rId48" display="http://kolgotki-opt.com/catalog/conte-bravo-14s-123sp-khb/product/5455.html"/>
    <hyperlink ref="B186" r:id="rId49" display="http://kolgotki-opt.com/catalog/conte-bravo-14s-123sp/product/5454.html"/>
    <hyperlink ref="B187" r:id="rId50" display="http://kolgotki-opt.com/catalog/conte-bravo-14s-123sp/product/5456.html"/>
    <hyperlink ref="B188" r:id="rId51" display="http://kolgotki-opt.com/catalog/conte-bravo-14s-123sp/product/5456.html"/>
    <hyperlink ref="B189" r:id="rId52" display="http://kolgotki-opt.com/catalog/conte-bravo-14s-123sp/product/5456.html"/>
    <hyperlink ref="B190" r:id="rId53" display="http://kolgotki-opt.com/catalog/conte-laura.html"/>
    <hyperlink ref="B195" r:id="rId54" display="http://kolgotki-opt.com/catalog/conte-diana.html"/>
    <hyperlink ref="B198" r:id="rId55" display="http://kolgotki-opt.com/catalog/conte-susie.html"/>
    <hyperlink ref="B71" r:id="rId56" display="http://kolgotki-opt.com/catalog/giulietta/product/3133.html"/>
    <hyperlink ref="B75" r:id="rId57" display="http://kolgotki-opt.com/catalog/giulietta/product/3130.html"/>
    <hyperlink ref="B99" r:id="rId58" display="http://kolgotki-opt.com/catalog/conte-eva.html"/>
    <hyperlink ref="B92" r:id="rId59" display="http://kolgotki-opt.com/catalog/conte-alisa/product/conte-alisa-8s-101sp.html"/>
    <hyperlink ref="B132" r:id="rId60" display="http://kolgotki-opt.com/catalog/conte-millie.html"/>
  </hyperlinks>
  <printOptions/>
  <pageMargins left="0.75" right="0.75" top="1" bottom="1" header="0.5" footer="0.5"/>
  <pageSetup horizontalDpi="600" verticalDpi="600" orientation="portrait" paperSize="9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Comp</cp:lastModifiedBy>
  <dcterms:created xsi:type="dcterms:W3CDTF">2013-10-31T08:06:50Z</dcterms:created>
  <dcterms:modified xsi:type="dcterms:W3CDTF">2017-12-14T09:30:05Z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