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декабрь 2014" sheetId="1" r:id="rId1"/>
  </sheets>
  <definedNames/>
  <calcPr fullCalcOnLoad="1"/>
</workbook>
</file>

<file path=xl/sharedStrings.xml><?xml version="1.0" encoding="utf-8"?>
<sst xmlns="http://schemas.openxmlformats.org/spreadsheetml/2006/main" count="212" uniqueCount="100">
  <si>
    <t>ТОВАР:</t>
  </si>
  <si>
    <t>РАЗМЕР:</t>
  </si>
  <si>
    <t>ЦВЕТ:</t>
  </si>
  <si>
    <t>КОЛ-ВО:</t>
  </si>
  <si>
    <t>ЦЕНА:</t>
  </si>
  <si>
    <t>ЦЕНА, ВСЕГО:</t>
  </si>
  <si>
    <t>В наличии</t>
  </si>
  <si>
    <t>Удалить</t>
  </si>
  <si>
    <t>50% Few items left</t>
  </si>
  <si>
    <t>Отправка в течение 6 - 10 рабочих дней</t>
  </si>
  <si>
    <t>Мягкие варежки для мальчиков и девочек</t>
  </si>
  <si>
    <t>5/6Y</t>
  </si>
  <si>
    <r>
      <t>Цена по каталогу </t>
    </r>
    <r>
      <rPr>
        <b/>
        <strike/>
        <sz val="9"/>
        <color indexed="23"/>
        <rFont val="Arial"/>
        <family val="2"/>
      </rPr>
      <t>€ 14,32</t>
    </r>
  </si>
  <si>
    <t>Liberty Purple</t>
  </si>
  <si>
    <t>30% off</t>
  </si>
  <si>
    <r>
      <t>Позиция, всего </t>
    </r>
    <r>
      <rPr>
        <b/>
        <sz val="9"/>
        <color indexed="16"/>
        <rFont val="Arial"/>
        <family val="2"/>
      </rPr>
      <t>€ 10,02</t>
    </r>
  </si>
  <si>
    <t>Изящное демисезонное пальто Nora</t>
  </si>
  <si>
    <r>
      <t>Цена по каталогу </t>
    </r>
    <r>
      <rPr>
        <b/>
        <strike/>
        <sz val="9"/>
        <color indexed="23"/>
        <rFont val="Arial"/>
        <family val="2"/>
      </rPr>
      <t>€ 87,92</t>
    </r>
  </si>
  <si>
    <t>army flowers</t>
  </si>
  <si>
    <t>35% off</t>
  </si>
  <si>
    <r>
      <t>Позиция, всего </t>
    </r>
    <r>
      <rPr>
        <b/>
        <sz val="9"/>
        <color indexed="16"/>
        <rFont val="Arial"/>
        <family val="2"/>
      </rPr>
      <t>€ 57,15</t>
    </r>
  </si>
  <si>
    <t>Мягкие перчатки из теплого флиса для мальчиков и девочек</t>
  </si>
  <si>
    <t>11/12Y</t>
  </si>
  <si>
    <r>
      <t>Цена по каталогу </t>
    </r>
    <r>
      <rPr>
        <b/>
        <strike/>
        <sz val="9"/>
        <color indexed="23"/>
        <rFont val="Arial"/>
        <family val="2"/>
      </rPr>
      <t>€ 63,68</t>
    </r>
  </si>
  <si>
    <t>Black</t>
  </si>
  <si>
    <r>
      <t>Позиция, всего </t>
    </r>
    <r>
      <rPr>
        <b/>
        <sz val="9"/>
        <color indexed="16"/>
        <rFont val="Arial"/>
        <family val="2"/>
      </rPr>
      <t>€ 44,56</t>
    </r>
  </si>
  <si>
    <t>9/10Y</t>
  </si>
  <si>
    <r>
      <t>Цена по каталогу </t>
    </r>
    <r>
      <rPr>
        <b/>
        <strike/>
        <sz val="9"/>
        <color indexed="23"/>
        <rFont val="Arial"/>
        <family val="2"/>
      </rPr>
      <t>€ 15,92</t>
    </r>
  </si>
  <si>
    <r>
      <t>Позиция, всего </t>
    </r>
    <r>
      <rPr>
        <b/>
        <sz val="9"/>
        <color indexed="16"/>
        <rFont val="Arial"/>
        <family val="2"/>
      </rPr>
      <t>€ 11,14</t>
    </r>
  </si>
  <si>
    <t>3/4Y</t>
  </si>
  <si>
    <t>Halo Blue</t>
  </si>
  <si>
    <r>
      <t>Цена по каталогу </t>
    </r>
    <r>
      <rPr>
        <b/>
        <strike/>
        <sz val="9"/>
        <color indexed="23"/>
        <rFont val="Arial"/>
        <family val="2"/>
      </rPr>
      <t>€ 31,84</t>
    </r>
  </si>
  <si>
    <r>
      <t>Позиция, всего </t>
    </r>
    <r>
      <rPr>
        <b/>
        <sz val="9"/>
        <color indexed="16"/>
        <rFont val="Arial"/>
        <family val="2"/>
      </rPr>
      <t>€ 22,28</t>
    </r>
  </si>
  <si>
    <t>Рукавицы Touch</t>
  </si>
  <si>
    <t>med. grey mel</t>
  </si>
  <si>
    <t>50% off</t>
  </si>
  <si>
    <r>
      <t>Позиция, всего </t>
    </r>
    <r>
      <rPr>
        <b/>
        <sz val="9"/>
        <color indexed="16"/>
        <rFont val="Arial"/>
        <family val="2"/>
      </rPr>
      <t>€ 7,96</t>
    </r>
  </si>
  <si>
    <t>Модная куртка Matt</t>
  </si>
  <si>
    <r>
      <t>Цена по каталогу </t>
    </r>
    <r>
      <rPr>
        <b/>
        <strike/>
        <sz val="9"/>
        <color indexed="23"/>
        <rFont val="Arial"/>
        <family val="2"/>
      </rPr>
      <t>€ 127,92</t>
    </r>
  </si>
  <si>
    <t>classic green</t>
  </si>
  <si>
    <t>40 % off</t>
  </si>
  <si>
    <r>
      <t>Позиция, всего </t>
    </r>
    <r>
      <rPr>
        <b/>
        <sz val="9"/>
        <color indexed="16"/>
        <rFont val="Arial"/>
        <family val="2"/>
      </rPr>
      <t>€ 76,75</t>
    </r>
  </si>
  <si>
    <t>Зимняя куртка - Kasper</t>
  </si>
  <si>
    <r>
      <t>Цена по каталогу </t>
    </r>
    <r>
      <rPr>
        <b/>
        <strike/>
        <sz val="9"/>
        <color indexed="23"/>
        <rFont val="Arial"/>
        <family val="2"/>
      </rPr>
      <t>€ 103,92</t>
    </r>
  </si>
  <si>
    <t>hawaii</t>
  </si>
  <si>
    <t>60% off</t>
  </si>
  <si>
    <r>
      <t>Позиция, всего </t>
    </r>
    <r>
      <rPr>
        <b/>
        <sz val="9"/>
        <color indexed="16"/>
        <rFont val="Arial"/>
        <family val="2"/>
      </rPr>
      <t>€ 41,57</t>
    </r>
  </si>
  <si>
    <t>Непромокаемый костюм с флисом</t>
  </si>
  <si>
    <r>
      <t>Цена по каталогу </t>
    </r>
    <r>
      <rPr>
        <b/>
        <strike/>
        <sz val="9"/>
        <color indexed="23"/>
        <rFont val="Arial"/>
        <family val="2"/>
      </rPr>
      <t>€ 71,92</t>
    </r>
  </si>
  <si>
    <t>true red</t>
  </si>
  <si>
    <r>
      <t>Позиция, всего </t>
    </r>
    <r>
      <rPr>
        <b/>
        <sz val="9"/>
        <color indexed="16"/>
        <rFont val="Arial"/>
        <family val="2"/>
      </rPr>
      <t>€ 35,96</t>
    </r>
  </si>
  <si>
    <t>Непромокаемый комплект с флисом</t>
  </si>
  <si>
    <r>
      <t>Цена по каталогу </t>
    </r>
    <r>
      <rPr>
        <b/>
        <strike/>
        <sz val="9"/>
        <color indexed="23"/>
        <rFont val="Arial"/>
        <family val="2"/>
      </rPr>
      <t>€ 59,92</t>
    </r>
  </si>
  <si>
    <t>Pink stripes print</t>
  </si>
  <si>
    <r>
      <t>Позиция, всего </t>
    </r>
    <r>
      <rPr>
        <b/>
        <sz val="9"/>
        <color indexed="16"/>
        <rFont val="Arial"/>
        <family val="2"/>
      </rPr>
      <t>€ 41,94</t>
    </r>
  </si>
  <si>
    <t>Детский прорезиненный костюм</t>
  </si>
  <si>
    <r>
      <t>Цена по каталогу </t>
    </r>
    <r>
      <rPr>
        <b/>
        <strike/>
        <sz val="9"/>
        <color indexed="23"/>
        <rFont val="Arial"/>
        <family val="2"/>
      </rPr>
      <t>€ 39,92</t>
    </r>
  </si>
  <si>
    <t>strong pink</t>
  </si>
  <si>
    <r>
      <t>Позиция, всего </t>
    </r>
    <r>
      <rPr>
        <b/>
        <sz val="9"/>
        <color indexed="16"/>
        <rFont val="Arial"/>
        <family val="2"/>
      </rPr>
      <t>€ 19,96</t>
    </r>
  </si>
  <si>
    <t>Промежуточный итог</t>
  </si>
  <si>
    <t>Скидка</t>
  </si>
  <si>
    <t>ЦЕНА, ВСЕГО</t>
  </si>
  <si>
    <t>мамаАси</t>
  </si>
  <si>
    <t>MissNLO</t>
  </si>
  <si>
    <t>varra</t>
  </si>
  <si>
    <t>Love</t>
  </si>
  <si>
    <t>7/8Y</t>
  </si>
  <si>
    <t>Anna Nickola</t>
  </si>
  <si>
    <t>Ateh</t>
  </si>
  <si>
    <t>chili</t>
  </si>
  <si>
    <t>Прочные лыжные штаны для мальчиков и девочек-Arena</t>
  </si>
  <si>
    <r>
      <t>Цена по каталогу </t>
    </r>
    <r>
      <rPr>
        <b/>
        <strike/>
        <sz val="9"/>
        <color indexed="23"/>
        <rFont val="Arial"/>
        <family val="2"/>
      </rPr>
      <t>€ 75,92</t>
    </r>
  </si>
  <si>
    <r>
      <t>Позиция, всего </t>
    </r>
    <r>
      <rPr>
        <b/>
        <sz val="9"/>
        <color indexed="16"/>
        <rFont val="Arial"/>
        <family val="2"/>
      </rPr>
      <t>€ 53,14</t>
    </r>
  </si>
  <si>
    <t>Эффектное демисезонное пальто Nigel</t>
  </si>
  <si>
    <t>army camouflage</t>
  </si>
  <si>
    <r>
      <t>Позиция, всего </t>
    </r>
    <r>
      <rPr>
        <b/>
        <sz val="9"/>
        <color indexed="16"/>
        <rFont val="Arial"/>
        <family val="2"/>
      </rPr>
      <t>€ 43,96</t>
    </r>
  </si>
  <si>
    <t>Лыжная куртка Mico - с принтом</t>
  </si>
  <si>
    <t>navy iris</t>
  </si>
  <si>
    <r>
      <t>Цена по каталогу </t>
    </r>
    <r>
      <rPr>
        <b/>
        <strike/>
        <sz val="9"/>
        <color indexed="23"/>
        <rFont val="Arial"/>
        <family val="2"/>
      </rPr>
      <t>€ 119,92</t>
    </r>
  </si>
  <si>
    <r>
      <t>Позиция, всего </t>
    </r>
    <r>
      <rPr>
        <b/>
        <sz val="9"/>
        <color indexed="16"/>
        <rFont val="Arial"/>
        <family val="2"/>
      </rPr>
      <t>€ 71,95</t>
    </r>
  </si>
  <si>
    <t>Зимняя куртка - Karno</t>
  </si>
  <si>
    <t>lime punch</t>
  </si>
  <si>
    <r>
      <t>Цена по каталогу </t>
    </r>
    <r>
      <rPr>
        <b/>
        <strike/>
        <sz val="9"/>
        <color indexed="23"/>
        <rFont val="Arial"/>
        <family val="2"/>
      </rPr>
      <t>€ 124,00</t>
    </r>
  </si>
  <si>
    <r>
      <t>Позиция, всего </t>
    </r>
    <r>
      <rPr>
        <b/>
        <sz val="9"/>
        <color indexed="16"/>
        <rFont val="Arial"/>
        <family val="2"/>
      </rPr>
      <t>€ 49,60</t>
    </r>
  </si>
  <si>
    <t>€ 1.192,64</t>
  </si>
  <si>
    <t>HOLD</t>
  </si>
  <si>
    <t>14061033 DK Ticket To Heaven&gt;+45451 14.12.26 14.12.26 669.75 EUR 415428++++++4396</t>
  </si>
  <si>
    <t>ДОСТАВКА</t>
  </si>
  <si>
    <t>доставка, %</t>
  </si>
  <si>
    <t xml:space="preserve"> -46 353.30 RUR</t>
  </si>
  <si>
    <t>курс</t>
  </si>
  <si>
    <t>ник</t>
  </si>
  <si>
    <t>кол-во</t>
  </si>
  <si>
    <t>сумма</t>
  </si>
  <si>
    <t>цена</t>
  </si>
  <si>
    <t>Natali_Z</t>
  </si>
  <si>
    <t>маика</t>
  </si>
  <si>
    <t>09/10Y</t>
  </si>
  <si>
    <t>с доставкой, 1,52% в рублях</t>
  </si>
  <si>
    <t>в евро, без доставки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</si>
</sst>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;[Red]\-[$€-2]\ 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b/>
      <sz val="9"/>
      <color indexed="23"/>
      <name val="Arial"/>
      <family val="2"/>
    </font>
    <font>
      <b/>
      <strike/>
      <sz val="9"/>
      <color indexed="23"/>
      <name val="Arial"/>
      <family val="2"/>
    </font>
    <font>
      <b/>
      <sz val="9"/>
      <color indexed="16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16"/>
      <name val="Arial"/>
      <family val="2"/>
    </font>
    <font>
      <b/>
      <sz val="11"/>
      <color indexed="16"/>
      <name val="Arial"/>
      <family val="2"/>
    </font>
    <font>
      <sz val="8"/>
      <color indexed="63"/>
      <name val="Tahoma"/>
      <family val="2"/>
    </font>
    <font>
      <i/>
      <sz val="8"/>
      <color indexed="63"/>
      <name val="Tahoma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1"/>
      <color rgb="FF990000"/>
      <name val="Arial"/>
      <family val="2"/>
    </font>
    <font>
      <sz val="8"/>
      <color rgb="FF333333"/>
      <name val="Arial"/>
      <family val="2"/>
    </font>
    <font>
      <sz val="12"/>
      <color rgb="FF333333"/>
      <name val="Arial"/>
      <family val="2"/>
    </font>
    <font>
      <sz val="9"/>
      <color rgb="FF333333"/>
      <name val="Arial"/>
      <family val="2"/>
    </font>
    <font>
      <b/>
      <sz val="9"/>
      <color rgb="FF666666"/>
      <name val="Arial"/>
      <family val="2"/>
    </font>
    <font>
      <b/>
      <sz val="9"/>
      <color rgb="FF990000"/>
      <name val="Arial"/>
      <family val="2"/>
    </font>
    <font>
      <sz val="8"/>
      <color theme="1"/>
      <name val="Arial"/>
      <family val="2"/>
    </font>
    <font>
      <sz val="8"/>
      <color rgb="FF990000"/>
      <name val="Arial"/>
      <family val="2"/>
    </font>
    <font>
      <sz val="8"/>
      <color rgb="FF434343"/>
      <name val="Tahoma"/>
      <family val="2"/>
    </font>
    <font>
      <i/>
      <sz val="8"/>
      <color rgb="FF434343"/>
      <name val="Tahom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rgb="FFF0EFEF"/>
      </bottom>
    </border>
    <border>
      <left/>
      <right/>
      <top/>
      <bottom style="medium">
        <color rgb="FFD9D9D9"/>
      </bottom>
    </border>
    <border>
      <left style="medium">
        <color rgb="FFE4E4E4"/>
      </left>
      <right style="medium">
        <color rgb="FFE4E4E4"/>
      </right>
      <top style="medium">
        <color rgb="FFE4E4E4"/>
      </top>
      <bottom style="medium">
        <color rgb="FFE4E4E4"/>
      </bottom>
    </border>
    <border>
      <left/>
      <right/>
      <top style="medium">
        <color rgb="FFD9D9D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3" fontId="0" fillId="0" borderId="0" xfId="58" applyFont="1" applyAlignment="1">
      <alignment/>
    </xf>
    <xf numFmtId="0" fontId="47" fillId="0" borderId="0" xfId="0" applyFont="1" applyFill="1" applyAlignment="1">
      <alignment horizontal="left" vertical="center" wrapText="1" indent="1"/>
    </xf>
    <xf numFmtId="164" fontId="48" fillId="0" borderId="0" xfId="0" applyNumberFormat="1" applyFont="1" applyFill="1" applyAlignment="1">
      <alignment horizontal="left" vertical="center" wrapText="1" indent="1"/>
    </xf>
    <xf numFmtId="164" fontId="47" fillId="0" borderId="10" xfId="0" applyNumberFormat="1" applyFont="1" applyFill="1" applyBorder="1" applyAlignment="1">
      <alignment horizontal="left" vertical="center" wrapText="1" indent="1"/>
    </xf>
    <xf numFmtId="0" fontId="49" fillId="0" borderId="11" xfId="0" applyFont="1" applyFill="1" applyBorder="1" applyAlignment="1">
      <alignment horizontal="left" vertical="center" wrapText="1" indent="1"/>
    </xf>
    <xf numFmtId="0" fontId="49" fillId="0" borderId="1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left" vertical="center" wrapText="1" indent="1"/>
    </xf>
    <xf numFmtId="0" fontId="51" fillId="0" borderId="0" xfId="0" applyFont="1" applyFill="1" applyAlignment="1">
      <alignment horizontal="left" vertical="center" wrapText="1" indent="1"/>
    </xf>
    <xf numFmtId="0" fontId="51" fillId="0" borderId="0" xfId="0" applyFont="1" applyFill="1" applyAlignment="1">
      <alignment vertical="top" wrapText="1" indent="1"/>
    </xf>
    <xf numFmtId="0" fontId="52" fillId="0" borderId="0" xfId="0" applyFont="1" applyFill="1" applyAlignment="1">
      <alignment horizontal="right" vertical="top" wrapText="1" indent="1"/>
    </xf>
    <xf numFmtId="0" fontId="51" fillId="0" borderId="0" xfId="0" applyFont="1" applyFill="1" applyAlignment="1">
      <alignment horizontal="left" vertical="center" wrapText="1" indent="2"/>
    </xf>
    <xf numFmtId="0" fontId="53" fillId="0" borderId="0" xfId="0" applyFont="1" applyFill="1" applyAlignment="1">
      <alignment horizontal="right" vertical="center" wrapText="1" indent="1"/>
    </xf>
    <xf numFmtId="0" fontId="51" fillId="0" borderId="11" xfId="0" applyFont="1" applyFill="1" applyBorder="1" applyAlignment="1">
      <alignment horizontal="left" vertical="center" wrapText="1" indent="2"/>
    </xf>
    <xf numFmtId="0" fontId="0" fillId="0" borderId="11" xfId="0" applyFill="1" applyBorder="1" applyAlignment="1">
      <alignment vertical="top" wrapText="1" indent="1"/>
    </xf>
    <xf numFmtId="0" fontId="52" fillId="0" borderId="11" xfId="0" applyFont="1" applyFill="1" applyBorder="1" applyAlignment="1">
      <alignment horizontal="right" vertical="top" wrapText="1" indent="1"/>
    </xf>
    <xf numFmtId="0" fontId="54" fillId="0" borderId="0" xfId="0" applyFont="1" applyFill="1" applyAlignment="1">
      <alignment horizontal="right" vertical="center" wrapText="1"/>
    </xf>
    <xf numFmtId="0" fontId="55" fillId="0" borderId="0" xfId="0" applyFont="1" applyFill="1" applyAlignment="1">
      <alignment horizontal="right"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right" vertical="center" wrapText="1"/>
    </xf>
    <xf numFmtId="14" fontId="56" fillId="0" borderId="12" xfId="0" applyNumberFormat="1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 wrapText="1"/>
    </xf>
    <xf numFmtId="43" fontId="0" fillId="0" borderId="0" xfId="58" applyFont="1" applyFill="1" applyAlignment="1">
      <alignment/>
    </xf>
    <xf numFmtId="0" fontId="49" fillId="0" borderId="0" xfId="0" applyFont="1" applyFill="1" applyBorder="1" applyAlignment="1">
      <alignment horizontal="left" vertical="center" wrapText="1" indent="1"/>
    </xf>
    <xf numFmtId="43" fontId="49" fillId="0" borderId="0" xfId="58" applyFont="1" applyFill="1" applyBorder="1" applyAlignment="1">
      <alignment horizontal="left" vertical="center" wrapText="1" indent="1"/>
    </xf>
    <xf numFmtId="0" fontId="58" fillId="0" borderId="0" xfId="0" applyFont="1" applyFill="1" applyAlignment="1">
      <alignment horizontal="center"/>
    </xf>
    <xf numFmtId="44" fontId="58" fillId="0" borderId="0" xfId="42" applyFont="1" applyFill="1" applyAlignment="1">
      <alignment/>
    </xf>
    <xf numFmtId="43" fontId="0" fillId="0" borderId="0" xfId="58" applyFont="1" applyFill="1" applyAlignment="1">
      <alignment horizontal="center"/>
    </xf>
    <xf numFmtId="0" fontId="58" fillId="0" borderId="0" xfId="0" applyFont="1" applyFill="1" applyAlignment="1">
      <alignment horizontal="right"/>
    </xf>
    <xf numFmtId="10" fontId="58" fillId="0" borderId="0" xfId="55" applyNumberFormat="1" applyFont="1" applyFill="1" applyAlignment="1">
      <alignment horizontal="left"/>
    </xf>
    <xf numFmtId="0" fontId="49" fillId="0" borderId="11" xfId="0" applyFont="1" applyFill="1" applyBorder="1" applyAlignment="1">
      <alignment horizontal="left" vertical="center" wrapText="1" inden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top" wrapText="1" indent="1"/>
    </xf>
    <xf numFmtId="0" fontId="51" fillId="0" borderId="0" xfId="0" applyFont="1" applyFill="1" applyAlignment="1">
      <alignment vertical="top" wrapText="1" indent="1"/>
    </xf>
    <xf numFmtId="0" fontId="51" fillId="0" borderId="11" xfId="0" applyFont="1" applyFill="1" applyBorder="1" applyAlignment="1">
      <alignment vertical="top" wrapText="1" indent="1"/>
    </xf>
    <xf numFmtId="164" fontId="51" fillId="0" borderId="13" xfId="0" applyNumberFormat="1" applyFont="1" applyFill="1" applyBorder="1" applyAlignment="1">
      <alignment vertical="top" wrapText="1" indent="1"/>
    </xf>
    <xf numFmtId="164" fontId="51" fillId="0" borderId="0" xfId="0" applyNumberFormat="1" applyFont="1" applyFill="1" applyAlignment="1">
      <alignment vertical="top" wrapText="1" indent="1"/>
    </xf>
    <xf numFmtId="164" fontId="51" fillId="0" borderId="11" xfId="0" applyNumberFormat="1" applyFont="1" applyFill="1" applyBorder="1" applyAlignment="1">
      <alignment vertical="top" wrapText="1" indent="1"/>
    </xf>
    <xf numFmtId="0" fontId="51" fillId="0" borderId="13" xfId="0" applyFont="1" applyFill="1" applyBorder="1" applyAlignment="1">
      <alignment horizontal="left" vertical="center" wrapText="1" indent="1"/>
    </xf>
    <xf numFmtId="0" fontId="51" fillId="0" borderId="0" xfId="0" applyFont="1" applyFill="1" applyAlignment="1">
      <alignment horizontal="left" vertical="center" wrapText="1" indent="1"/>
    </xf>
    <xf numFmtId="0" fontId="51" fillId="0" borderId="11" xfId="0" applyFont="1" applyFill="1" applyBorder="1" applyAlignment="1">
      <alignment horizontal="left" vertical="center" wrapText="1" indent="1"/>
    </xf>
    <xf numFmtId="16" fontId="51" fillId="0" borderId="13" xfId="0" applyNumberFormat="1" applyFont="1" applyFill="1" applyBorder="1" applyAlignment="1">
      <alignment vertical="top" wrapText="1" indent="1"/>
    </xf>
    <xf numFmtId="16" fontId="51" fillId="0" borderId="0" xfId="0" applyNumberFormat="1" applyFont="1" applyFill="1" applyAlignment="1">
      <alignment vertical="top" wrapText="1" indent="1"/>
    </xf>
    <xf numFmtId="16" fontId="51" fillId="0" borderId="11" xfId="0" applyNumberFormat="1" applyFont="1" applyFill="1" applyBorder="1" applyAlignment="1">
      <alignment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2%D0%B0%D1%80%D0%B5%D0%B6%D0%BA%D0%B8-%D0%B4%D0%BB%D1%8F-%D0%BC%D0%B0%D0%BB%D1%8C%D1%87%D0%B8%D0%BA%D0%BE%D0%B2-%D0%B8-%D0%B4%D0%B5%D0%B2%D0%BE%D1%87%D0%B5%D0%BA/159-303-143_5/6_6401.htm" TargetMode="External" /><Relationship Id="rId3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2%D0%B0%D1%80%D0%B5%D0%B6%D0%BA%D0%B8-%D0%B4%D0%BB%D1%8F-%D0%BC%D0%B0%D0%BB%D1%8C%D1%87%D0%B8%D0%BA%D0%BE%D0%B2-%D0%B8-%D0%B4%D0%B5%D0%B2%D0%BE%D1%87%D0%B5%D0%BA/159-303-143_5/6_6401.htm" TargetMode="External" /><Relationship Id="rId4" Type="http://schemas.openxmlformats.org/officeDocument/2006/relationships/image" Target="../media/image21.jpeg" /><Relationship Id="rId5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2%D0%B0%D1%80%D0%B5%D0%B6%D0%BA%D0%B8-%D0%B4%D0%BB%D1%8F-%D0%BC%D0%B0%D0%BB%D1%8C%D1%87%D0%B8%D0%BA%D0%BE%D0%B2-%D0%B8-%D0%B4%D0%B5%D0%B2%D0%BE%D1%87%D0%B5%D0%BA/159-303-143_5/6_6401.htm" TargetMode="External" /><Relationship Id="rId6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2%D0%B0%D1%80%D0%B5%D0%B6%D0%BA%D0%B8-%D0%B4%D0%BB%D1%8F-%D0%BC%D0%B0%D0%BB%D1%8C%D1%87%D0%B8%D0%BA%D0%BE%D0%B2-%D0%B8-%D0%B4%D0%B5%D0%B2%D0%BE%D1%87%D0%B5%D0%BA/159-303-143_5/6_6401.htm" TargetMode="External" /><Relationship Id="rId7" Type="http://schemas.openxmlformats.org/officeDocument/2006/relationships/image" Target="../media/image20.emf" /><Relationship Id="rId8" Type="http://schemas.openxmlformats.org/officeDocument/2006/relationships/image" Target="../media/image22.jpeg" /><Relationship Id="rId9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9/10_9500.htm" TargetMode="External" /><Relationship Id="rId1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9/10_9500.htm" TargetMode="External" /><Relationship Id="rId11" Type="http://schemas.openxmlformats.org/officeDocument/2006/relationships/image" Target="../media/image23.jpeg" /><Relationship Id="rId12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9/10_9500.htm" TargetMode="External" /><Relationship Id="rId13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9/10_9500.htm" TargetMode="External" /><Relationship Id="rId14" Type="http://schemas.openxmlformats.org/officeDocument/2006/relationships/image" Target="../media/image1.emf" /><Relationship Id="rId15" Type="http://schemas.openxmlformats.org/officeDocument/2006/relationships/image" Target="../media/image24.jpeg" /><Relationship Id="rId16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3/4_5690.htm" TargetMode="External" /><Relationship Id="rId17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3/4_5690.htm" TargetMode="External" /><Relationship Id="rId18" Type="http://schemas.openxmlformats.org/officeDocument/2006/relationships/image" Target="../media/image2.emf" /><Relationship Id="rId19" Type="http://schemas.openxmlformats.org/officeDocument/2006/relationships/image" Target="../media/image25.jpeg" /><Relationship Id="rId20" Type="http://schemas.openxmlformats.org/officeDocument/2006/relationships/hyperlink" Target="http://www.ticketoutdoor.ru/%D0%BF%D1%80%D0%BE%D0%B4%D1%83%D0%BA%D1%82%D1%8B/%D1%80%D1%83%D0%BA%D0%B0%D0%B2%D0%B8%D1%86%D1%8B-touch/603-807-134_7/8_912.htm" TargetMode="External" /><Relationship Id="rId21" Type="http://schemas.openxmlformats.org/officeDocument/2006/relationships/hyperlink" Target="http://www.ticketoutdoor.ru/%D0%BF%D1%80%D0%BE%D0%B4%D1%83%D0%BA%D1%82%D1%8B/%D1%80%D1%83%D0%BA%D0%B0%D0%B2%D0%B8%D1%86%D1%8B-touch/603-807-134_7/8_912.htm" TargetMode="External" /><Relationship Id="rId22" Type="http://schemas.openxmlformats.org/officeDocument/2006/relationships/image" Target="../media/image26.jpeg" /><Relationship Id="rId23" Type="http://schemas.openxmlformats.org/officeDocument/2006/relationships/hyperlink" Target="http://www.ticketoutdoor.ru/%D0%BF%D1%80%D0%BE%D0%B4%D1%83%D0%BA%D1%82%D1%8B/%D1%80%D1%83%D0%BA%D0%B0%D0%B2%D0%B8%D1%86%D1%8B-touch/603-807-134_7/8_912.htm" TargetMode="External" /><Relationship Id="rId24" Type="http://schemas.openxmlformats.org/officeDocument/2006/relationships/hyperlink" Target="http://www.ticketoutdoor.ru/%D0%BF%D1%80%D0%BE%D0%B4%D1%83%D0%BA%D1%82%D1%8B/%D1%80%D1%83%D0%BA%D0%B0%D0%B2%D0%B8%D1%86%D1%8B-touch/603-807-134_7/8_912.htm" TargetMode="External" /><Relationship Id="rId25" Type="http://schemas.openxmlformats.org/officeDocument/2006/relationships/image" Target="../media/image3.emf" /><Relationship Id="rId26" Type="http://schemas.openxmlformats.org/officeDocument/2006/relationships/image" Target="../media/image27.jpeg" /><Relationship Id="rId27" Type="http://schemas.openxmlformats.org/officeDocument/2006/relationships/hyperlink" Target="http://www.ticketoutdoor.ru/%D0%BF%D1%80%D0%BE%D0%B4%D1%83%D0%BA%D1%82%D1%8B/%D0%BC%D0%BE%D0%B4%D0%BD%D0%B0%D1%8F-%D0%BA%D1%83%D1%80%D1%82%D0%BA%D0%B0-matt/196-447-133_176_764.htm" TargetMode="External" /><Relationship Id="rId28" Type="http://schemas.openxmlformats.org/officeDocument/2006/relationships/hyperlink" Target="http://www.ticketoutdoor.ru/%D0%BF%D1%80%D0%BE%D0%B4%D1%83%D0%BA%D1%82%D1%8B/%D0%BC%D0%BE%D0%B4%D0%BD%D0%B0%D1%8F-%D0%BA%D1%83%D1%80%D1%82%D0%BA%D0%B0-matt/196-447-133_176_764.htm" TargetMode="External" /><Relationship Id="rId29" Type="http://schemas.openxmlformats.org/officeDocument/2006/relationships/image" Target="../media/image28.jpeg" /><Relationship Id="rId30" Type="http://schemas.openxmlformats.org/officeDocument/2006/relationships/hyperlink" Target="http://www.ticketoutdoor.ru/%D0%BF%D1%80%D0%BE%D0%B4%D1%83%D0%BA%D1%82%D1%8B/%D0%BC%D0%BE%D0%B4%D0%BD%D0%B0%D1%8F-%D0%BA%D1%83%D1%80%D1%82%D0%BA%D0%B0-matt/196-447-133_176_764.htm" TargetMode="External" /><Relationship Id="rId31" Type="http://schemas.openxmlformats.org/officeDocument/2006/relationships/hyperlink" Target="http://www.ticketoutdoor.ru/%D0%BF%D1%80%D0%BE%D0%B4%D1%83%D0%BA%D1%82%D1%8B/%D0%BC%D0%BE%D0%B4%D0%BD%D0%B0%D1%8F-%D0%BA%D1%83%D1%80%D1%82%D0%BA%D0%B0-matt/196-447-133_176_764.htm" TargetMode="External" /><Relationship Id="rId32" Type="http://schemas.openxmlformats.org/officeDocument/2006/relationships/image" Target="../media/image4.emf" /><Relationship Id="rId33" Type="http://schemas.openxmlformats.org/officeDocument/2006/relationships/image" Target="../media/image29.jpeg" /><Relationship Id="rId34" Type="http://schemas.openxmlformats.org/officeDocument/2006/relationships/hyperlink" Target="http://www.ticketoutdoor.ru/%D0%BF%D1%80%D0%BE%D0%B4%D1%83%D0%BA%D1%82%D1%8B/%D0%B7%D0%B8%D0%BC%D0%BD%D1%8F%D1%8F-%D0%BA%D1%83%D1%80%D1%82%D0%BA%D0%B0-kasper/165-919-123_116_540.htm" TargetMode="External" /><Relationship Id="rId35" Type="http://schemas.openxmlformats.org/officeDocument/2006/relationships/hyperlink" Target="http://www.ticketoutdoor.ru/%D0%BF%D1%80%D0%BE%D0%B4%D1%83%D0%BA%D1%82%D1%8B/%D0%B7%D0%B8%D0%BC%D0%BD%D1%8F%D1%8F-%D0%BA%D1%83%D1%80%D1%82%D0%BA%D0%B0-kasper/165-919-123_116_540.htm" TargetMode="External" /><Relationship Id="rId36" Type="http://schemas.openxmlformats.org/officeDocument/2006/relationships/image" Target="../media/image30.jpeg" /><Relationship Id="rId37" Type="http://schemas.openxmlformats.org/officeDocument/2006/relationships/hyperlink" Target="http://www.ticketoutdoor.ru/%D0%BF%D1%80%D0%BE%D0%B4%D1%83%D0%BA%D1%82%D1%8B/%D0%B7%D0%B8%D0%BC%D0%BD%D1%8F%D1%8F-%D0%BA%D1%83%D1%80%D1%82%D0%BA%D0%B0-kasper/165-919-123_116_540.htm" TargetMode="External" /><Relationship Id="rId38" Type="http://schemas.openxmlformats.org/officeDocument/2006/relationships/hyperlink" Target="http://www.ticketoutdoor.ru/%D0%BF%D1%80%D0%BE%D0%B4%D1%83%D0%BA%D1%82%D1%8B/%D0%B7%D0%B8%D0%BC%D0%BD%D1%8F%D1%8F-%D0%BA%D1%83%D1%80%D1%82%D0%BA%D0%B0-kasper/165-919-123_116_540.htm" TargetMode="External" /><Relationship Id="rId39" Type="http://schemas.openxmlformats.org/officeDocument/2006/relationships/image" Target="../media/image5.emf" /><Relationship Id="rId4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/6_5690.htm" TargetMode="External" /><Relationship Id="rId41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/6_5690.htm" TargetMode="External" /><Relationship Id="rId42" Type="http://schemas.openxmlformats.org/officeDocument/2006/relationships/image" Target="../media/image6.emf" /><Relationship Id="rId43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/6_9500.htm" TargetMode="External" /><Relationship Id="rId44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/6_9500.htm" TargetMode="External" /><Relationship Id="rId45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/6_9500.htm" TargetMode="External" /><Relationship Id="rId46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/6_9500.htm" TargetMode="External" /><Relationship Id="rId47" Type="http://schemas.openxmlformats.org/officeDocument/2006/relationships/image" Target="../media/image7.emf" /><Relationship Id="rId48" Type="http://schemas.openxmlformats.org/officeDocument/2006/relationships/image" Target="../media/image31.jpeg" /><Relationship Id="rId49" Type="http://schemas.openxmlformats.org/officeDocument/2006/relationships/hyperlink" Target="http://www.ticketoutdoor.ru/%D0%BF%D1%80%D0%BE%D0%B4%D1%83%D0%BA%D1%82%D1%8B/%D0%BD%D0%B5%D0%BF%D1%80%D0%BE%D0%BC%D0%BE%D0%BA%D0%B0%D0%B5%D0%BC%D1%8B%D0%B9-%D0%BA%D0%BE%D1%81%D1%82%D1%8E%D0%BC-%D1%81-%D1%84%D0%BB%D0%B8%D1%81%D0%BE%D0%BC/123-287-131_116_201.htm" TargetMode="External" /><Relationship Id="rId50" Type="http://schemas.openxmlformats.org/officeDocument/2006/relationships/hyperlink" Target="http://www.ticketoutdoor.ru/%D0%BF%D1%80%D0%BE%D0%B4%D1%83%D0%BA%D1%82%D1%8B/%D0%BD%D0%B5%D0%BF%D1%80%D0%BE%D0%BC%D0%BE%D0%BA%D0%B0%D0%B5%D0%BC%D1%8B%D0%B9-%D0%BA%D0%BE%D1%81%D1%82%D1%8E%D0%BC-%D1%81-%D1%84%D0%BB%D0%B8%D1%81%D0%BE%D0%BC/123-287-131_116_201.htm" TargetMode="External" /><Relationship Id="rId51" Type="http://schemas.openxmlformats.org/officeDocument/2006/relationships/image" Target="../media/image32.jpeg" /><Relationship Id="rId52" Type="http://schemas.openxmlformats.org/officeDocument/2006/relationships/hyperlink" Target="http://www.ticketoutdoor.ru/%D0%BF%D1%80%D0%BE%D0%B4%D1%83%D0%BA%D1%82%D1%8B/%D0%BD%D0%B5%D0%BF%D1%80%D0%BE%D0%BC%D0%BE%D0%BA%D0%B0%D0%B5%D0%BC%D1%8B%D0%B9-%D0%BA%D0%BE%D1%81%D1%82%D1%8E%D0%BC-%D1%81-%D1%84%D0%BB%D0%B8%D1%81%D0%BE%D0%BC/123-287-131_116_201.htm" TargetMode="External" /><Relationship Id="rId53" Type="http://schemas.openxmlformats.org/officeDocument/2006/relationships/hyperlink" Target="http://www.ticketoutdoor.ru/%D0%BF%D1%80%D0%BE%D0%B4%D1%83%D0%BA%D1%82%D1%8B/%D0%BD%D0%B5%D0%BF%D1%80%D0%BE%D0%BC%D0%BE%D0%BA%D0%B0%D0%B5%D0%BC%D1%8B%D0%B9-%D0%BA%D0%BE%D1%81%D1%82%D1%8E%D0%BC-%D1%81-%D1%84%D0%BB%D0%B8%D1%81%D0%BE%D0%BC/123-287-131_116_201.htm" TargetMode="External" /><Relationship Id="rId54" Type="http://schemas.openxmlformats.org/officeDocument/2006/relationships/image" Target="../media/image8.emf" /><Relationship Id="rId55" Type="http://schemas.openxmlformats.org/officeDocument/2006/relationships/image" Target="../media/image33.jpeg" /><Relationship Id="rId56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D%D0%B5%D0%BF%D1%80%D0%BE%D0%BC%D0%BE%D0%BA%D0%B0%D0%B5%D0%BC%D1%8B%D0%B9-%D0%BA%D0%BE%D0%BC%D0%BF%D0%BB%D0%B5%D0%BA%D1%82-%D1%81-%D1%84%D0%BB%D0%B8%D1%81%D0%BE%D0%BC/251-881-143_92_4035-001.htm" TargetMode="External" /><Relationship Id="rId57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D%D0%B5%D0%BF%D1%80%D0%BE%D0%BC%D0%BE%D0%BA%D0%B0%D0%B5%D0%BC%D1%8B%D0%B9-%D0%BA%D0%BE%D0%BC%D0%BF%D0%BB%D0%B5%D0%BA%D1%82-%D1%81-%D1%84%D0%BB%D0%B8%D1%81%D0%BE%D0%BC/251-881-143_92_4035-001.htm" TargetMode="External" /><Relationship Id="rId58" Type="http://schemas.openxmlformats.org/officeDocument/2006/relationships/image" Target="../media/image34.jpeg" /><Relationship Id="rId59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D%D0%B5%D0%BF%D1%80%D0%BE%D0%BC%D0%BE%D0%BA%D0%B0%D0%B5%D0%BC%D1%8B%D0%B9-%D0%BA%D0%BE%D0%BC%D0%BF%D0%BB%D0%B5%D0%BA%D1%82-%D1%81-%D1%84%D0%BB%D0%B8%D1%81%D0%BE%D0%BC/251-881-143_92_4035-001.htm" TargetMode="External" /><Relationship Id="rId6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D%D0%B5%D0%BF%D1%80%D0%BE%D0%BC%D0%BE%D0%BA%D0%B0%D0%B5%D0%BC%D1%8B%D0%B9-%D0%BA%D0%BE%D0%BC%D0%BF%D0%BB%D0%B5%D0%BA%D1%82-%D1%81-%D1%84%D0%BB%D0%B8%D1%81%D0%BE%D0%BC/251-881-143_92_4035-001.htm" TargetMode="External" /><Relationship Id="rId61" Type="http://schemas.openxmlformats.org/officeDocument/2006/relationships/image" Target="../media/image9.emf" /><Relationship Id="rId62" Type="http://schemas.openxmlformats.org/officeDocument/2006/relationships/image" Target="../media/image35.jpeg" /><Relationship Id="rId63" Type="http://schemas.openxmlformats.org/officeDocument/2006/relationships/hyperlink" Target="http://www.ticketoutdoor.ru/%D0%BF%D1%80%D0%BE%D0%B4%D1%83%D0%BA%D1%82%D1%8B/%D0%B4%D0%B5%D1%82%D1%81%D0%BA%D0%B8%D0%B9-%D0%BF%D1%80%D0%BE%D1%80%D0%B5%D0%B7%D0%B8%D0%BD%D0%B5%D0%BD%D0%BD%D1%8B%D0%B9-%D0%BA%D0%BE%D1%81%D1%82%D1%8E%D0%BC/166-782-131_92_409.htm" TargetMode="External" /><Relationship Id="rId64" Type="http://schemas.openxmlformats.org/officeDocument/2006/relationships/hyperlink" Target="http://www.ticketoutdoor.ru/%D0%BF%D1%80%D0%BE%D0%B4%D1%83%D0%BA%D1%82%D1%8B/%D0%B4%D0%B5%D1%82%D1%81%D0%BA%D0%B8%D0%B9-%D0%BF%D1%80%D0%BE%D1%80%D0%B5%D0%B7%D0%B8%D0%BD%D0%B5%D0%BD%D0%BD%D1%8B%D0%B9-%D0%BA%D0%BE%D1%81%D1%82%D1%8E%D0%BC/166-782-131_92_409.htm" TargetMode="External" /><Relationship Id="rId65" Type="http://schemas.openxmlformats.org/officeDocument/2006/relationships/image" Target="../media/image36.jpeg" /><Relationship Id="rId66" Type="http://schemas.openxmlformats.org/officeDocument/2006/relationships/hyperlink" Target="http://www.ticketoutdoor.ru/%D0%BF%D1%80%D0%BE%D0%B4%D1%83%D0%BA%D1%82%D1%8B/%D0%B4%D0%B5%D1%82%D1%81%D0%BA%D0%B8%D0%B9-%D0%BF%D1%80%D0%BE%D1%80%D0%B5%D0%B7%D0%B8%D0%BD%D0%B5%D0%BD%D0%BD%D1%8B%D0%B9-%D0%BA%D0%BE%D1%81%D1%82%D1%8E%D0%BC/166-782-131_92_409.htm" TargetMode="External" /><Relationship Id="rId67" Type="http://schemas.openxmlformats.org/officeDocument/2006/relationships/hyperlink" Target="http://www.ticketoutdoor.ru/%D0%BF%D1%80%D0%BE%D0%B4%D1%83%D0%BA%D1%82%D1%8B/%D0%B4%D0%B5%D1%82%D1%81%D0%BA%D0%B8%D0%B9-%D0%BF%D1%80%D0%BE%D1%80%D0%B5%D0%B7%D0%B8%D0%BD%D0%B5%D0%BD%D0%BD%D1%8B%D0%B9-%D0%BA%D0%BE%D1%81%D1%82%D1%8E%D0%BC/166-782-131_92_409.htm" TargetMode="External" /><Relationship Id="rId68" Type="http://schemas.openxmlformats.org/officeDocument/2006/relationships/image" Target="../media/image10.emf" /><Relationship Id="rId69" Type="http://schemas.openxmlformats.org/officeDocument/2006/relationships/hyperlink" Target="http://www.ticketoutdoor.ru/%D0%BF%D1%80%D0%BE%D0%B4%D1%83%D0%BA%D1%82%D1%8B/%D0%B7%D0%B8%D0%BC%D0%BD%D1%8F%D1%8F-%D0%BA%D1%83%D1%80%D1%82%D0%BA%D0%B0-kasper/165-919-123_92_540.htm" TargetMode="External" /><Relationship Id="rId70" Type="http://schemas.openxmlformats.org/officeDocument/2006/relationships/hyperlink" Target="http://www.ticketoutdoor.ru/%D0%BF%D1%80%D0%BE%D0%B4%D1%83%D0%BA%D1%82%D1%8B/%D0%B7%D0%B8%D0%BC%D0%BD%D1%8F%D1%8F-%D0%BA%D1%83%D1%80%D1%82%D0%BA%D0%B0-kasper/165-919-123_92_540.htm" TargetMode="External" /><Relationship Id="rId71" Type="http://schemas.openxmlformats.org/officeDocument/2006/relationships/hyperlink" Target="http://www.ticketoutdoor.ru/%D0%BF%D1%80%D0%BE%D0%B4%D1%83%D0%BA%D1%82%D1%8B/%D0%B7%D0%B8%D0%BC%D0%BD%D1%8F%D1%8F-%D0%BA%D1%83%D1%80%D1%82%D0%BA%D0%B0-kasper/165-919-123_92_540.htm" TargetMode="External" /><Relationship Id="rId72" Type="http://schemas.openxmlformats.org/officeDocument/2006/relationships/hyperlink" Target="http://www.ticketoutdoor.ru/%D0%BF%D1%80%D0%BE%D0%B4%D1%83%D0%BA%D1%82%D1%8B/%D0%B7%D0%B8%D0%BC%D0%BD%D1%8F%D1%8F-%D0%BA%D1%83%D1%80%D1%82%D0%BA%D0%B0-kasper/165-919-123_92_540.htm" TargetMode="External" /><Relationship Id="rId73" Type="http://schemas.openxmlformats.org/officeDocument/2006/relationships/image" Target="../media/image11.emf" /><Relationship Id="rId74" Type="http://schemas.openxmlformats.org/officeDocument/2006/relationships/image" Target="../media/image37.jpeg" /><Relationship Id="rId75" Type="http://schemas.openxmlformats.org/officeDocument/2006/relationships/hyperlink" Target="http://www.ticketoutdoor.ru/%D0%BF%D1%80%D0%BE%D0%B4%D1%83%D0%BA%D1%82%D1%8B/%D0%B8%D0%B7%D1%8F%D1%89%D0%BD%D0%BE%D0%B5-%D0%B4%D0%B5%D0%BC%D0%B8%D1%81%D0%B5%D0%B7%D0%BE%D0%BD%D0%BD%D0%BE%D0%B5-%D0%BF%D0%B0%D0%BB%D1%8C%D1%82%D0%BE-nora/218-702-141_122_777flowers.htm" TargetMode="External" /><Relationship Id="rId76" Type="http://schemas.openxmlformats.org/officeDocument/2006/relationships/hyperlink" Target="http://www.ticketoutdoor.ru/%D0%BF%D1%80%D0%BE%D0%B4%D1%83%D0%BA%D1%82%D1%8B/%D0%B8%D0%B7%D1%8F%D1%89%D0%BD%D0%BE%D0%B5-%D0%B4%D0%B5%D0%BC%D0%B8%D1%81%D0%B5%D0%B7%D0%BE%D0%BD%D0%BD%D0%BE%D0%B5-%D0%BF%D0%B0%D0%BB%D1%8C%D1%82%D0%BE-nora/218-702-141_122_777flowers.htm" TargetMode="External" /><Relationship Id="rId77" Type="http://schemas.openxmlformats.org/officeDocument/2006/relationships/image" Target="../media/image38.jpeg" /><Relationship Id="rId78" Type="http://schemas.openxmlformats.org/officeDocument/2006/relationships/hyperlink" Target="http://www.ticketoutdoor.ru/%D0%BF%D1%80%D0%BE%D0%B4%D1%83%D0%BA%D1%82%D1%8B/%D0%B8%D0%B7%D1%8F%D1%89%D0%BD%D0%BE%D0%B5-%D0%B4%D0%B5%D0%BC%D0%B8%D1%81%D0%B5%D0%B7%D0%BE%D0%BD%D0%BD%D0%BE%D0%B5-%D0%BF%D0%B0%D0%BB%D1%8C%D1%82%D0%BE-nora/218-702-141_122_777flowers.htm" TargetMode="External" /><Relationship Id="rId79" Type="http://schemas.openxmlformats.org/officeDocument/2006/relationships/hyperlink" Target="http://www.ticketoutdoor.ru/%D0%BF%D1%80%D0%BE%D0%B4%D1%83%D0%BA%D1%82%D1%8B/%D0%B8%D0%B7%D1%8F%D1%89%D0%BD%D0%BE%D0%B5-%D0%B4%D0%B5%D0%BC%D0%B8%D1%81%D0%B5%D0%B7%D0%BE%D0%BD%D0%BD%D0%BE%D0%B5-%D0%BF%D0%B0%D0%BB%D1%8C%D1%82%D0%BE-nora/218-702-141_122_777flowers.htm" TargetMode="External" /><Relationship Id="rId80" Type="http://schemas.openxmlformats.org/officeDocument/2006/relationships/image" Target="../media/image12.emf" /><Relationship Id="rId81" Type="http://schemas.openxmlformats.org/officeDocument/2006/relationships/hyperlink" Target="http://www.ticketoutdoor.ru/%D0%BF%D1%80%D0%BE%D0%B4%D1%83%D0%BA%D1%82%D1%8B/%D1%80%D1%83%D0%BA%D0%B0%D0%B2%D0%B8%D1%86%D1%8B-touch/603-807-134_9/10_912.htm" TargetMode="External" /><Relationship Id="rId82" Type="http://schemas.openxmlformats.org/officeDocument/2006/relationships/hyperlink" Target="http://www.ticketoutdoor.ru/%D0%BF%D1%80%D0%BE%D0%B4%D1%83%D0%BA%D1%82%D1%8B/%D1%80%D1%83%D0%BA%D0%B0%D0%B2%D0%B8%D1%86%D1%8B-touch/603-807-134_9/10_912.htm" TargetMode="External" /><Relationship Id="rId83" Type="http://schemas.openxmlformats.org/officeDocument/2006/relationships/hyperlink" Target="http://www.ticketoutdoor.ru/%D0%BF%D1%80%D0%BE%D0%B4%D1%83%D0%BA%D1%82%D1%8B/%D1%80%D1%83%D0%BA%D0%B0%D0%B2%D0%B8%D1%86%D1%8B-touch/603-807-134_9/10_912.htm" TargetMode="External" /><Relationship Id="rId84" Type="http://schemas.openxmlformats.org/officeDocument/2006/relationships/hyperlink" Target="http://www.ticketoutdoor.ru/%D0%BF%D1%80%D0%BE%D0%B4%D1%83%D0%BA%D1%82%D1%8B/%D1%80%D1%83%D0%BA%D0%B0%D0%B2%D0%B8%D1%86%D1%8B-touch/603-807-134_9/10_912.htm" TargetMode="External" /><Relationship Id="rId85" Type="http://schemas.openxmlformats.org/officeDocument/2006/relationships/image" Target="../media/image13.emf" /><Relationship Id="rId86" Type="http://schemas.openxmlformats.org/officeDocument/2006/relationships/image" Target="../media/image39.jpeg" /><Relationship Id="rId87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F%D1%80%D0%BE%D1%87%D0%BD%D1%8B%D0%B5-%D0%BB%D1%8B%D0%B6%D0%BD%D1%8B%D0%B5-%D1%88%D1%82%D0%B0%D0%BD%D1%8B-%D0%B4%D0%BB%D1%8F-%D0%BC%D0%B0%D0%BB%D1%8C%D1%87%D0%B8%D0%BA%D0%BE%D0%B2-%D0%B8-%D0%B4%D0%B5%D0%B2%D0%BE%D1%87%D0%B5%D0%BA-arena/102-814-143_152_9500.htm" TargetMode="External" /><Relationship Id="rId88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F%D1%80%D0%BE%D1%87%D0%BD%D1%8B%D0%B5-%D0%BB%D1%8B%D0%B6%D0%BD%D1%8B%D0%B5-%D1%88%D1%82%D0%B0%D0%BD%D1%8B-%D0%B4%D0%BB%D1%8F-%D0%BC%D0%B0%D0%BB%D1%8C%D1%87%D0%B8%D0%BA%D0%BE%D0%B2-%D0%B8-%D0%B4%D0%B5%D0%B2%D0%BE%D1%87%D0%B5%D0%BA-arena/102-814-143_152_9500.htm" TargetMode="External" /><Relationship Id="rId89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F%D1%80%D0%BE%D1%87%D0%BD%D1%8B%D0%B5-%D0%BB%D1%8B%D0%B6%D0%BD%D1%8B%D0%B5-%D1%88%D1%82%D0%B0%D0%BD%D1%8B-%D0%B4%D0%BB%D1%8F-%D0%BC%D0%B0%D0%BB%D1%8C%D1%87%D0%B8%D0%BA%D0%BE%D0%B2-%D0%B8-%D0%B4%D0%B5%D0%B2%D0%BE%D1%87%D0%B5%D0%BA-arena/102-814-143_152_9500.htm" TargetMode="External" /><Relationship Id="rId9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F%D1%80%D0%BE%D1%87%D0%BD%D1%8B%D0%B5-%D0%BB%D1%8B%D0%B6%D0%BD%D1%8B%D0%B5-%D1%88%D1%82%D0%B0%D0%BD%D1%8B-%D0%B4%D0%BB%D1%8F-%D0%BC%D0%B0%D0%BB%D1%8C%D1%87%D0%B8%D0%BA%D0%BE%D0%B2-%D0%B8-%D0%B4%D0%B5%D0%B2%D0%BE%D1%87%D0%B5%D0%BA-arena/102-814-143_152_9500.htm" TargetMode="External" /><Relationship Id="rId91" Type="http://schemas.openxmlformats.org/officeDocument/2006/relationships/image" Target="../media/image14.emf" /><Relationship Id="rId92" Type="http://schemas.openxmlformats.org/officeDocument/2006/relationships/image" Target="../media/image40.jpeg" /><Relationship Id="rId93" Type="http://schemas.openxmlformats.org/officeDocument/2006/relationships/hyperlink" Target="http://www.ticketoutdoor.ru/%D0%BF%D1%80%D0%BE%D0%B4%D1%83%D0%BA%D1%82%D1%8B/%D1%8D%D1%84%D1%84%D0%B5%D0%BA%D1%82%D0%BD%D0%BE%D0%B5-%D0%B4%D0%B5%D0%BC%D0%B8%D1%81%D0%B5%D0%B7%D0%BE%D0%BD%D0%BD%D0%BE%D0%B5-%D0%BF%D0%B0%D0%BB%D1%8C%D1%82%D0%BE-nigel/239-633-141_152_777camoufl.htm" TargetMode="External" /><Relationship Id="rId94" Type="http://schemas.openxmlformats.org/officeDocument/2006/relationships/hyperlink" Target="http://www.ticketoutdoor.ru/%D0%BF%D1%80%D0%BE%D0%B4%D1%83%D0%BA%D1%82%D1%8B/%D1%8D%D1%84%D1%84%D0%B5%D0%BA%D1%82%D0%BD%D0%BE%D0%B5-%D0%B4%D0%B5%D0%BC%D0%B8%D1%81%D0%B5%D0%B7%D0%BE%D0%BD%D0%BD%D0%BE%D0%B5-%D0%BF%D0%B0%D0%BB%D1%8C%D1%82%D0%BE-nigel/239-633-141_152_777camoufl.htm" TargetMode="External" /><Relationship Id="rId95" Type="http://schemas.openxmlformats.org/officeDocument/2006/relationships/image" Target="../media/image41.jpeg" /><Relationship Id="rId96" Type="http://schemas.openxmlformats.org/officeDocument/2006/relationships/hyperlink" Target="http://www.ticketoutdoor.ru/%D0%BF%D1%80%D0%BE%D0%B4%D1%83%D0%BA%D1%82%D1%8B/%D1%8D%D1%84%D1%84%D0%B5%D0%BA%D1%82%D0%BD%D0%BE%D0%B5-%D0%B4%D0%B5%D0%BC%D0%B8%D1%81%D0%B5%D0%B7%D0%BE%D0%BD%D0%BD%D0%BE%D0%B5-%D0%BF%D0%B0%D0%BB%D1%8C%D1%82%D0%BE-nigel/239-633-141_152_777camoufl.htm" TargetMode="External" /><Relationship Id="rId97" Type="http://schemas.openxmlformats.org/officeDocument/2006/relationships/hyperlink" Target="http://www.ticketoutdoor.ru/%D0%BF%D1%80%D0%BE%D0%B4%D1%83%D0%BA%D1%82%D1%8B/%D1%8D%D1%84%D1%84%D0%B5%D0%BA%D1%82%D0%BD%D0%BE%D0%B5-%D0%B4%D0%B5%D0%BC%D0%B8%D1%81%D0%B5%D0%B7%D0%BE%D0%BD%D0%BD%D0%BE%D0%B5-%D0%BF%D0%B0%D0%BB%D1%8C%D1%82%D0%BE-nigel/239-633-141_152_777camoufl.htm" TargetMode="External" /><Relationship Id="rId98" Type="http://schemas.openxmlformats.org/officeDocument/2006/relationships/image" Target="../media/image15.emf" /><Relationship Id="rId99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11/12_9500.htm" TargetMode="External" /><Relationship Id="rId10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11/12_9500.htm" TargetMode="External" /><Relationship Id="rId101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11/12_9500.htm" TargetMode="External" /><Relationship Id="rId102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11/12_9500.htm" TargetMode="External" /><Relationship Id="rId103" Type="http://schemas.openxmlformats.org/officeDocument/2006/relationships/image" Target="../media/image16.emf" /><Relationship Id="rId104" Type="http://schemas.openxmlformats.org/officeDocument/2006/relationships/image" Target="../media/image42.jpeg" /><Relationship Id="rId105" Type="http://schemas.openxmlformats.org/officeDocument/2006/relationships/hyperlink" Target="http://www.ticketoutdoor.ru/%D0%BF%D1%80%D0%BE%D0%B4%D1%83%D0%BA%D1%82%D1%8B/%D0%BB%D1%8B%D0%B6%D0%BD%D0%B0%D1%8F-%D0%BA%D1%83%D1%80%D1%82%D0%BA%D0%B0-mico-%D1%81-%D0%BF%D1%80%D0%B8%D0%BD%D1%82%D0%BE%D0%BC/203-445-133_152_560.htm" TargetMode="External" /><Relationship Id="rId106" Type="http://schemas.openxmlformats.org/officeDocument/2006/relationships/hyperlink" Target="http://www.ticketoutdoor.ru/%D0%BF%D1%80%D0%BE%D0%B4%D1%83%D0%BA%D1%82%D1%8B/%D0%BB%D1%8B%D0%B6%D0%BD%D0%B0%D1%8F-%D0%BA%D1%83%D1%80%D1%82%D0%BA%D0%B0-mico-%D1%81-%D0%BF%D1%80%D0%B8%D0%BD%D1%82%D0%BE%D0%BC/203-445-133_152_560.htm" TargetMode="External" /><Relationship Id="rId107" Type="http://schemas.openxmlformats.org/officeDocument/2006/relationships/image" Target="../media/image43.jpeg" /><Relationship Id="rId108" Type="http://schemas.openxmlformats.org/officeDocument/2006/relationships/hyperlink" Target="http://www.ticketoutdoor.ru/%D0%BF%D1%80%D0%BE%D0%B4%D1%83%D0%BA%D1%82%D1%8B/%D0%BB%D1%8B%D0%B6%D0%BD%D0%B0%D1%8F-%D0%BA%D1%83%D1%80%D1%82%D0%BA%D0%B0-mico-%D1%81-%D0%BF%D1%80%D0%B8%D0%BD%D1%82%D0%BE%D0%BC/203-445-133_152_560.htm" TargetMode="External" /><Relationship Id="rId109" Type="http://schemas.openxmlformats.org/officeDocument/2006/relationships/hyperlink" Target="http://www.ticketoutdoor.ru/%D0%BF%D1%80%D0%BE%D0%B4%D1%83%D0%BA%D1%82%D1%8B/%D0%BB%D1%8B%D0%B6%D0%BD%D0%B0%D1%8F-%D0%BA%D1%83%D1%80%D1%82%D0%BA%D0%B0-mico-%D1%81-%D0%BF%D1%80%D0%B8%D0%BD%D1%82%D0%BE%D0%BC/203-445-133_152_560.htm" TargetMode="External" /><Relationship Id="rId110" Type="http://schemas.openxmlformats.org/officeDocument/2006/relationships/image" Target="../media/image17.emf" /><Relationship Id="rId111" Type="http://schemas.openxmlformats.org/officeDocument/2006/relationships/image" Target="../media/image44.jpeg" /><Relationship Id="rId112" Type="http://schemas.openxmlformats.org/officeDocument/2006/relationships/hyperlink" Target="http://www.ticketoutdoor.ru/%D0%BF%D1%80%D0%BE%D0%B4%D1%83%D0%BA%D1%82%D1%8B/%D0%B7%D0%B8%D0%BC%D0%BD%D1%8F%D1%8F-%D0%BA%D1%83%D1%80%D1%82%D0%BA%D0%B0-karno/165-937-123_176_760.htm" TargetMode="External" /><Relationship Id="rId113" Type="http://schemas.openxmlformats.org/officeDocument/2006/relationships/hyperlink" Target="http://www.ticketoutdoor.ru/%D0%BF%D1%80%D0%BE%D0%B4%D1%83%D0%BA%D1%82%D1%8B/%D0%B7%D0%B8%D0%BC%D0%BD%D1%8F%D1%8F-%D0%BA%D1%83%D1%80%D1%82%D0%BA%D0%B0-karno/165-937-123_176_760.htm" TargetMode="External" /><Relationship Id="rId114" Type="http://schemas.openxmlformats.org/officeDocument/2006/relationships/image" Target="../media/image45.jpeg" /><Relationship Id="rId115" Type="http://schemas.openxmlformats.org/officeDocument/2006/relationships/hyperlink" Target="http://www.ticketoutdoor.ru/%D0%BF%D1%80%D0%BE%D0%B4%D1%83%D0%BA%D1%82%D1%8B/%D0%B7%D0%B8%D0%BC%D0%BD%D1%8F%D1%8F-%D0%BA%D1%83%D1%80%D1%82%D0%BA%D0%B0-karno/165-937-123_176_760.htm" TargetMode="External" /><Relationship Id="rId116" Type="http://schemas.openxmlformats.org/officeDocument/2006/relationships/hyperlink" Target="http://www.ticketoutdoor.ru/%D0%BF%D1%80%D0%BE%D0%B4%D1%83%D0%BA%D1%82%D1%8B/%D0%B7%D0%B8%D0%BC%D0%BD%D1%8F%D1%8F-%D0%BA%D1%83%D1%80%D1%82%D0%BA%D0%B0-karno/165-937-123_176_760.htm" TargetMode="External" /><Relationship Id="rId117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2</xdr:row>
      <xdr:rowOff>0</xdr:rowOff>
    </xdr:to>
    <xdr:pic>
      <xdr:nvPicPr>
        <xdr:cNvPr id="1" name="Рисунок 1" descr="Мягкие варежки для мальчиков и девочек, Liberty Purple, hi-r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209550</xdr:colOff>
      <xdr:row>1</xdr:row>
      <xdr:rowOff>209550</xdr:rowOff>
    </xdr:to>
    <xdr:pic>
      <xdr:nvPicPr>
        <xdr:cNvPr id="2" name="Рисунок 2" descr="Мягкие варежки для мальчиков и девочек, Liberty Purple, swatch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200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24600" y="2000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790575</xdr:colOff>
      <xdr:row>5</xdr:row>
      <xdr:rowOff>0</xdr:rowOff>
    </xdr:to>
    <xdr:pic>
      <xdr:nvPicPr>
        <xdr:cNvPr id="4" name="Рисунок 4" descr="Мягкие перчатки из теплого флиса для мальчиков и девочек, Black, hi-res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239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209550</xdr:colOff>
      <xdr:row>4</xdr:row>
      <xdr:rowOff>209550</xdr:rowOff>
    </xdr:to>
    <xdr:pic>
      <xdr:nvPicPr>
        <xdr:cNvPr id="5" name="Рисунок 5" descr="Мягкие перчатки из теплого флиса для мальчиков и девочек, Black, swatch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1123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24600" y="11239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790575</xdr:colOff>
      <xdr:row>8</xdr:row>
      <xdr:rowOff>0</xdr:rowOff>
    </xdr:to>
    <xdr:pic>
      <xdr:nvPicPr>
        <xdr:cNvPr id="7" name="Рисунок 7" descr="Мягкие перчатки из теплого флиса для мальчиков и девочек, Halo Blue, hi-res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124075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342900</xdr:colOff>
      <xdr:row>7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24600" y="21240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790575</xdr:colOff>
      <xdr:row>12</xdr:row>
      <xdr:rowOff>123825</xdr:rowOff>
    </xdr:to>
    <xdr:pic>
      <xdr:nvPicPr>
        <xdr:cNvPr id="9" name="Рисунок 9" descr="Рукавицы Touch, med. grey mel, hi-res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124200"/>
          <a:ext cx="790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209550</xdr:colOff>
      <xdr:row>10</xdr:row>
      <xdr:rowOff>209550</xdr:rowOff>
    </xdr:to>
    <xdr:pic>
      <xdr:nvPicPr>
        <xdr:cNvPr id="10" name="Рисунок 10" descr="Рукавицы Touch, med. grey mel, swatch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43525" y="312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342900</xdr:colOff>
      <xdr:row>10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324600" y="31242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200025</xdr:colOff>
      <xdr:row>15</xdr:row>
      <xdr:rowOff>0</xdr:rowOff>
    </xdr:to>
    <xdr:pic>
      <xdr:nvPicPr>
        <xdr:cNvPr id="12" name="Рисунок 12" descr="Модная куртка Matt, classic green, hi-res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4200525"/>
          <a:ext cx="1104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209550</xdr:colOff>
      <xdr:row>13</xdr:row>
      <xdr:rowOff>209550</xdr:rowOff>
    </xdr:to>
    <xdr:pic>
      <xdr:nvPicPr>
        <xdr:cNvPr id="13" name="Рисунок 13" descr="Модная куртка Matt, classic green, swatch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343525" y="4200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342900</xdr:colOff>
      <xdr:row>13</xdr:row>
      <xdr:rowOff>228600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24600" y="42005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114300</xdr:colOff>
      <xdr:row>17</xdr:row>
      <xdr:rowOff>76200</xdr:rowOff>
    </xdr:to>
    <xdr:pic>
      <xdr:nvPicPr>
        <xdr:cNvPr id="15" name="Рисунок 15" descr="Зимняя куртка - Kasper, hawaii, hi-res">
          <a:hlinkClick r:id="rId35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512445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209550</xdr:colOff>
      <xdr:row>16</xdr:row>
      <xdr:rowOff>209550</xdr:rowOff>
    </xdr:to>
    <xdr:pic>
      <xdr:nvPicPr>
        <xdr:cNvPr id="16" name="Рисунок 16" descr="Зимняя куртка - Kasper, hawaii, swatch">
          <a:hlinkClick r:id="rId38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343525" y="5124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342900</xdr:colOff>
      <xdr:row>16</xdr:row>
      <xdr:rowOff>228600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324600" y="51244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790575</xdr:colOff>
      <xdr:row>20</xdr:row>
      <xdr:rowOff>0</xdr:rowOff>
    </xdr:to>
    <xdr:pic>
      <xdr:nvPicPr>
        <xdr:cNvPr id="18" name="Рисунок 18" descr="Мягкие перчатки из теплого флиса для мальчиков и девочек, Halo Blue, hi-res">
          <a:hlinkClick r:id="rId41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6048375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342900</xdr:colOff>
      <xdr:row>19</xdr:row>
      <xdr:rowOff>228600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324600" y="60483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790575</xdr:colOff>
      <xdr:row>23</xdr:row>
      <xdr:rowOff>0</xdr:rowOff>
    </xdr:to>
    <xdr:pic>
      <xdr:nvPicPr>
        <xdr:cNvPr id="20" name="Рисунок 20" descr="Мягкие перчатки из теплого флиса для мальчиков и девочек, Black, hi-res">
          <a:hlinkClick r:id="rId44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04850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209550</xdr:colOff>
      <xdr:row>22</xdr:row>
      <xdr:rowOff>209550</xdr:rowOff>
    </xdr:to>
    <xdr:pic>
      <xdr:nvPicPr>
        <xdr:cNvPr id="21" name="Рисунок 21" descr="Мягкие перчатки из теплого флиса для мальчиков и девочек, Black, swatch">
          <a:hlinkClick r:id="rId46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7048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342900</xdr:colOff>
      <xdr:row>22</xdr:row>
      <xdr:rowOff>228600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324600" y="70485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26</xdr:row>
      <xdr:rowOff>0</xdr:rowOff>
    </xdr:to>
    <xdr:pic>
      <xdr:nvPicPr>
        <xdr:cNvPr id="23" name="Рисунок 23" descr="Непромокаемый костюм с флисом, true red, hi-res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804862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209550</xdr:colOff>
      <xdr:row>25</xdr:row>
      <xdr:rowOff>209550</xdr:rowOff>
    </xdr:to>
    <xdr:pic>
      <xdr:nvPicPr>
        <xdr:cNvPr id="24" name="Рисунок 24" descr="Непромокаемый костюм с флисом, true red, swatch">
          <a:hlinkClick r:id="rId53"/>
        </xdr:cNvPr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343525" y="8048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342900</xdr:colOff>
      <xdr:row>25</xdr:row>
      <xdr:rowOff>228600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324600" y="80486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790575</xdr:colOff>
      <xdr:row>29</xdr:row>
      <xdr:rowOff>0</xdr:rowOff>
    </xdr:to>
    <xdr:pic>
      <xdr:nvPicPr>
        <xdr:cNvPr id="26" name="Рисунок 26" descr="Непромокаемый комплект с флисом, Pink stripes print, hi-res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8972550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209550</xdr:colOff>
      <xdr:row>28</xdr:row>
      <xdr:rowOff>209550</xdr:rowOff>
    </xdr:to>
    <xdr:pic>
      <xdr:nvPicPr>
        <xdr:cNvPr id="27" name="Рисунок 27" descr="Непромокаемый комплект с флисом, Pink stripes print, swatch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343525" y="8972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342900</xdr:colOff>
      <xdr:row>28</xdr:row>
      <xdr:rowOff>228600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324600" y="89725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590550</xdr:colOff>
      <xdr:row>32</xdr:row>
      <xdr:rowOff>0</xdr:rowOff>
    </xdr:to>
    <xdr:pic>
      <xdr:nvPicPr>
        <xdr:cNvPr id="29" name="Рисунок 29" descr="Детский прорезиненный костюм, strong pink, hi-res">
          <a:hlinkClick r:id="rId64"/>
        </xdr:cNvPr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9896475"/>
          <a:ext cx="590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209550</xdr:colOff>
      <xdr:row>31</xdr:row>
      <xdr:rowOff>209550</xdr:rowOff>
    </xdr:to>
    <xdr:pic>
      <xdr:nvPicPr>
        <xdr:cNvPr id="30" name="Рисунок 30" descr="Детский прорезиненный костюм, strong pink, swatch">
          <a:hlinkClick r:id="rId67"/>
        </xdr:cNvPr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343525" y="9896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228600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324600" y="98964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114300</xdr:colOff>
      <xdr:row>35</xdr:row>
      <xdr:rowOff>76200</xdr:rowOff>
    </xdr:to>
    <xdr:pic>
      <xdr:nvPicPr>
        <xdr:cNvPr id="32" name="Рисунок 32" descr="Зимняя куртка - Kasper, hawaii, hi-res">
          <a:hlinkClick r:id="rId70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08204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209550</xdr:colOff>
      <xdr:row>34</xdr:row>
      <xdr:rowOff>209550</xdr:rowOff>
    </xdr:to>
    <xdr:pic>
      <xdr:nvPicPr>
        <xdr:cNvPr id="33" name="Рисунок 33" descr="Зимняя куртка - Kasper, hawaii, swatch">
          <a:hlinkClick r:id="rId72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343525" y="10820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342900</xdr:colOff>
      <xdr:row>34</xdr:row>
      <xdr:rowOff>228600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324600" y="108204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790575</xdr:colOff>
      <xdr:row>38</xdr:row>
      <xdr:rowOff>0</xdr:rowOff>
    </xdr:to>
    <xdr:pic>
      <xdr:nvPicPr>
        <xdr:cNvPr id="35" name="Рисунок 35" descr="Изящное демисезонное пальто Nora, , hi-res">
          <a:hlinkClick r:id="rId76"/>
        </xdr:cNvPr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117443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209550</xdr:colOff>
      <xdr:row>37</xdr:row>
      <xdr:rowOff>209550</xdr:rowOff>
    </xdr:to>
    <xdr:pic>
      <xdr:nvPicPr>
        <xdr:cNvPr id="36" name="Рисунок 36" descr="Изящное демисезонное пальто Nora, , swatch">
          <a:hlinkClick r:id="rId79"/>
        </xdr:cNvPr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343525" y="11744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342900</xdr:colOff>
      <xdr:row>37</xdr:row>
      <xdr:rowOff>228600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324600" y="117443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790575</xdr:colOff>
      <xdr:row>42</xdr:row>
      <xdr:rowOff>276225</xdr:rowOff>
    </xdr:to>
    <xdr:pic>
      <xdr:nvPicPr>
        <xdr:cNvPr id="38" name="Рисунок 38" descr="Рукавицы Touch, med. grey mel, hi-res">
          <a:hlinkClick r:id="rId82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2668250"/>
          <a:ext cx="790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209550</xdr:colOff>
      <xdr:row>40</xdr:row>
      <xdr:rowOff>209550</xdr:rowOff>
    </xdr:to>
    <xdr:pic>
      <xdr:nvPicPr>
        <xdr:cNvPr id="39" name="Рисунок 39" descr="Рукавицы Touch, med. grey mel, swatch">
          <a:hlinkClick r:id="rId8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43525" y="12668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228600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324600" y="126682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790575</xdr:colOff>
      <xdr:row>44</xdr:row>
      <xdr:rowOff>0</xdr:rowOff>
    </xdr:to>
    <xdr:pic>
      <xdr:nvPicPr>
        <xdr:cNvPr id="41" name="Рисунок 41" descr="Прочные лыжные штаны для мальчиков и девочек-Arena, Black, hi-res">
          <a:hlinkClick r:id="rId88"/>
        </xdr:cNvPr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13592175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209550</xdr:colOff>
      <xdr:row>43</xdr:row>
      <xdr:rowOff>209550</xdr:rowOff>
    </xdr:to>
    <xdr:pic>
      <xdr:nvPicPr>
        <xdr:cNvPr id="42" name="Рисунок 42" descr="Прочные лыжные штаны для мальчиков и девочек-Arena, Black, swatch">
          <a:hlinkClick r:id="rId90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13592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342900</xdr:colOff>
      <xdr:row>43</xdr:row>
      <xdr:rowOff>228600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324600" y="135921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790575</xdr:colOff>
      <xdr:row>47</xdr:row>
      <xdr:rowOff>0</xdr:rowOff>
    </xdr:to>
    <xdr:pic>
      <xdr:nvPicPr>
        <xdr:cNvPr id="44" name="Рисунок 44" descr="Эффектное демисезонное пальто Nigel, , hi-res">
          <a:hlinkClick r:id="rId94"/>
        </xdr:cNvPr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14592300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209550</xdr:colOff>
      <xdr:row>46</xdr:row>
      <xdr:rowOff>209550</xdr:rowOff>
    </xdr:to>
    <xdr:pic>
      <xdr:nvPicPr>
        <xdr:cNvPr id="45" name="Рисунок 45" descr="Эффектное демисезонное пальто Nigel, , swatch">
          <a:hlinkClick r:id="rId97"/>
        </xdr:cNvPr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343525" y="1459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342900</xdr:colOff>
      <xdr:row>46</xdr:row>
      <xdr:rowOff>228600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324600" y="145923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790575</xdr:colOff>
      <xdr:row>50</xdr:row>
      <xdr:rowOff>123825</xdr:rowOff>
    </xdr:to>
    <xdr:pic>
      <xdr:nvPicPr>
        <xdr:cNvPr id="47" name="Рисунок 47" descr="Мягкие перчатки из теплого флиса для мальчиков и девочек, Black, hi-res">
          <a:hlinkClick r:id="rId10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5516225"/>
          <a:ext cx="79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209550</xdr:colOff>
      <xdr:row>49</xdr:row>
      <xdr:rowOff>209550</xdr:rowOff>
    </xdr:to>
    <xdr:pic>
      <xdr:nvPicPr>
        <xdr:cNvPr id="48" name="Рисунок 48" descr="Мягкие перчатки из теплого флиса для мальчиков и девочек, Black, swatch">
          <a:hlinkClick r:id="rId102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15516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342900</xdr:colOff>
      <xdr:row>49</xdr:row>
      <xdr:rowOff>228600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324600" y="155162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200025</xdr:colOff>
      <xdr:row>53</xdr:row>
      <xdr:rowOff>247650</xdr:rowOff>
    </xdr:to>
    <xdr:pic>
      <xdr:nvPicPr>
        <xdr:cNvPr id="50" name="Рисунок 50" descr="Лыжная куртка Mico - с принтом, navy iris, hi-res">
          <a:hlinkClick r:id="rId106"/>
        </xdr:cNvPr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16516350"/>
          <a:ext cx="1104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209550</xdr:colOff>
      <xdr:row>52</xdr:row>
      <xdr:rowOff>209550</xdr:rowOff>
    </xdr:to>
    <xdr:pic>
      <xdr:nvPicPr>
        <xdr:cNvPr id="51" name="Рисунок 51" descr="Лыжная куртка Mico - с принтом, navy iris, swatch">
          <a:hlinkClick r:id="rId109"/>
        </xdr:cNvPr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343525" y="16516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342900</xdr:colOff>
      <xdr:row>52</xdr:row>
      <xdr:rowOff>228600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324600" y="165163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781050</xdr:colOff>
      <xdr:row>57</xdr:row>
      <xdr:rowOff>0</xdr:rowOff>
    </xdr:to>
    <xdr:pic>
      <xdr:nvPicPr>
        <xdr:cNvPr id="53" name="Рисунок 53" descr="Зимняя куртка - Karno, lime punch, hi-res">
          <a:hlinkClick r:id="rId113"/>
        </xdr:cNvPr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174402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209550</xdr:colOff>
      <xdr:row>55</xdr:row>
      <xdr:rowOff>209550</xdr:rowOff>
    </xdr:to>
    <xdr:pic>
      <xdr:nvPicPr>
        <xdr:cNvPr id="54" name="Рисунок 54" descr="Зимняя куртка - Karno, lime punch, swatch">
          <a:hlinkClick r:id="rId116"/>
        </xdr:cNvPr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343525" y="17440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342900</xdr:colOff>
      <xdr:row>55</xdr:row>
      <xdr:rowOff>228600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6324600" y="174402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75"/>
  <sheetViews>
    <sheetView tabSelected="1" zoomScalePageLayoutView="0" workbookViewId="0" topLeftCell="A1">
      <pane xSplit="1" ySplit="1" topLeftCell="B5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72" sqref="L72"/>
    </sheetView>
  </sheetViews>
  <sheetFormatPr defaultColWidth="9.140625" defaultRowHeight="15"/>
  <cols>
    <col min="1" max="1" width="13.57421875" style="7" customWidth="1"/>
    <col min="2" max="2" width="57.421875" style="7" customWidth="1"/>
    <col min="3" max="3" width="9.140625" style="7" customWidth="1"/>
    <col min="4" max="4" width="14.7109375" style="7" customWidth="1"/>
    <col min="5" max="6" width="9.140625" style="7" customWidth="1"/>
    <col min="7" max="7" width="19.7109375" style="7" customWidth="1"/>
    <col min="8" max="8" width="2.7109375" style="7" customWidth="1"/>
    <col min="9" max="9" width="15.28125" style="7" customWidth="1"/>
    <col min="10" max="10" width="9.140625" style="7" customWidth="1"/>
    <col min="11" max="11" width="9.00390625" style="7" customWidth="1"/>
    <col min="12" max="12" width="12.00390625" style="24" customWidth="1"/>
    <col min="13" max="16384" width="9.140625" style="7" customWidth="1"/>
  </cols>
  <sheetData>
    <row r="1" spans="1:12" ht="15.75" thickBot="1">
      <c r="A1" s="32" t="s">
        <v>0</v>
      </c>
      <c r="B1" s="32"/>
      <c r="C1" s="5" t="s">
        <v>1</v>
      </c>
      <c r="D1" s="5" t="s">
        <v>2</v>
      </c>
      <c r="E1" s="5" t="s">
        <v>3</v>
      </c>
      <c r="F1" s="5" t="s">
        <v>4</v>
      </c>
      <c r="G1" s="6" t="s">
        <v>5</v>
      </c>
      <c r="I1" s="25" t="s">
        <v>91</v>
      </c>
      <c r="J1" s="25" t="s">
        <v>92</v>
      </c>
      <c r="K1" s="25" t="s">
        <v>94</v>
      </c>
      <c r="L1" s="26" t="s">
        <v>93</v>
      </c>
    </row>
    <row r="2" spans="1:12" ht="24">
      <c r="A2" s="33"/>
      <c r="B2" s="8" t="s">
        <v>10</v>
      </c>
      <c r="C2" s="36" t="s">
        <v>11</v>
      </c>
      <c r="D2" s="9"/>
      <c r="E2" s="10"/>
      <c r="F2" s="39">
        <v>14.32</v>
      </c>
      <c r="G2" s="11" t="s">
        <v>12</v>
      </c>
      <c r="I2" s="7" t="s">
        <v>62</v>
      </c>
      <c r="J2" s="7">
        <v>1</v>
      </c>
      <c r="K2" s="7">
        <v>10.02</v>
      </c>
      <c r="L2" s="24">
        <f>K2*J2</f>
        <v>10.02</v>
      </c>
    </row>
    <row r="3" spans="1:7" ht="24">
      <c r="A3" s="34"/>
      <c r="B3" s="12" t="s">
        <v>6</v>
      </c>
      <c r="C3" s="37"/>
      <c r="D3" s="9" t="s">
        <v>13</v>
      </c>
      <c r="E3" s="9" t="s">
        <v>7</v>
      </c>
      <c r="F3" s="40"/>
      <c r="G3" s="13" t="s">
        <v>14</v>
      </c>
    </row>
    <row r="4" spans="1:7" ht="24.75" thickBot="1">
      <c r="A4" s="35"/>
      <c r="B4" s="14" t="s">
        <v>9</v>
      </c>
      <c r="C4" s="38"/>
      <c r="D4" s="15"/>
      <c r="E4" s="15"/>
      <c r="F4" s="41"/>
      <c r="G4" s="16" t="s">
        <v>15</v>
      </c>
    </row>
    <row r="5" spans="1:12" ht="30">
      <c r="A5" s="33"/>
      <c r="B5" s="8" t="s">
        <v>21</v>
      </c>
      <c r="C5" s="36" t="s">
        <v>26</v>
      </c>
      <c r="D5" s="9"/>
      <c r="E5" s="10"/>
      <c r="F5" s="39">
        <v>15.92</v>
      </c>
      <c r="G5" s="11" t="s">
        <v>27</v>
      </c>
      <c r="I5" t="s">
        <v>63</v>
      </c>
      <c r="J5" s="7">
        <v>1</v>
      </c>
      <c r="K5" s="7">
        <v>11.14</v>
      </c>
      <c r="L5" s="24">
        <f>K5*J5</f>
        <v>11.14</v>
      </c>
    </row>
    <row r="6" spans="1:7" ht="24">
      <c r="A6" s="34"/>
      <c r="B6" s="12" t="s">
        <v>6</v>
      </c>
      <c r="C6" s="37"/>
      <c r="D6" s="9" t="s">
        <v>24</v>
      </c>
      <c r="E6" s="9" t="s">
        <v>7</v>
      </c>
      <c r="F6" s="40"/>
      <c r="G6" s="13" t="s">
        <v>14</v>
      </c>
    </row>
    <row r="7" spans="1:7" ht="24.75" thickBot="1">
      <c r="A7" s="35"/>
      <c r="B7" s="14" t="s">
        <v>9</v>
      </c>
      <c r="C7" s="38"/>
      <c r="D7" s="15"/>
      <c r="E7" s="15"/>
      <c r="F7" s="41"/>
      <c r="G7" s="16" t="s">
        <v>28</v>
      </c>
    </row>
    <row r="8" spans="1:12" ht="30">
      <c r="A8" s="33"/>
      <c r="B8" s="8" t="s">
        <v>21</v>
      </c>
      <c r="C8" s="36" t="s">
        <v>29</v>
      </c>
      <c r="D8" s="42" t="s">
        <v>30</v>
      </c>
      <c r="E8" s="10"/>
      <c r="F8" s="39">
        <v>15.92</v>
      </c>
      <c r="G8" s="11" t="s">
        <v>31</v>
      </c>
      <c r="I8" t="s">
        <v>63</v>
      </c>
      <c r="J8" s="7">
        <v>1</v>
      </c>
      <c r="K8" s="7">
        <v>11.14</v>
      </c>
      <c r="L8" s="24">
        <f>K8*J8</f>
        <v>11.14</v>
      </c>
    </row>
    <row r="9" spans="1:12" ht="24">
      <c r="A9" s="34"/>
      <c r="B9" s="12" t="s">
        <v>6</v>
      </c>
      <c r="C9" s="37"/>
      <c r="D9" s="43"/>
      <c r="E9" s="9" t="s">
        <v>7</v>
      </c>
      <c r="F9" s="40"/>
      <c r="G9" s="13" t="s">
        <v>14</v>
      </c>
      <c r="I9" t="s">
        <v>68</v>
      </c>
      <c r="J9" s="7">
        <v>1</v>
      </c>
      <c r="K9" s="7">
        <v>11.14</v>
      </c>
      <c r="L9" s="24">
        <f>K9*J9</f>
        <v>11.14</v>
      </c>
    </row>
    <row r="10" spans="1:7" ht="24.75" thickBot="1">
      <c r="A10" s="35"/>
      <c r="B10" s="14" t="s">
        <v>9</v>
      </c>
      <c r="C10" s="38"/>
      <c r="D10" s="44"/>
      <c r="E10" s="15"/>
      <c r="F10" s="41"/>
      <c r="G10" s="16" t="s">
        <v>32</v>
      </c>
    </row>
    <row r="11" spans="1:12" ht="36" customHeight="1">
      <c r="A11" s="33"/>
      <c r="B11" s="8" t="s">
        <v>33</v>
      </c>
      <c r="C11" s="45" t="s">
        <v>66</v>
      </c>
      <c r="D11" s="9"/>
      <c r="E11" s="10"/>
      <c r="F11" s="39">
        <v>15.92</v>
      </c>
      <c r="G11" s="11" t="s">
        <v>27</v>
      </c>
      <c r="I11" t="s">
        <v>65</v>
      </c>
      <c r="J11" s="7">
        <v>1</v>
      </c>
      <c r="K11" s="7">
        <v>7.96</v>
      </c>
      <c r="L11" s="24">
        <f>J11*K11</f>
        <v>7.96</v>
      </c>
    </row>
    <row r="12" spans="1:7" ht="24">
      <c r="A12" s="34"/>
      <c r="B12" s="12" t="s">
        <v>6</v>
      </c>
      <c r="C12" s="46"/>
      <c r="D12" s="9" t="s">
        <v>34</v>
      </c>
      <c r="E12" s="9" t="s">
        <v>7</v>
      </c>
      <c r="F12" s="40"/>
      <c r="G12" s="13" t="s">
        <v>35</v>
      </c>
    </row>
    <row r="13" spans="1:7" ht="24.75" thickBot="1">
      <c r="A13" s="35"/>
      <c r="B13" s="14" t="s">
        <v>9</v>
      </c>
      <c r="C13" s="47"/>
      <c r="D13" s="15"/>
      <c r="E13" s="15"/>
      <c r="F13" s="41"/>
      <c r="G13" s="16" t="s">
        <v>36</v>
      </c>
    </row>
    <row r="14" spans="1:12" ht="24">
      <c r="A14" s="33"/>
      <c r="B14" s="8" t="s">
        <v>37</v>
      </c>
      <c r="C14" s="36">
        <v>176</v>
      </c>
      <c r="D14" s="9"/>
      <c r="E14" s="10"/>
      <c r="F14" s="39">
        <v>127.92</v>
      </c>
      <c r="G14" s="11" t="s">
        <v>38</v>
      </c>
      <c r="I14" t="s">
        <v>69</v>
      </c>
      <c r="J14" s="7">
        <v>1</v>
      </c>
      <c r="K14" s="7">
        <v>76.75</v>
      </c>
      <c r="L14" s="24">
        <f>J14*K14</f>
        <v>76.75</v>
      </c>
    </row>
    <row r="15" spans="1:7" ht="24">
      <c r="A15" s="34"/>
      <c r="B15" s="12" t="s">
        <v>6</v>
      </c>
      <c r="C15" s="37"/>
      <c r="D15" s="9" t="s">
        <v>39</v>
      </c>
      <c r="E15" s="9" t="s">
        <v>7</v>
      </c>
      <c r="F15" s="40"/>
      <c r="G15" s="13" t="s">
        <v>40</v>
      </c>
    </row>
    <row r="16" spans="1:7" ht="24.75" thickBot="1">
      <c r="A16" s="35"/>
      <c r="B16" s="14" t="s">
        <v>9</v>
      </c>
      <c r="C16" s="38"/>
      <c r="D16" s="15"/>
      <c r="E16" s="15"/>
      <c r="F16" s="41"/>
      <c r="G16" s="16" t="s">
        <v>41</v>
      </c>
    </row>
    <row r="17" spans="1:12" ht="24">
      <c r="A17" s="33"/>
      <c r="B17" s="8" t="s">
        <v>42</v>
      </c>
      <c r="C17" s="36">
        <v>116</v>
      </c>
      <c r="D17" s="9"/>
      <c r="E17" s="10"/>
      <c r="F17" s="39">
        <v>103.92</v>
      </c>
      <c r="G17" s="11" t="s">
        <v>43</v>
      </c>
      <c r="I17" t="s">
        <v>67</v>
      </c>
      <c r="J17" s="7">
        <v>1</v>
      </c>
      <c r="K17" s="7">
        <v>41.57</v>
      </c>
      <c r="L17" s="24">
        <f>J17*K17</f>
        <v>41.57</v>
      </c>
    </row>
    <row r="18" spans="1:7" ht="24">
      <c r="A18" s="34"/>
      <c r="B18" s="12" t="s">
        <v>6</v>
      </c>
      <c r="C18" s="37"/>
      <c r="D18" s="9" t="s">
        <v>44</v>
      </c>
      <c r="E18" s="9" t="s">
        <v>7</v>
      </c>
      <c r="F18" s="40"/>
      <c r="G18" s="13" t="s">
        <v>45</v>
      </c>
    </row>
    <row r="19" spans="1:7" ht="24.75" thickBot="1">
      <c r="A19" s="35"/>
      <c r="B19" s="14" t="s">
        <v>9</v>
      </c>
      <c r="C19" s="38"/>
      <c r="D19" s="15"/>
      <c r="E19" s="15"/>
      <c r="F19" s="41"/>
      <c r="G19" s="16" t="s">
        <v>46</v>
      </c>
    </row>
    <row r="20" spans="1:12" ht="30">
      <c r="A20" s="33"/>
      <c r="B20" s="8" t="s">
        <v>21</v>
      </c>
      <c r="C20" s="36" t="s">
        <v>11</v>
      </c>
      <c r="D20" s="42" t="s">
        <v>30</v>
      </c>
      <c r="E20" s="10"/>
      <c r="F20" s="39">
        <v>15.92</v>
      </c>
      <c r="G20" s="11" t="s">
        <v>27</v>
      </c>
      <c r="I20" t="s">
        <v>67</v>
      </c>
      <c r="J20" s="7">
        <v>1</v>
      </c>
      <c r="K20" s="7">
        <v>11.14</v>
      </c>
      <c r="L20" s="24">
        <f>J20*K20</f>
        <v>11.14</v>
      </c>
    </row>
    <row r="21" spans="1:7" ht="24">
      <c r="A21" s="34"/>
      <c r="B21" s="12" t="s">
        <v>6</v>
      </c>
      <c r="C21" s="37"/>
      <c r="D21" s="43"/>
      <c r="E21" s="9" t="s">
        <v>7</v>
      </c>
      <c r="F21" s="40"/>
      <c r="G21" s="13" t="s">
        <v>14</v>
      </c>
    </row>
    <row r="22" spans="1:7" ht="24.75" thickBot="1">
      <c r="A22" s="35"/>
      <c r="B22" s="14" t="s">
        <v>9</v>
      </c>
      <c r="C22" s="38"/>
      <c r="D22" s="44"/>
      <c r="E22" s="15"/>
      <c r="F22" s="41"/>
      <c r="G22" s="16" t="s">
        <v>28</v>
      </c>
    </row>
    <row r="23" spans="1:12" ht="30">
      <c r="A23" s="33"/>
      <c r="B23" s="8" t="s">
        <v>21</v>
      </c>
      <c r="C23" s="36" t="s">
        <v>11</v>
      </c>
      <c r="D23" s="9"/>
      <c r="E23" s="10"/>
      <c r="F23" s="39">
        <v>15.92</v>
      </c>
      <c r="G23" s="11" t="s">
        <v>27</v>
      </c>
      <c r="I23" t="s">
        <v>68</v>
      </c>
      <c r="J23" s="7">
        <v>1</v>
      </c>
      <c r="K23" s="7">
        <v>11.14</v>
      </c>
      <c r="L23" s="24">
        <f>J23*K23</f>
        <v>11.14</v>
      </c>
    </row>
    <row r="24" spans="1:7" ht="24">
      <c r="A24" s="34"/>
      <c r="B24" s="12" t="s">
        <v>6</v>
      </c>
      <c r="C24" s="37"/>
      <c r="D24" s="9" t="s">
        <v>24</v>
      </c>
      <c r="E24" s="9" t="s">
        <v>7</v>
      </c>
      <c r="F24" s="40"/>
      <c r="G24" s="13" t="s">
        <v>14</v>
      </c>
    </row>
    <row r="25" spans="1:7" ht="24.75" thickBot="1">
      <c r="A25" s="35"/>
      <c r="B25" s="14" t="s">
        <v>9</v>
      </c>
      <c r="C25" s="38"/>
      <c r="D25" s="15"/>
      <c r="E25" s="15"/>
      <c r="F25" s="41"/>
      <c r="G25" s="16" t="s">
        <v>28</v>
      </c>
    </row>
    <row r="26" spans="1:12" ht="24">
      <c r="A26" s="33"/>
      <c r="B26" s="8" t="s">
        <v>47</v>
      </c>
      <c r="C26" s="36">
        <v>116</v>
      </c>
      <c r="D26" s="9"/>
      <c r="E26" s="10"/>
      <c r="F26" s="39">
        <v>71.92</v>
      </c>
      <c r="G26" s="11" t="s">
        <v>48</v>
      </c>
      <c r="I26" t="s">
        <v>68</v>
      </c>
      <c r="J26" s="7">
        <v>1</v>
      </c>
      <c r="K26" s="7">
        <v>35.96</v>
      </c>
      <c r="L26" s="24">
        <f>J26*K26</f>
        <v>35.96</v>
      </c>
    </row>
    <row r="27" spans="1:7" ht="24">
      <c r="A27" s="34"/>
      <c r="B27" s="12" t="s">
        <v>6</v>
      </c>
      <c r="C27" s="37"/>
      <c r="D27" s="9" t="s">
        <v>49</v>
      </c>
      <c r="E27" s="9" t="s">
        <v>7</v>
      </c>
      <c r="F27" s="40"/>
      <c r="G27" s="13" t="s">
        <v>35</v>
      </c>
    </row>
    <row r="28" spans="1:7" ht="24.75" thickBot="1">
      <c r="A28" s="35"/>
      <c r="B28" s="14" t="s">
        <v>9</v>
      </c>
      <c r="C28" s="38"/>
      <c r="D28" s="15"/>
      <c r="E28" s="15"/>
      <c r="F28" s="41"/>
      <c r="G28" s="16" t="s">
        <v>50</v>
      </c>
    </row>
    <row r="29" spans="1:12" ht="24">
      <c r="A29" s="33"/>
      <c r="B29" s="8" t="s">
        <v>51</v>
      </c>
      <c r="C29" s="36">
        <v>92</v>
      </c>
      <c r="D29" s="9"/>
      <c r="E29" s="10"/>
      <c r="F29" s="39">
        <v>59.92</v>
      </c>
      <c r="G29" s="11" t="s">
        <v>52</v>
      </c>
      <c r="I29" t="s">
        <v>69</v>
      </c>
      <c r="J29" s="7">
        <v>1</v>
      </c>
      <c r="K29" s="7">
        <v>41.94</v>
      </c>
      <c r="L29" s="24">
        <f>J29*K29</f>
        <v>41.94</v>
      </c>
    </row>
    <row r="30" spans="1:7" ht="24">
      <c r="A30" s="34"/>
      <c r="B30" s="12" t="s">
        <v>6</v>
      </c>
      <c r="C30" s="37"/>
      <c r="D30" s="9" t="s">
        <v>53</v>
      </c>
      <c r="E30" s="9" t="s">
        <v>7</v>
      </c>
      <c r="F30" s="40"/>
      <c r="G30" s="13" t="s">
        <v>14</v>
      </c>
    </row>
    <row r="31" spans="1:7" ht="24.75" thickBot="1">
      <c r="A31" s="35"/>
      <c r="B31" s="14" t="s">
        <v>9</v>
      </c>
      <c r="C31" s="38"/>
      <c r="D31" s="15"/>
      <c r="E31" s="15"/>
      <c r="F31" s="41"/>
      <c r="G31" s="16" t="s">
        <v>54</v>
      </c>
    </row>
    <row r="32" spans="1:12" ht="24">
      <c r="A32" s="33"/>
      <c r="B32" s="8" t="s">
        <v>55</v>
      </c>
      <c r="C32" s="36">
        <v>92</v>
      </c>
      <c r="D32" s="9"/>
      <c r="E32" s="10"/>
      <c r="F32" s="39">
        <v>39.92</v>
      </c>
      <c r="G32" s="11" t="s">
        <v>56</v>
      </c>
      <c r="I32" t="s">
        <v>69</v>
      </c>
      <c r="J32" s="7">
        <v>1</v>
      </c>
      <c r="K32" s="7">
        <v>19.96</v>
      </c>
      <c r="L32" s="24">
        <f>J32*K32</f>
        <v>19.96</v>
      </c>
    </row>
    <row r="33" spans="1:7" ht="24">
      <c r="A33" s="34"/>
      <c r="B33" s="12" t="s">
        <v>6</v>
      </c>
      <c r="C33" s="37"/>
      <c r="D33" s="9" t="s">
        <v>57</v>
      </c>
      <c r="E33" s="9" t="s">
        <v>7</v>
      </c>
      <c r="F33" s="40"/>
      <c r="G33" s="13" t="s">
        <v>8</v>
      </c>
    </row>
    <row r="34" spans="1:7" ht="24.75" thickBot="1">
      <c r="A34" s="35"/>
      <c r="B34" s="14" t="s">
        <v>9</v>
      </c>
      <c r="C34" s="38"/>
      <c r="D34" s="15"/>
      <c r="E34" s="15"/>
      <c r="F34" s="41"/>
      <c r="G34" s="16" t="s">
        <v>58</v>
      </c>
    </row>
    <row r="35" spans="1:12" ht="24">
      <c r="A35" s="33"/>
      <c r="B35" s="8" t="s">
        <v>42</v>
      </c>
      <c r="C35" s="36">
        <v>92</v>
      </c>
      <c r="D35" s="9"/>
      <c r="E35" s="10"/>
      <c r="F35" s="39">
        <v>103.92</v>
      </c>
      <c r="G35" s="11" t="s">
        <v>43</v>
      </c>
      <c r="I35" t="s">
        <v>68</v>
      </c>
      <c r="J35" s="7">
        <v>1</v>
      </c>
      <c r="K35" s="7">
        <v>41.57</v>
      </c>
      <c r="L35" s="24">
        <f>J35*K35</f>
        <v>41.57</v>
      </c>
    </row>
    <row r="36" spans="1:7" ht="24">
      <c r="A36" s="34"/>
      <c r="B36" s="12" t="s">
        <v>6</v>
      </c>
      <c r="C36" s="37"/>
      <c r="D36" s="9" t="s">
        <v>44</v>
      </c>
      <c r="E36" s="9" t="s">
        <v>7</v>
      </c>
      <c r="F36" s="40"/>
      <c r="G36" s="13" t="s">
        <v>45</v>
      </c>
    </row>
    <row r="37" spans="1:7" ht="24.75" thickBot="1">
      <c r="A37" s="35"/>
      <c r="B37" s="14" t="s">
        <v>9</v>
      </c>
      <c r="C37" s="38"/>
      <c r="D37" s="15"/>
      <c r="E37" s="15"/>
      <c r="F37" s="41"/>
      <c r="G37" s="16" t="s">
        <v>46</v>
      </c>
    </row>
    <row r="38" spans="1:12" ht="24">
      <c r="A38" s="33"/>
      <c r="B38" s="8" t="s">
        <v>16</v>
      </c>
      <c r="C38" s="36">
        <v>122</v>
      </c>
      <c r="D38" s="9"/>
      <c r="E38" s="10"/>
      <c r="F38" s="39">
        <v>87.92</v>
      </c>
      <c r="G38" s="11" t="s">
        <v>17</v>
      </c>
      <c r="I38" s="7" t="s">
        <v>62</v>
      </c>
      <c r="J38" s="7">
        <v>1</v>
      </c>
      <c r="K38" s="7">
        <v>57.15</v>
      </c>
      <c r="L38" s="24">
        <f>J38*K38</f>
        <v>57.15</v>
      </c>
    </row>
    <row r="39" spans="1:7" ht="24">
      <c r="A39" s="34"/>
      <c r="B39" s="12" t="s">
        <v>6</v>
      </c>
      <c r="C39" s="37"/>
      <c r="D39" s="9" t="s">
        <v>18</v>
      </c>
      <c r="E39" s="9" t="s">
        <v>7</v>
      </c>
      <c r="F39" s="40"/>
      <c r="G39" s="13" t="s">
        <v>19</v>
      </c>
    </row>
    <row r="40" spans="1:7" ht="24.75" thickBot="1">
      <c r="A40" s="35"/>
      <c r="B40" s="14" t="s">
        <v>9</v>
      </c>
      <c r="C40" s="38"/>
      <c r="D40" s="15"/>
      <c r="E40" s="15"/>
      <c r="F40" s="41"/>
      <c r="G40" s="16" t="s">
        <v>20</v>
      </c>
    </row>
    <row r="41" spans="1:12" ht="24">
      <c r="A41" s="33"/>
      <c r="B41" s="8" t="s">
        <v>33</v>
      </c>
      <c r="C41" s="45" t="s">
        <v>97</v>
      </c>
      <c r="D41" s="9"/>
      <c r="E41" s="10"/>
      <c r="F41" s="39">
        <v>15.92</v>
      </c>
      <c r="G41" s="11" t="s">
        <v>27</v>
      </c>
      <c r="I41" t="s">
        <v>95</v>
      </c>
      <c r="J41" s="7">
        <v>1</v>
      </c>
      <c r="K41" s="7">
        <v>7.96</v>
      </c>
      <c r="L41" s="24">
        <f>J41*K41</f>
        <v>7.96</v>
      </c>
    </row>
    <row r="42" spans="1:7" ht="24">
      <c r="A42" s="34"/>
      <c r="B42" s="12" t="s">
        <v>6</v>
      </c>
      <c r="C42" s="46"/>
      <c r="D42" s="9" t="s">
        <v>34</v>
      </c>
      <c r="E42" s="9" t="s">
        <v>7</v>
      </c>
      <c r="F42" s="40"/>
      <c r="G42" s="13" t="s">
        <v>35</v>
      </c>
    </row>
    <row r="43" spans="1:7" ht="24.75" thickBot="1">
      <c r="A43" s="35"/>
      <c r="B43" s="14" t="s">
        <v>9</v>
      </c>
      <c r="C43" s="47"/>
      <c r="D43" s="15"/>
      <c r="E43" s="15"/>
      <c r="F43" s="41"/>
      <c r="G43" s="16" t="s">
        <v>36</v>
      </c>
    </row>
    <row r="44" spans="1:12" ht="30">
      <c r="A44" s="33"/>
      <c r="B44" s="8" t="s">
        <v>70</v>
      </c>
      <c r="C44" s="36">
        <v>152</v>
      </c>
      <c r="D44" s="9"/>
      <c r="E44" s="10"/>
      <c r="F44" s="39">
        <v>75.92</v>
      </c>
      <c r="G44" s="11" t="s">
        <v>71</v>
      </c>
      <c r="I44" t="s">
        <v>96</v>
      </c>
      <c r="J44" s="7">
        <v>1</v>
      </c>
      <c r="K44" s="7">
        <v>53.14</v>
      </c>
      <c r="L44" s="24">
        <f>J44*K44</f>
        <v>53.14</v>
      </c>
    </row>
    <row r="45" spans="1:7" ht="24">
      <c r="A45" s="34"/>
      <c r="B45" s="12" t="s">
        <v>6</v>
      </c>
      <c r="C45" s="37"/>
      <c r="D45" s="9" t="s">
        <v>24</v>
      </c>
      <c r="E45" s="9" t="s">
        <v>7</v>
      </c>
      <c r="F45" s="40"/>
      <c r="G45" s="13" t="s">
        <v>14</v>
      </c>
    </row>
    <row r="46" spans="1:7" ht="24.75" thickBot="1">
      <c r="A46" s="35"/>
      <c r="B46" s="14" t="s">
        <v>9</v>
      </c>
      <c r="C46" s="38"/>
      <c r="D46" s="15"/>
      <c r="E46" s="15"/>
      <c r="F46" s="41"/>
      <c r="G46" s="16" t="s">
        <v>72</v>
      </c>
    </row>
    <row r="47" spans="1:12" ht="24">
      <c r="A47" s="33"/>
      <c r="B47" s="8" t="s">
        <v>73</v>
      </c>
      <c r="C47" s="36">
        <v>152</v>
      </c>
      <c r="D47" s="9"/>
      <c r="E47" s="10"/>
      <c r="F47" s="39">
        <v>87.92</v>
      </c>
      <c r="G47" s="11" t="s">
        <v>17</v>
      </c>
      <c r="I47" t="s">
        <v>96</v>
      </c>
      <c r="J47" s="7">
        <v>1</v>
      </c>
      <c r="K47" s="7">
        <v>43.96</v>
      </c>
      <c r="L47" s="24">
        <f>J47*K47</f>
        <v>43.96</v>
      </c>
    </row>
    <row r="48" spans="1:7" ht="24">
      <c r="A48" s="34"/>
      <c r="B48" s="12" t="s">
        <v>6</v>
      </c>
      <c r="C48" s="37"/>
      <c r="D48" s="9" t="s">
        <v>74</v>
      </c>
      <c r="E48" s="9" t="s">
        <v>7</v>
      </c>
      <c r="F48" s="40"/>
      <c r="G48" s="13" t="s">
        <v>8</v>
      </c>
    </row>
    <row r="49" spans="1:7" ht="24.75" thickBot="1">
      <c r="A49" s="35"/>
      <c r="B49" s="14" t="s">
        <v>9</v>
      </c>
      <c r="C49" s="38"/>
      <c r="D49" s="15"/>
      <c r="E49" s="15"/>
      <c r="F49" s="41"/>
      <c r="G49" s="16" t="s">
        <v>75</v>
      </c>
    </row>
    <row r="50" spans="1:12" ht="30">
      <c r="A50" s="33"/>
      <c r="B50" s="8" t="s">
        <v>21</v>
      </c>
      <c r="C50" s="36" t="s">
        <v>22</v>
      </c>
      <c r="D50" s="9"/>
      <c r="E50" s="10"/>
      <c r="F50" s="39">
        <v>15.92</v>
      </c>
      <c r="G50" s="11" t="s">
        <v>23</v>
      </c>
      <c r="I50" t="s">
        <v>63</v>
      </c>
      <c r="J50" s="7">
        <v>2</v>
      </c>
      <c r="K50" s="1">
        <v>11.14</v>
      </c>
      <c r="L50" s="24">
        <f>J50*K50</f>
        <v>22.28</v>
      </c>
    </row>
    <row r="51" spans="1:12" ht="24">
      <c r="A51" s="34"/>
      <c r="B51" s="12" t="s">
        <v>6</v>
      </c>
      <c r="C51" s="37"/>
      <c r="D51" s="9" t="s">
        <v>24</v>
      </c>
      <c r="E51" s="9" t="s">
        <v>7</v>
      </c>
      <c r="F51" s="40"/>
      <c r="G51" s="13" t="s">
        <v>14</v>
      </c>
      <c r="I51" t="s">
        <v>64</v>
      </c>
      <c r="J51" s="7">
        <v>2</v>
      </c>
      <c r="K51" s="1">
        <v>11.14</v>
      </c>
      <c r="L51" s="24">
        <f>J51*K51</f>
        <v>22.28</v>
      </c>
    </row>
    <row r="52" spans="1:11" ht="24.75" thickBot="1">
      <c r="A52" s="35"/>
      <c r="B52" s="14" t="s">
        <v>9</v>
      </c>
      <c r="C52" s="38"/>
      <c r="D52" s="15"/>
      <c r="E52" s="15"/>
      <c r="F52" s="41"/>
      <c r="G52" s="16" t="s">
        <v>25</v>
      </c>
      <c r="K52" s="1"/>
    </row>
    <row r="53" spans="1:12" ht="24">
      <c r="A53" s="33"/>
      <c r="B53" s="8" t="s">
        <v>76</v>
      </c>
      <c r="C53" s="36">
        <v>152</v>
      </c>
      <c r="D53" s="9"/>
      <c r="E53" s="10"/>
      <c r="F53" s="39">
        <v>119.92</v>
      </c>
      <c r="G53" s="11" t="s">
        <v>78</v>
      </c>
      <c r="I53" t="s">
        <v>96</v>
      </c>
      <c r="J53" s="7">
        <v>1</v>
      </c>
      <c r="K53" s="7">
        <v>71.95</v>
      </c>
      <c r="L53" s="24">
        <f>J53*K53</f>
        <v>71.95</v>
      </c>
    </row>
    <row r="54" spans="1:7" ht="24">
      <c r="A54" s="34"/>
      <c r="B54" s="12" t="s">
        <v>6</v>
      </c>
      <c r="C54" s="37"/>
      <c r="D54" s="9" t="s">
        <v>77</v>
      </c>
      <c r="E54" s="9" t="s">
        <v>7</v>
      </c>
      <c r="F54" s="40"/>
      <c r="G54" s="13" t="s">
        <v>40</v>
      </c>
    </row>
    <row r="55" spans="1:7" ht="24.75" thickBot="1">
      <c r="A55" s="35"/>
      <c r="B55" s="14" t="s">
        <v>9</v>
      </c>
      <c r="C55" s="38"/>
      <c r="D55" s="15"/>
      <c r="E55" s="15"/>
      <c r="F55" s="41"/>
      <c r="G55" s="16" t="s">
        <v>79</v>
      </c>
    </row>
    <row r="56" spans="1:12" ht="24">
      <c r="A56" s="33"/>
      <c r="B56" s="8" t="s">
        <v>80</v>
      </c>
      <c r="C56" s="36">
        <v>176</v>
      </c>
      <c r="D56" s="9"/>
      <c r="E56" s="10"/>
      <c r="F56" s="39">
        <v>124</v>
      </c>
      <c r="G56" s="11" t="s">
        <v>82</v>
      </c>
      <c r="I56" t="s">
        <v>95</v>
      </c>
      <c r="J56" s="7">
        <v>1</v>
      </c>
      <c r="K56" s="7">
        <v>49.6</v>
      </c>
      <c r="L56" s="24">
        <f>J56*K56</f>
        <v>49.6</v>
      </c>
    </row>
    <row r="57" spans="1:7" ht="24">
      <c r="A57" s="34"/>
      <c r="B57" s="12" t="s">
        <v>6</v>
      </c>
      <c r="C57" s="37"/>
      <c r="D57" s="9" t="s">
        <v>81</v>
      </c>
      <c r="E57" s="9" t="s">
        <v>7</v>
      </c>
      <c r="F57" s="40"/>
      <c r="G57" s="13" t="s">
        <v>45</v>
      </c>
    </row>
    <row r="58" spans="1:7" ht="24.75" thickBot="1">
      <c r="A58" s="35"/>
      <c r="B58" s="14" t="s">
        <v>9</v>
      </c>
      <c r="C58" s="38"/>
      <c r="D58" s="15"/>
      <c r="E58" s="15"/>
      <c r="F58" s="41"/>
      <c r="G58" s="16" t="s">
        <v>83</v>
      </c>
    </row>
    <row r="60" spans="2:7" ht="15">
      <c r="B60" s="17" t="s">
        <v>59</v>
      </c>
      <c r="G60" s="2" t="s">
        <v>84</v>
      </c>
    </row>
    <row r="61" spans="2:7" ht="15">
      <c r="B61" s="18" t="s">
        <v>60</v>
      </c>
      <c r="G61" s="3">
        <v>-532.89</v>
      </c>
    </row>
    <row r="62" spans="2:12" ht="15.75" thickBot="1">
      <c r="B62" s="19" t="s">
        <v>61</v>
      </c>
      <c r="G62" s="4">
        <v>659.75</v>
      </c>
      <c r="L62" s="4">
        <f>SUM(L2:L61)</f>
        <v>659.7499999999999</v>
      </c>
    </row>
    <row r="63" spans="2:7" ht="15.75" thickBot="1">
      <c r="B63" s="19" t="s">
        <v>87</v>
      </c>
      <c r="G63" s="4">
        <v>10</v>
      </c>
    </row>
    <row r="64" spans="1:7" ht="15.75" thickBot="1">
      <c r="A64" s="20" t="s">
        <v>85</v>
      </c>
      <c r="D64" s="21"/>
      <c r="G64" s="4">
        <f>SUM(G62:G63)</f>
        <v>669.75</v>
      </c>
    </row>
    <row r="65" spans="1:7" ht="21.75" thickBot="1">
      <c r="A65" s="22">
        <v>41999</v>
      </c>
      <c r="B65" s="23" t="s">
        <v>86</v>
      </c>
      <c r="D65" s="21" t="s">
        <v>89</v>
      </c>
      <c r="F65" s="30" t="s">
        <v>88</v>
      </c>
      <c r="G65" s="31">
        <f>10/G62</f>
        <v>0.015157256536566882</v>
      </c>
    </row>
    <row r="66" spans="2:12" ht="15">
      <c r="B66" s="24" t="s">
        <v>90</v>
      </c>
      <c r="D66" s="24">
        <f>46353.3/669.75</f>
        <v>69.20985442329227</v>
      </c>
      <c r="G66" s="27" t="s">
        <v>98</v>
      </c>
      <c r="L66" s="29" t="s">
        <v>99</v>
      </c>
    </row>
    <row r="67" spans="4:12" ht="15">
      <c r="D67" s="28"/>
      <c r="G67" s="28">
        <f>L67*$D$66*(1+$G$65)</f>
        <v>4719.289368700265</v>
      </c>
      <c r="I67" s="7" t="s">
        <v>62</v>
      </c>
      <c r="L67" s="24">
        <f>SUMIF(I1:I66,"мамаАси",L1:L66)</f>
        <v>67.17</v>
      </c>
    </row>
    <row r="68" spans="4:12" ht="15">
      <c r="D68" s="28"/>
      <c r="G68" s="28">
        <f aca="true" t="shared" si="0" ref="G68:G75">L68*$D$66*(1+$G$65)</f>
        <v>3130.735957559682</v>
      </c>
      <c r="I68" t="s">
        <v>63</v>
      </c>
      <c r="L68" s="24">
        <f>SUMIF(I1:I66,"MissNLO",L1:L66)</f>
        <v>44.56</v>
      </c>
    </row>
    <row r="69" spans="4:12" ht="15">
      <c r="D69" s="28"/>
      <c r="G69" s="28">
        <f t="shared" si="0"/>
        <v>1565.367978779841</v>
      </c>
      <c r="I69" t="s">
        <v>64</v>
      </c>
      <c r="L69" s="24">
        <f>SUMIF(I1:I66,"varra",L1:L66)</f>
        <v>22.28</v>
      </c>
    </row>
    <row r="70" spans="4:12" ht="15">
      <c r="D70" s="28"/>
      <c r="G70" s="28">
        <f t="shared" si="0"/>
        <v>7012.539405835544</v>
      </c>
      <c r="I70" t="s">
        <v>68</v>
      </c>
      <c r="L70" s="24">
        <f>SUMIF(I4:I69,"Ateh",L4:L69)</f>
        <v>99.81</v>
      </c>
    </row>
    <row r="71" spans="4:12" ht="15">
      <c r="D71" s="28"/>
      <c r="G71" s="28">
        <f t="shared" si="0"/>
        <v>559.2607320954908</v>
      </c>
      <c r="I71" t="s">
        <v>65</v>
      </c>
      <c r="L71" s="24">
        <f>SUMIF(I1:I66,"Love",L1:L66)</f>
        <v>7.96</v>
      </c>
    </row>
    <row r="72" spans="2:12" ht="15">
      <c r="B72" s="24"/>
      <c r="D72" s="28"/>
      <c r="G72" s="28">
        <f t="shared" si="0"/>
        <v>9741.394535809019</v>
      </c>
      <c r="I72" t="s">
        <v>69</v>
      </c>
      <c r="L72" s="24">
        <f>SUMIF(I1:I66,"chili",L1:L66)</f>
        <v>138.65</v>
      </c>
    </row>
    <row r="73" spans="2:12" ht="15">
      <c r="B73" s="24"/>
      <c r="D73" s="28"/>
      <c r="G73" s="28">
        <f t="shared" si="0"/>
        <v>3703.3458779840853</v>
      </c>
      <c r="I73" t="s">
        <v>67</v>
      </c>
      <c r="L73" s="24">
        <f>SUMIF(I1:I66,"Anna Nickola",L1:L66)</f>
        <v>52.71</v>
      </c>
    </row>
    <row r="74" spans="4:12" ht="15">
      <c r="D74" s="28"/>
      <c r="G74" s="28">
        <f t="shared" si="0"/>
        <v>4044.1014748010616</v>
      </c>
      <c r="I74" t="s">
        <v>95</v>
      </c>
      <c r="L74" s="24">
        <f>SUMIF(I1:I66,"Natali_Z",L1:L66)</f>
        <v>57.56</v>
      </c>
    </row>
    <row r="75" spans="4:12" ht="15">
      <c r="D75" s="28"/>
      <c r="G75" s="28">
        <f t="shared" si="0"/>
        <v>11877.264668435015</v>
      </c>
      <c r="I75" t="s">
        <v>96</v>
      </c>
      <c r="L75" s="24">
        <f>SUMIF(I1:I66,"маика",L1:L66)</f>
        <v>169.05</v>
      </c>
    </row>
  </sheetData>
  <sheetProtection/>
  <mergeCells count="60">
    <mergeCell ref="A56:A58"/>
    <mergeCell ref="C56:C58"/>
    <mergeCell ref="F56:F58"/>
    <mergeCell ref="A50:A52"/>
    <mergeCell ref="C50:C52"/>
    <mergeCell ref="F50:F52"/>
    <mergeCell ref="A53:A55"/>
    <mergeCell ref="C53:C55"/>
    <mergeCell ref="F53:F55"/>
    <mergeCell ref="A44:A46"/>
    <mergeCell ref="C44:C46"/>
    <mergeCell ref="F44:F46"/>
    <mergeCell ref="A47:A49"/>
    <mergeCell ref="C47:C49"/>
    <mergeCell ref="F47:F49"/>
    <mergeCell ref="A38:A40"/>
    <mergeCell ref="C38:C40"/>
    <mergeCell ref="F38:F40"/>
    <mergeCell ref="A41:A43"/>
    <mergeCell ref="C41:C43"/>
    <mergeCell ref="F41:F43"/>
    <mergeCell ref="A32:A34"/>
    <mergeCell ref="C32:C34"/>
    <mergeCell ref="F32:F34"/>
    <mergeCell ref="A35:A37"/>
    <mergeCell ref="C35:C37"/>
    <mergeCell ref="F35:F37"/>
    <mergeCell ref="A26:A28"/>
    <mergeCell ref="C26:C28"/>
    <mergeCell ref="F26:F28"/>
    <mergeCell ref="A29:A31"/>
    <mergeCell ref="C29:C31"/>
    <mergeCell ref="F29:F31"/>
    <mergeCell ref="A20:A22"/>
    <mergeCell ref="C20:C22"/>
    <mergeCell ref="D20:D22"/>
    <mergeCell ref="F20:F22"/>
    <mergeCell ref="A23:A25"/>
    <mergeCell ref="C23:C25"/>
    <mergeCell ref="F23:F25"/>
    <mergeCell ref="A14:A16"/>
    <mergeCell ref="C14:C16"/>
    <mergeCell ref="F14:F16"/>
    <mergeCell ref="A17:A19"/>
    <mergeCell ref="C17:C19"/>
    <mergeCell ref="F17:F19"/>
    <mergeCell ref="A8:A10"/>
    <mergeCell ref="C8:C10"/>
    <mergeCell ref="D8:D10"/>
    <mergeCell ref="F8:F10"/>
    <mergeCell ref="A11:A13"/>
    <mergeCell ref="C11:C13"/>
    <mergeCell ref="F11:F13"/>
    <mergeCell ref="A1:B1"/>
    <mergeCell ref="A2:A4"/>
    <mergeCell ref="C2:C4"/>
    <mergeCell ref="F2:F4"/>
    <mergeCell ref="A5:A7"/>
    <mergeCell ref="C5:C7"/>
    <mergeCell ref="F5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2014-12-26T16:15:56Z</dcterms:created>
  <dcterms:modified xsi:type="dcterms:W3CDTF">2014-12-27T20:03:33Z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