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8220" activeTab="0"/>
  </bookViews>
  <sheets>
    <sheet name="сводная_списание=ИТОГ" sheetId="1" r:id="rId1"/>
  </sheets>
  <definedNames/>
  <calcPr fullCalcOnLoad="1"/>
</workbook>
</file>

<file path=xl/sharedStrings.xml><?xml version="1.0" encoding="utf-8"?>
<sst xmlns="http://schemas.openxmlformats.org/spreadsheetml/2006/main" count="202" uniqueCount="97">
  <si>
    <t>ПОЗИЦИЯ</t>
  </si>
  <si>
    <t>КОЛИЧЕСТВО</t>
  </si>
  <si>
    <t>ЦЕНА</t>
  </si>
  <si>
    <t>кол-во</t>
  </si>
  <si>
    <t>цена</t>
  </si>
  <si>
    <t>сумма, евро</t>
  </si>
  <si>
    <t>Мягкие варежки для мальчиков и девочек -</t>
  </si>
  <si>
    <t>1,00</t>
  </si>
  <si>
    <t>мамаАси</t>
  </si>
  <si>
    <t>Цвет: Liberty Purple</t>
  </si>
  <si>
    <t>размер: 5/6Y</t>
  </si>
  <si>
    <t>- 30% off</t>
  </si>
  <si>
    <t>Мягкие перчатки из теплого флиса для мальчиков и девочек -</t>
  </si>
  <si>
    <t>MissNLO</t>
  </si>
  <si>
    <t>Цвет: Black</t>
  </si>
  <si>
    <t>размер: 9/10Y</t>
  </si>
  <si>
    <t>2,00</t>
  </si>
  <si>
    <t>Цвет: Halo Blue</t>
  </si>
  <si>
    <t>Ateh</t>
  </si>
  <si>
    <t>размер: 3/4Y</t>
  </si>
  <si>
    <t>Рукавицы Touch -</t>
  </si>
  <si>
    <t>Love</t>
  </si>
  <si>
    <t>Цвет: med. grey mel</t>
  </si>
  <si>
    <t>размер: 7/8</t>
  </si>
  <si>
    <t>- 50% off</t>
  </si>
  <si>
    <t>Модная куртка Matt -</t>
  </si>
  <si>
    <t>chili</t>
  </si>
  <si>
    <t>Цвет: classic green</t>
  </si>
  <si>
    <t>размер: 176</t>
  </si>
  <si>
    <t>- 40 % off</t>
  </si>
  <si>
    <t>Зимняя куртка - Kasper -</t>
  </si>
  <si>
    <t>Anna Nickola</t>
  </si>
  <si>
    <t>Цвет: hawaii</t>
  </si>
  <si>
    <t>размер: 116</t>
  </si>
  <si>
    <t>- 60% off</t>
  </si>
  <si>
    <t>Непромокаемый костюм с флисом -</t>
  </si>
  <si>
    <t>Цвет: true red</t>
  </si>
  <si>
    <t>Непромокаемый комплект с флисом -</t>
  </si>
  <si>
    <t>Цвет: Pink stripes print</t>
  </si>
  <si>
    <t>размер: 92</t>
  </si>
  <si>
    <t>Детский прорезиненный костюм -</t>
  </si>
  <si>
    <t>Цвет: strong pink</t>
  </si>
  <si>
    <t>- 50% Few items left</t>
  </si>
  <si>
    <t>Изящное демисезонное пальто Nora -</t>
  </si>
  <si>
    <t>Цвет: army flowers</t>
  </si>
  <si>
    <t>размер: 122</t>
  </si>
  <si>
    <t>- 35% off</t>
  </si>
  <si>
    <t>Natali_Z</t>
  </si>
  <si>
    <t>размер: 9/10</t>
  </si>
  <si>
    <t>Прочные лыжные штаны для мальчиков и девочек-Arena -</t>
  </si>
  <si>
    <t>маика</t>
  </si>
  <si>
    <t>размер: 152</t>
  </si>
  <si>
    <t>Эффектное демисезонное пальто Nigel -</t>
  </si>
  <si>
    <t>Цвет: army camouflage</t>
  </si>
  <si>
    <t>4,00</t>
  </si>
  <si>
    <t>varra</t>
  </si>
  <si>
    <t>размер: 11/12Y</t>
  </si>
  <si>
    <t>Лыжная куртка Mico - с принтом -</t>
  </si>
  <si>
    <t>Цвет: navy iris</t>
  </si>
  <si>
    <t>Зимняя куртка - Karno -</t>
  </si>
  <si>
    <t>Цвет: lime punch</t>
  </si>
  <si>
    <t>Качественный зимний комбинезон для девочек - Othello -</t>
  </si>
  <si>
    <t>Цвет: Purple animal print</t>
  </si>
  <si>
    <t>размер: 98</t>
  </si>
  <si>
    <t>Практичные лыжные брюки Kali -</t>
  </si>
  <si>
    <t>Marry1981</t>
  </si>
  <si>
    <t>Цвет: red orange</t>
  </si>
  <si>
    <t>размер: 104</t>
  </si>
  <si>
    <t>Весенняя куртка «Ленни» -</t>
  </si>
  <si>
    <t>Цвет: brilliant blue</t>
  </si>
  <si>
    <t>Брюки для защиты от непогоды - Kian -</t>
  </si>
  <si>
    <t>Цвет: crimson</t>
  </si>
  <si>
    <t>доставка</t>
  </si>
  <si>
    <t>блокировка 1</t>
  </si>
  <si>
    <t>14061033 DK Ticket To Heaven&gt;+45451 14.12.26 14.12.26 669.75 EUR 415428++++++4396</t>
  </si>
  <si>
    <t xml:space="preserve"> -46 353.30 RUR</t>
  </si>
  <si>
    <t>курс 1</t>
  </si>
  <si>
    <t>блокировка 2</t>
  </si>
  <si>
    <t>14061033 DK Ticket To Heaven&gt;+45451 14.12.29 14.12.29 203.42 EUR 415428++++++4396</t>
  </si>
  <si>
    <t xml:space="preserve"> -14 086.84 RUR</t>
  </si>
  <si>
    <t>курс 2</t>
  </si>
  <si>
    <t>списание 1</t>
  </si>
  <si>
    <t>415428++++++4396 14061033\208\ 4545177002\Ticket To Hea 03.01.15 26.12.14 669.75 EUR</t>
  </si>
  <si>
    <t xml:space="preserve"> -48 372.65 RUR</t>
  </si>
  <si>
    <t>списание 2</t>
  </si>
  <si>
    <t>415428++++++4396 14061033\208\ 4545177002\Ticket To Hea 05.01.15 29.12.14 203.42 EUR</t>
  </si>
  <si>
    <t xml:space="preserve"> -14 684.89 RUR</t>
  </si>
  <si>
    <t>заказ 1</t>
  </si>
  <si>
    <t>в евро,
 без доставки</t>
  </si>
  <si>
    <t>без доставки</t>
  </si>
  <si>
    <t>с  доставкой</t>
  </si>
  <si>
    <t>оплачено</t>
  </si>
  <si>
    <t xml:space="preserve">  + / -</t>
  </si>
  <si>
    <t>заказ 2</t>
  </si>
  <si>
    <t>в евро, 
без доставки</t>
  </si>
  <si>
    <t>сводная</t>
  </si>
  <si>
    <t>ВСЕГО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</si>
</sst>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€-2]\ * #,##0.00_-;\-[$€-2]\ * #,##0.00_-;_-[$€-2]\ * &quot;-&quot;??_-;_-@_-"/>
    <numFmt numFmtId="165" formatCode="_-* #,##0.00\ [$₽-419]_-;\-* #,##0.00\ [$₽-419]_-;_-* &quot;-&quot;??\ [$₽-419]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9"/>
      <color indexed="63"/>
      <name val="Arial"/>
      <family val="2"/>
    </font>
    <font>
      <i/>
      <sz val="8"/>
      <color indexed="63"/>
      <name val="Tahoma"/>
      <family val="2"/>
    </font>
    <font>
      <sz val="8"/>
      <color indexed="63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Arial"/>
      <family val="2"/>
    </font>
    <font>
      <i/>
      <sz val="8"/>
      <color rgb="FF434343"/>
      <name val="Tahoma"/>
      <family val="2"/>
    </font>
    <font>
      <sz val="8"/>
      <color rgb="FF434343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E4E4E4"/>
      </left>
      <right style="medium">
        <color rgb="FFE4E4E4"/>
      </right>
      <top style="medium">
        <color rgb="FFE4E4E4"/>
      </top>
      <bottom style="medium">
        <color rgb="FFE4E4E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28" fillId="7" borderId="0" xfId="42" applyFill="1" applyAlignment="1">
      <alignment horizontal="left" vertical="center" wrapText="1" indent="1"/>
    </xf>
    <xf numFmtId="0" fontId="41" fillId="7" borderId="0" xfId="0" applyFont="1" applyFill="1" applyAlignment="1">
      <alignment horizontal="center" vertical="top" wrapText="1"/>
    </xf>
    <xf numFmtId="164" fontId="41" fillId="7" borderId="0" xfId="43" applyNumberFormat="1" applyFont="1" applyFill="1" applyAlignment="1">
      <alignment vertical="top" wrapText="1" indent="1"/>
    </xf>
    <xf numFmtId="0" fontId="32" fillId="7" borderId="0" xfId="0" applyFont="1" applyFill="1" applyAlignment="1">
      <alignment/>
    </xf>
    <xf numFmtId="0" fontId="0" fillId="7" borderId="0" xfId="0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41" fillId="7" borderId="0" xfId="0" applyFont="1" applyFill="1" applyAlignment="1">
      <alignment vertical="center" wrapText="1" indent="1"/>
    </xf>
    <xf numFmtId="0" fontId="0" fillId="0" borderId="0" xfId="0" applyFill="1" applyAlignment="1">
      <alignment/>
    </xf>
    <xf numFmtId="43" fontId="0" fillId="0" borderId="0" xfId="59" applyFont="1" applyFill="1" applyAlignment="1">
      <alignment/>
    </xf>
    <xf numFmtId="43" fontId="0" fillId="0" borderId="0" xfId="59" applyFont="1" applyAlignment="1">
      <alignment/>
    </xf>
    <xf numFmtId="0" fontId="28" fillId="19" borderId="0" xfId="42" applyFill="1" applyAlignment="1">
      <alignment horizontal="left" vertical="center" wrapText="1" indent="1"/>
    </xf>
    <xf numFmtId="0" fontId="41" fillId="19" borderId="0" xfId="0" applyFont="1" applyFill="1" applyAlignment="1">
      <alignment horizontal="center" vertical="top" wrapText="1"/>
    </xf>
    <xf numFmtId="164" fontId="41" fillId="19" borderId="0" xfId="43" applyNumberFormat="1" applyFont="1" applyFill="1" applyAlignment="1">
      <alignment vertical="top" wrapText="1" indent="1"/>
    </xf>
    <xf numFmtId="0" fontId="32" fillId="19" borderId="0" xfId="0" applyFont="1" applyFill="1" applyAlignment="1">
      <alignment/>
    </xf>
    <xf numFmtId="0" fontId="0" fillId="19" borderId="0" xfId="0" applyFill="1" applyAlignment="1">
      <alignment horizontal="center"/>
    </xf>
    <xf numFmtId="164" fontId="0" fillId="19" borderId="0" xfId="0" applyNumberFormat="1" applyFill="1" applyAlignment="1">
      <alignment horizontal="center"/>
    </xf>
    <xf numFmtId="0" fontId="41" fillId="19" borderId="0" xfId="0" applyFont="1" applyFill="1" applyAlignment="1">
      <alignment vertical="center" wrapText="1" indent="1"/>
    </xf>
    <xf numFmtId="0" fontId="0" fillId="19" borderId="0" xfId="0" applyFill="1" applyAlignment="1">
      <alignment/>
    </xf>
    <xf numFmtId="164" fontId="0" fillId="19" borderId="0" xfId="43" applyNumberFormat="1" applyFont="1" applyFill="1" applyAlignment="1">
      <alignment/>
    </xf>
    <xf numFmtId="0" fontId="0" fillId="0" borderId="0" xfId="0" applyAlignment="1">
      <alignment horizontal="right"/>
    </xf>
    <xf numFmtId="164" fontId="0" fillId="0" borderId="0" xfId="43" applyNumberFormat="1" applyFont="1" applyAlignment="1">
      <alignment/>
    </xf>
    <xf numFmtId="10" fontId="0" fillId="0" borderId="0" xfId="56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0" xfId="43" applyFont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165" fontId="0" fillId="33" borderId="0" xfId="43" applyNumberFormat="1" applyFont="1" applyFill="1" applyAlignment="1">
      <alignment/>
    </xf>
    <xf numFmtId="0" fontId="32" fillId="33" borderId="0" xfId="0" applyFont="1" applyFill="1" applyAlignment="1">
      <alignment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right" vertical="center" wrapText="1"/>
    </xf>
    <xf numFmtId="165" fontId="24" fillId="33" borderId="0" xfId="43" applyNumberFormat="1" applyFont="1" applyFill="1" applyAlignment="1">
      <alignment/>
    </xf>
    <xf numFmtId="44" fontId="32" fillId="33" borderId="0" xfId="43" applyFont="1" applyFill="1" applyAlignment="1">
      <alignment/>
    </xf>
    <xf numFmtId="164" fontId="24" fillId="33" borderId="0" xfId="43" applyNumberFormat="1" applyFont="1" applyFill="1" applyAlignment="1">
      <alignment/>
    </xf>
    <xf numFmtId="44" fontId="32" fillId="0" borderId="0" xfId="43" applyFont="1" applyAlignment="1">
      <alignment/>
    </xf>
    <xf numFmtId="164" fontId="24" fillId="0" borderId="0" xfId="43" applyNumberFormat="1" applyFont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165" fontId="0" fillId="34" borderId="0" xfId="43" applyNumberFormat="1" applyFont="1" applyFill="1" applyAlignment="1">
      <alignment/>
    </xf>
    <xf numFmtId="0" fontId="32" fillId="34" borderId="0" xfId="0" applyFont="1" applyFill="1" applyAlignment="1">
      <alignment/>
    </xf>
    <xf numFmtId="0" fontId="42" fillId="34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right" vertical="center" wrapText="1"/>
    </xf>
    <xf numFmtId="165" fontId="24" fillId="34" borderId="0" xfId="43" applyNumberFormat="1" applyFont="1" applyFill="1" applyAlignment="1">
      <alignment/>
    </xf>
    <xf numFmtId="44" fontId="32" fillId="34" borderId="0" xfId="43" applyFont="1" applyFill="1" applyAlignment="1">
      <alignment/>
    </xf>
    <xf numFmtId="164" fontId="24" fillId="34" borderId="0" xfId="43" applyNumberFormat="1" applyFont="1" applyFill="1" applyAlignment="1">
      <alignment/>
    </xf>
    <xf numFmtId="0" fontId="32" fillId="7" borderId="0" xfId="0" applyFont="1" applyFill="1" applyAlignment="1">
      <alignment horizontal="center"/>
    </xf>
    <xf numFmtId="43" fontId="0" fillId="7" borderId="0" xfId="59" applyFont="1" applyFill="1" applyAlignment="1">
      <alignment horizontal="center" wrapText="1"/>
    </xf>
    <xf numFmtId="0" fontId="32" fillId="0" borderId="0" xfId="0" applyFont="1" applyFill="1" applyAlignment="1">
      <alignment/>
    </xf>
    <xf numFmtId="44" fontId="32" fillId="0" borderId="0" xfId="0" applyNumberFormat="1" applyFont="1" applyAlignment="1">
      <alignment horizontal="center"/>
    </xf>
    <xf numFmtId="8" fontId="0" fillId="0" borderId="0" xfId="0" applyNumberFormat="1" applyAlignment="1">
      <alignment/>
    </xf>
    <xf numFmtId="44" fontId="22" fillId="0" borderId="0" xfId="43" applyFont="1" applyFill="1" applyAlignment="1">
      <alignment/>
    </xf>
    <xf numFmtId="0" fontId="32" fillId="19" borderId="0" xfId="0" applyFont="1" applyFill="1" applyAlignment="1">
      <alignment horizontal="center"/>
    </xf>
    <xf numFmtId="43" fontId="0" fillId="19" borderId="0" xfId="59" applyFont="1" applyFill="1" applyAlignment="1">
      <alignment horizontal="center" wrapText="1"/>
    </xf>
    <xf numFmtId="44" fontId="0" fillId="0" borderId="0" xfId="0" applyNumberFormat="1" applyAlignment="1">
      <alignment horizontal="center"/>
    </xf>
    <xf numFmtId="0" fontId="2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32" fillId="35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/>
    </xf>
    <xf numFmtId="44" fontId="23" fillId="0" borderId="0" xfId="43" applyFont="1" applyAlignment="1">
      <alignment/>
    </xf>
    <xf numFmtId="44" fontId="0" fillId="0" borderId="0" xfId="0" applyNumberForma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4" fontId="22" fillId="0" borderId="0" xfId="43" applyFont="1" applyAlignment="1">
      <alignment/>
    </xf>
    <xf numFmtId="8" fontId="32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2%D0%B0%D1%80%D0%B5%D0%B6%D0%BA%D0%B8-%D0%B4%D0%BB%D1%8F-%D0%BC%D0%B0%D0%BB%D1%8C%D1%87%D0%B8%D0%BA%D0%BE%D0%B2-%D0%B8-%D0%B4%D0%B5%D0%B2%D0%BE%D1%87%D0%B5%D0%BA/159-303-143_5%2F6_6401.html" TargetMode="External" /><Relationship Id="rId2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9%2F10_9500.html" TargetMode="External" /><Relationship Id="rId3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3%2F4_5690.html" TargetMode="External" /><Relationship Id="rId4" Type="http://schemas.openxmlformats.org/officeDocument/2006/relationships/hyperlink" Target="http://www.ticketoutdoor.ru/%D0%BF%D1%80%D0%BE%D0%B4%D1%83%D0%BA%D1%82%D1%8B/%D1%80%D1%83%D0%BA%D0%B0%D0%B2%D0%B8%D1%86%D1%8B-touch/603-807-134_7%2F8_912.html" TargetMode="External" /><Relationship Id="rId5" Type="http://schemas.openxmlformats.org/officeDocument/2006/relationships/hyperlink" Target="http://www.ticketoutdoor.ru/%D0%BF%D1%80%D0%BE%D0%B4%D1%83%D0%BA%D1%82%D1%8B/%D0%BC%D0%BE%D0%B4%D0%BD%D0%B0%D1%8F-%D0%BA%D1%83%D1%80%D1%82%D0%BA%D0%B0-matt/196-447-133_176_764.html" TargetMode="External" /><Relationship Id="rId6" Type="http://schemas.openxmlformats.org/officeDocument/2006/relationships/hyperlink" Target="http://www.ticketoutdoor.ru/%D0%BF%D1%80%D0%BE%D0%B4%D1%83%D0%BA%D1%82%D1%8B/%D0%B7%D0%B8%D0%BC%D0%BD%D1%8F%D1%8F-%D0%BA%D1%83%D1%80%D1%82%D0%BA%D0%B0-kasper/165-919-123_116_540.html" TargetMode="External" /><Relationship Id="rId7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5%2F6_5690.html" TargetMode="External" /><Relationship Id="rId8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5%2F6_9500.html" TargetMode="External" /><Relationship Id="rId9" Type="http://schemas.openxmlformats.org/officeDocument/2006/relationships/hyperlink" Target="http://www.ticketoutdoor.ru/%D0%BF%D1%80%D0%BE%D0%B4%D1%83%D0%BA%D1%82%D1%8B/%D0%BD%D0%B5%D0%BF%D1%80%D0%BE%D0%BC%D0%BE%D0%BA%D0%B0%D0%B5%D0%BC%D1%8B%D0%B9-%D0%BA%D0%BE%D1%81%D1%82%D1%8E%D0%BC-%D1%81-%D1%84%D0%BB%D0%B8%D1%81%D0%BE%D0%BC/123-287-131_116_201.html" TargetMode="External" /><Relationship Id="rId10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D%D0%B5%D0%BF%D1%80%D0%BE%D0%BC%D0%BE%D0%BA%D0%B0%D0%B5%D0%BC%D1%8B%D0%B9-%D0%BA%D0%BE%D0%BC%D0%BF%D0%BB%D0%B5%D0%BA%D1%82-%D1%81-%D1%84%D0%BB%D0%B8%D1%81%D0%BE%D0%BC/251-881-143_92_4035-001.html" TargetMode="External" /><Relationship Id="rId11" Type="http://schemas.openxmlformats.org/officeDocument/2006/relationships/hyperlink" Target="http://www.ticketoutdoor.ru/%D0%BF%D1%80%D0%BE%D0%B4%D1%83%D0%BA%D1%82%D1%8B/%D0%B4%D0%B5%D1%82%D1%81%D0%BA%D0%B8%D0%B9-%D0%BF%D1%80%D0%BE%D1%80%D0%B5%D0%B7%D0%B8%D0%BD%D0%B5%D0%BD%D0%BD%D1%8B%D0%B9-%D0%BA%D0%BE%D1%81%D1%82%D1%8E%D0%BC/166-782-131_92_409.html" TargetMode="External" /><Relationship Id="rId12" Type="http://schemas.openxmlformats.org/officeDocument/2006/relationships/hyperlink" Target="http://www.ticketoutdoor.ru/%D0%BF%D1%80%D0%BE%D0%B4%D1%83%D0%BA%D1%82%D1%8B/%D0%B7%D0%B8%D0%BC%D0%BD%D1%8F%D1%8F-%D0%BA%D1%83%D1%80%D1%82%D0%BA%D0%B0-kasper/165-919-123_92_540.html" TargetMode="External" /><Relationship Id="rId13" Type="http://schemas.openxmlformats.org/officeDocument/2006/relationships/hyperlink" Target="http://www.ticketoutdoor.ru/%D0%BF%D1%80%D0%BE%D0%B4%D1%83%D0%BA%D1%82%D1%8B/%D0%B8%D0%B7%D1%8F%D1%89%D0%BD%D0%BE%D0%B5-%D0%B4%D0%B5%D0%BC%D0%B8%D1%81%D0%B5%D0%B7%D0%BE%D0%BD%D0%BD%D0%BE%D0%B5-%D0%BF%D0%B0%D0%BB%D1%8C%D1%82%D0%BE-nora/218-702-141_122_777flowers.html" TargetMode="External" /><Relationship Id="rId14" Type="http://schemas.openxmlformats.org/officeDocument/2006/relationships/hyperlink" Target="http://www.ticketoutdoor.ru/%D0%BF%D1%80%D0%BE%D0%B4%D1%83%D0%BA%D1%82%D1%8B/%D1%80%D1%83%D0%BA%D0%B0%D0%B2%D0%B8%D1%86%D1%8B-touch/603-807-134_9%2F10_912.html" TargetMode="External" /><Relationship Id="rId15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F%D1%80%D0%BE%D1%87%D0%BD%D1%8B%D0%B5-%D0%BB%D1%8B%D0%B6%D0%BD%D1%8B%D0%B5-%D1%88%D1%82%D0%B0%D0%BD%D1%8B-%D0%B4%D0%BB%D1%8F-%D0%BC%D0%B0%D0%BB%D1%8C%D1%87%D0%B8%D0%BA%D0%BE%D0%B2-%D0%B8-%D0%B4%D0%B5%D0%B2%D0%BE%D1%87%D0%B5%D0%BA-arena/102-814-143_152_9500.html" TargetMode="External" /><Relationship Id="rId16" Type="http://schemas.openxmlformats.org/officeDocument/2006/relationships/hyperlink" Target="http://www.ticketoutdoor.ru/%D0%BF%D1%80%D0%BE%D0%B4%D1%83%D0%BA%D1%82%D1%8B/%D1%8D%D1%84%D1%84%D0%B5%D0%BA%D1%82%D0%BD%D0%BE%D0%B5-%D0%B4%D0%B5%D0%BC%D0%B8%D1%81%D0%B5%D0%B7%D0%BE%D0%BD%D0%BD%D0%BE%D0%B5-%D0%BF%D0%B0%D0%BB%D1%8C%D1%82%D0%BE-nigel/239-633-141_152_777camoufl.html" TargetMode="External" /><Relationship Id="rId17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11%2F12_9500.html" TargetMode="External" /><Relationship Id="rId18" Type="http://schemas.openxmlformats.org/officeDocument/2006/relationships/hyperlink" Target="http://www.ticketoutdoor.ru/%D0%BF%D1%80%D0%BE%D0%B4%D1%83%D0%BA%D1%82%D1%8B/%D0%BB%D1%8B%D0%B6%D0%BD%D0%B0%D1%8F-%D0%BA%D1%83%D1%80%D1%82%D0%BA%D0%B0-mico-%D1%81-%D0%BF%D1%80%D0%B8%D0%BD%D1%82%D0%BE%D0%BC/203-445-133_152_560.html" TargetMode="External" /><Relationship Id="rId19" Type="http://schemas.openxmlformats.org/officeDocument/2006/relationships/hyperlink" Target="http://www.ticketoutdoor.ru/%D0%BF%D1%80%D0%BE%D0%B4%D1%83%D0%BA%D1%82%D1%8B/%D0%B7%D0%B8%D0%BC%D0%BD%D1%8F%D1%8F-%D0%BA%D1%83%D1%80%D1%82%D0%BA%D0%B0-karno/165-937-123_176_760.html" TargetMode="External" /><Relationship Id="rId20" Type="http://schemas.openxmlformats.org/officeDocument/2006/relationships/hyperlink" Target="http://www.ticketoutdoor.ru/%D0%B4%D0%B5%D1%82%D1%81%D0%BA%D0%B0%D1%8F-%D0%BE%D0%B4%D0%B5%D0%B6%D0%B4%D0%B0/a%D0%BA%D1%86%D0%B8%D0%B8/%D0%BA%D0%B0%D0%BB%D0%B5%D0%BD%D0%B4%D0%B0%D1%80%D1%8C-%D0%B0%D0%B4%D0%B2%D0%B5%D0%BD%D1%82%D0%B0/%D0%BA%D0%B0%D1%87%D0%B5%D1%81%D1%82%D0%B2%D0%B5%D0%BD%D0%BD%D1%8B%D0%B9-%D0%B7%D0%B8%D0%BC%D0%BD%D0%B8%D0%B9-%D0%BA%D0%BE%D0%BC%D0%B1%D0%B8%D0%BD%D0%B5%D0%B7%D0%BE%D0%BD-%D0%B4%D0%BB%D1%8F-%D0%B4%D0%B5%D0%B2%D0%BE%D1%87%D0%B5%D0%BA---othello/126-377-143_98_6401-001.html" TargetMode="External" /><Relationship Id="rId21" Type="http://schemas.openxmlformats.org/officeDocument/2006/relationships/hyperlink" Target="http://www.ticketoutdoor.ru/%D0%BF%D1%80%D0%BE%D0%B4%D1%83%D0%BA%D1%82%D1%8B/%D0%BF%D1%80%D0%B0%D0%BA%D1%82%D0%B8%D1%87%D0%BD%D1%8B%D0%B5-%D0%BB%D1%8B%D0%B6%D0%BD%D1%8B%D0%B5-%D0%B1%D1%80%D1%8E%D0%BA%D0%B8-kali/230-903-133_104_130.html" TargetMode="External" /><Relationship Id="rId22" Type="http://schemas.openxmlformats.org/officeDocument/2006/relationships/hyperlink" Target="http://www.ticketoutdoor.ru/%D0%BF%D1%80%D0%BE%D0%B4%D1%83%D0%BA%D1%82%D1%8B/%D0%B2%D0%B5%D1%81%D0%B5%D0%BD%D0%BD%D1%8F%D1%8F-%D0%BA%D1%83%D1%80%D1%82%D0%BA%D0%B0-%C2%AB%D0%BB%D0%B5%D0%BD%D0%BD%D0%B8%C2%BB/123-199-131_104_597.html" TargetMode="External" /><Relationship Id="rId23" Type="http://schemas.openxmlformats.org/officeDocument/2006/relationships/hyperlink" Target="http://www.ticketoutdoor.ru/%D0%BF%D1%80%D0%BE%D0%B4%D1%83%D0%BA%D1%82%D1%8B/%D0%B1%D1%80%D1%8E%D0%BA%D0%B8-%D0%B4%D0%BB%D1%8F-%D0%B7%D0%B0%D1%89%D0%B8%D1%82%D1%8B-%D0%BE%D1%82-%D0%BD%D0%B5%D0%BF%D0%BE%D0%B3%D0%BE%D0%B4%D1%8B-kian/102-901-123_122_24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1">
      <pane ySplit="1" topLeftCell="A104" activePane="bottomLeft" state="frozen"/>
      <selection pane="topLeft" activeCell="A1" sqref="A1"/>
      <selection pane="bottomLeft" activeCell="B108" sqref="B108"/>
    </sheetView>
  </sheetViews>
  <sheetFormatPr defaultColWidth="9.140625" defaultRowHeight="15"/>
  <cols>
    <col min="1" max="1" width="60.7109375" style="0" customWidth="1"/>
    <col min="2" max="2" width="15.7109375" style="25" customWidth="1"/>
    <col min="3" max="3" width="15.00390625" style="23" customWidth="1"/>
    <col min="4" max="4" width="17.57421875" style="0" customWidth="1"/>
    <col min="5" max="5" width="7.28125" style="25" customWidth="1"/>
    <col min="6" max="7" width="15.00390625" style="25" customWidth="1"/>
    <col min="8" max="8" width="15.28125" style="0" customWidth="1"/>
    <col min="9" max="9" width="14.57421875" style="0" customWidth="1"/>
    <col min="10" max="10" width="14.421875" style="0" customWidth="1"/>
    <col min="11" max="11" width="18.00390625" style="0" customWidth="1"/>
  </cols>
  <sheetData>
    <row r="1" spans="1:7" ht="15">
      <c r="A1" s="1" t="s">
        <v>0</v>
      </c>
      <c r="B1" s="2" t="s">
        <v>1</v>
      </c>
      <c r="C1" s="2" t="s">
        <v>2</v>
      </c>
      <c r="D1" s="1"/>
      <c r="E1" s="2" t="s">
        <v>3</v>
      </c>
      <c r="F1" s="2" t="s">
        <v>4</v>
      </c>
      <c r="G1" s="2" t="s">
        <v>5</v>
      </c>
    </row>
    <row r="2" spans="1:7" ht="15">
      <c r="A2" s="3" t="s">
        <v>6</v>
      </c>
      <c r="B2" s="4" t="s">
        <v>7</v>
      </c>
      <c r="C2" s="5">
        <v>10.02</v>
      </c>
      <c r="D2" s="6" t="s">
        <v>8</v>
      </c>
      <c r="E2" s="7">
        <v>1</v>
      </c>
      <c r="F2" s="8">
        <v>10.2</v>
      </c>
      <c r="G2" s="8">
        <f>E2*F2</f>
        <v>10.2</v>
      </c>
    </row>
    <row r="3" spans="1:7" ht="15">
      <c r="A3" s="9" t="s">
        <v>9</v>
      </c>
      <c r="B3" s="4"/>
      <c r="C3" s="5"/>
      <c r="D3" s="6"/>
      <c r="E3" s="7"/>
      <c r="F3" s="8"/>
      <c r="G3" s="8"/>
    </row>
    <row r="4" spans="1:7" ht="15">
      <c r="A4" s="9" t="s">
        <v>10</v>
      </c>
      <c r="B4" s="4"/>
      <c r="C4" s="5"/>
      <c r="D4" s="6"/>
      <c r="E4" s="7"/>
      <c r="F4" s="8"/>
      <c r="G4" s="8"/>
    </row>
    <row r="5" spans="1:7" ht="15">
      <c r="A5" s="9" t="s">
        <v>11</v>
      </c>
      <c r="B5" s="4"/>
      <c r="C5" s="5"/>
      <c r="D5" s="6"/>
      <c r="E5" s="7"/>
      <c r="F5" s="8"/>
      <c r="G5" s="8"/>
    </row>
    <row r="6" spans="1:7" ht="15">
      <c r="A6" s="3" t="s">
        <v>12</v>
      </c>
      <c r="B6" s="4" t="s">
        <v>7</v>
      </c>
      <c r="C6" s="5">
        <v>11.14</v>
      </c>
      <c r="D6" s="6" t="s">
        <v>13</v>
      </c>
      <c r="E6" s="7">
        <v>1</v>
      </c>
      <c r="F6" s="8">
        <v>11.14</v>
      </c>
      <c r="G6" s="8">
        <f>E6*F6</f>
        <v>11.14</v>
      </c>
    </row>
    <row r="7" spans="1:7" ht="15">
      <c r="A7" s="9" t="s">
        <v>14</v>
      </c>
      <c r="B7" s="4"/>
      <c r="C7" s="5"/>
      <c r="D7" s="6"/>
      <c r="E7" s="7"/>
      <c r="F7" s="8"/>
      <c r="G7" s="8"/>
    </row>
    <row r="8" spans="1:7" ht="15">
      <c r="A8" s="9" t="s">
        <v>15</v>
      </c>
      <c r="B8" s="4"/>
      <c r="C8" s="5"/>
      <c r="D8" s="6"/>
      <c r="E8" s="7"/>
      <c r="F8" s="8"/>
      <c r="G8" s="8"/>
    </row>
    <row r="9" spans="1:7" ht="15">
      <c r="A9" s="9" t="s">
        <v>11</v>
      </c>
      <c r="B9" s="4"/>
      <c r="C9" s="5"/>
      <c r="D9" s="6"/>
      <c r="E9" s="7"/>
      <c r="F9" s="8"/>
      <c r="G9" s="8"/>
    </row>
    <row r="10" spans="1:7" ht="15">
      <c r="A10" s="3" t="s">
        <v>12</v>
      </c>
      <c r="B10" s="4" t="s">
        <v>16</v>
      </c>
      <c r="C10" s="5">
        <v>22.28</v>
      </c>
      <c r="D10" s="6" t="s">
        <v>13</v>
      </c>
      <c r="E10" s="7">
        <v>1</v>
      </c>
      <c r="F10" s="8">
        <v>11.14</v>
      </c>
      <c r="G10" s="8">
        <f>E10*F10</f>
        <v>11.14</v>
      </c>
    </row>
    <row r="11" spans="1:7" ht="15">
      <c r="A11" s="9" t="s">
        <v>17</v>
      </c>
      <c r="B11" s="4"/>
      <c r="C11" s="5"/>
      <c r="D11" s="6" t="s">
        <v>18</v>
      </c>
      <c r="E11" s="7">
        <v>1</v>
      </c>
      <c r="F11" s="8">
        <v>11.14</v>
      </c>
      <c r="G11" s="8">
        <f>E11*F11</f>
        <v>11.14</v>
      </c>
    </row>
    <row r="12" spans="1:7" ht="15">
      <c r="A12" s="9" t="s">
        <v>19</v>
      </c>
      <c r="B12" s="4"/>
      <c r="C12" s="5"/>
      <c r="D12" s="6"/>
      <c r="E12" s="7"/>
      <c r="F12" s="8"/>
      <c r="G12" s="8"/>
    </row>
    <row r="13" spans="1:7" ht="15">
      <c r="A13" s="9" t="s">
        <v>11</v>
      </c>
      <c r="B13" s="4"/>
      <c r="C13" s="5"/>
      <c r="D13" s="6"/>
      <c r="E13" s="7"/>
      <c r="F13" s="8"/>
      <c r="G13" s="8"/>
    </row>
    <row r="14" spans="1:12" ht="15">
      <c r="A14" s="3" t="s">
        <v>20</v>
      </c>
      <c r="B14" s="4" t="s">
        <v>7</v>
      </c>
      <c r="C14" s="5">
        <v>7.96</v>
      </c>
      <c r="D14" s="6" t="s">
        <v>21</v>
      </c>
      <c r="E14" s="7">
        <v>1</v>
      </c>
      <c r="F14" s="8">
        <v>7.69</v>
      </c>
      <c r="G14" s="8">
        <f>E14*F14</f>
        <v>7.69</v>
      </c>
      <c r="J14" s="10"/>
      <c r="K14" s="10"/>
      <c r="L14" s="11"/>
    </row>
    <row r="15" spans="1:12" ht="15">
      <c r="A15" s="9" t="s">
        <v>22</v>
      </c>
      <c r="B15" s="4"/>
      <c r="C15" s="5"/>
      <c r="D15" s="6"/>
      <c r="E15" s="7"/>
      <c r="F15" s="8"/>
      <c r="G15" s="8"/>
      <c r="I15" s="10"/>
      <c r="J15" s="10"/>
      <c r="K15" s="10"/>
      <c r="L15" s="11"/>
    </row>
    <row r="16" spans="1:12" ht="15">
      <c r="A16" s="9" t="s">
        <v>23</v>
      </c>
      <c r="B16" s="4"/>
      <c r="C16" s="5"/>
      <c r="D16" s="6"/>
      <c r="E16" s="7"/>
      <c r="F16" s="8"/>
      <c r="G16" s="8"/>
      <c r="I16" s="10"/>
      <c r="J16" s="10"/>
      <c r="K16" s="10"/>
      <c r="L16" s="11"/>
    </row>
    <row r="17" spans="1:12" ht="15">
      <c r="A17" s="9" t="s">
        <v>24</v>
      </c>
      <c r="B17" s="4"/>
      <c r="C17" s="5"/>
      <c r="D17" s="6"/>
      <c r="E17" s="7"/>
      <c r="F17" s="8"/>
      <c r="G17" s="8"/>
      <c r="J17" s="10"/>
      <c r="K17" s="10"/>
      <c r="L17" s="11"/>
    </row>
    <row r="18" spans="1:12" ht="15">
      <c r="A18" s="3" t="s">
        <v>25</v>
      </c>
      <c r="B18" s="4" t="s">
        <v>7</v>
      </c>
      <c r="C18" s="5">
        <v>76.75</v>
      </c>
      <c r="D18" s="6" t="s">
        <v>26</v>
      </c>
      <c r="E18" s="7">
        <v>1</v>
      </c>
      <c r="F18" s="8">
        <v>76.75</v>
      </c>
      <c r="G18" s="8">
        <f>E18*F18</f>
        <v>76.75</v>
      </c>
      <c r="I18" s="10"/>
      <c r="J18" s="10"/>
      <c r="K18" s="10"/>
      <c r="L18" s="11"/>
    </row>
    <row r="19" spans="1:12" ht="15">
      <c r="A19" s="9" t="s">
        <v>27</v>
      </c>
      <c r="B19" s="4"/>
      <c r="C19" s="5"/>
      <c r="D19" s="6"/>
      <c r="E19" s="7"/>
      <c r="F19" s="8"/>
      <c r="G19" s="8"/>
      <c r="I19" s="10"/>
      <c r="J19" s="10"/>
      <c r="K19" s="10"/>
      <c r="L19" s="11"/>
    </row>
    <row r="20" spans="1:12" ht="15">
      <c r="A20" s="9" t="s">
        <v>28</v>
      </c>
      <c r="B20" s="4"/>
      <c r="C20" s="5"/>
      <c r="D20" s="6"/>
      <c r="E20" s="7"/>
      <c r="F20" s="8"/>
      <c r="G20" s="8"/>
      <c r="J20" s="10"/>
      <c r="K20" s="10"/>
      <c r="L20" s="11"/>
    </row>
    <row r="21" spans="1:12" ht="15">
      <c r="A21" s="9" t="s">
        <v>29</v>
      </c>
      <c r="B21" s="4"/>
      <c r="C21" s="5"/>
      <c r="D21" s="6"/>
      <c r="E21" s="7"/>
      <c r="F21" s="8"/>
      <c r="G21" s="8"/>
      <c r="I21" s="10"/>
      <c r="J21" s="10"/>
      <c r="K21" s="10"/>
      <c r="L21" s="11"/>
    </row>
    <row r="22" spans="1:12" ht="15">
      <c r="A22" s="3" t="s">
        <v>30</v>
      </c>
      <c r="B22" s="4" t="s">
        <v>7</v>
      </c>
      <c r="C22" s="5">
        <v>41.57</v>
      </c>
      <c r="D22" s="6" t="s">
        <v>31</v>
      </c>
      <c r="E22" s="7">
        <v>1</v>
      </c>
      <c r="F22" s="8">
        <v>41.57</v>
      </c>
      <c r="G22" s="8">
        <f>E22*F22</f>
        <v>41.57</v>
      </c>
      <c r="I22" s="10"/>
      <c r="J22" s="10"/>
      <c r="K22" s="10"/>
      <c r="L22" s="11"/>
    </row>
    <row r="23" spans="1:12" ht="15">
      <c r="A23" s="9" t="s">
        <v>32</v>
      </c>
      <c r="B23" s="4"/>
      <c r="C23" s="5"/>
      <c r="D23" s="6"/>
      <c r="E23" s="7"/>
      <c r="F23" s="8"/>
      <c r="G23" s="8"/>
      <c r="J23" s="10"/>
      <c r="K23" s="10"/>
      <c r="L23" s="11"/>
    </row>
    <row r="24" spans="1:12" ht="15">
      <c r="A24" s="9" t="s">
        <v>33</v>
      </c>
      <c r="B24" s="4"/>
      <c r="C24" s="5"/>
      <c r="D24" s="6"/>
      <c r="E24" s="7"/>
      <c r="F24" s="8"/>
      <c r="G24" s="8"/>
      <c r="I24" s="10"/>
      <c r="J24" s="10"/>
      <c r="K24" s="10"/>
      <c r="L24" s="11"/>
    </row>
    <row r="25" spans="1:12" ht="15">
      <c r="A25" s="9" t="s">
        <v>34</v>
      </c>
      <c r="B25" s="4"/>
      <c r="C25" s="5"/>
      <c r="D25" s="6"/>
      <c r="E25" s="7"/>
      <c r="F25" s="8"/>
      <c r="G25" s="8"/>
      <c r="I25" s="10"/>
      <c r="J25" s="10"/>
      <c r="K25" s="10"/>
      <c r="L25" s="11"/>
    </row>
    <row r="26" spans="1:12" ht="15">
      <c r="A26" s="3" t="s">
        <v>12</v>
      </c>
      <c r="B26" s="4" t="s">
        <v>7</v>
      </c>
      <c r="C26" s="5">
        <v>11.14</v>
      </c>
      <c r="D26" s="6" t="s">
        <v>31</v>
      </c>
      <c r="E26" s="7">
        <v>1</v>
      </c>
      <c r="F26" s="8">
        <v>11.14</v>
      </c>
      <c r="G26" s="8">
        <f>E26*F26</f>
        <v>11.14</v>
      </c>
      <c r="J26" s="10"/>
      <c r="K26" s="10"/>
      <c r="L26" s="11"/>
    </row>
    <row r="27" spans="1:12" ht="15">
      <c r="A27" s="9" t="s">
        <v>17</v>
      </c>
      <c r="B27" s="4"/>
      <c r="C27" s="5"/>
      <c r="D27" s="6"/>
      <c r="E27" s="7"/>
      <c r="F27" s="8"/>
      <c r="G27" s="8"/>
      <c r="I27" s="10"/>
      <c r="J27" s="10"/>
      <c r="K27" s="10"/>
      <c r="L27" s="11"/>
    </row>
    <row r="28" spans="1:12" ht="15">
      <c r="A28" s="9" t="s">
        <v>10</v>
      </c>
      <c r="B28" s="4"/>
      <c r="C28" s="5"/>
      <c r="D28" s="6"/>
      <c r="E28" s="7"/>
      <c r="F28" s="8"/>
      <c r="G28" s="8"/>
      <c r="I28" s="10"/>
      <c r="J28" s="10"/>
      <c r="K28" s="10"/>
      <c r="L28" s="11"/>
    </row>
    <row r="29" spans="1:12" ht="15">
      <c r="A29" s="9" t="s">
        <v>11</v>
      </c>
      <c r="B29" s="4"/>
      <c r="C29" s="5"/>
      <c r="D29" s="6"/>
      <c r="E29" s="7"/>
      <c r="F29" s="8"/>
      <c r="G29" s="8"/>
      <c r="J29" s="10"/>
      <c r="K29" s="10"/>
      <c r="L29" s="11"/>
    </row>
    <row r="30" spans="1:12" ht="15">
      <c r="A30" s="3" t="s">
        <v>12</v>
      </c>
      <c r="B30" s="4" t="s">
        <v>7</v>
      </c>
      <c r="C30" s="5">
        <v>11.14</v>
      </c>
      <c r="D30" s="6" t="s">
        <v>18</v>
      </c>
      <c r="E30" s="7">
        <v>1</v>
      </c>
      <c r="F30" s="8">
        <v>11.14</v>
      </c>
      <c r="G30" s="8">
        <f>E30*F30</f>
        <v>11.14</v>
      </c>
      <c r="I30" s="10"/>
      <c r="J30" s="10"/>
      <c r="K30" s="10"/>
      <c r="L30" s="11"/>
    </row>
    <row r="31" spans="1:12" ht="15">
      <c r="A31" s="9" t="s">
        <v>14</v>
      </c>
      <c r="B31" s="4"/>
      <c r="C31" s="5"/>
      <c r="D31" s="6"/>
      <c r="E31" s="7"/>
      <c r="F31" s="8"/>
      <c r="G31" s="8"/>
      <c r="I31" s="10"/>
      <c r="J31" s="10"/>
      <c r="K31" s="10"/>
      <c r="L31" s="11"/>
    </row>
    <row r="32" spans="1:12" ht="15">
      <c r="A32" s="9" t="s">
        <v>10</v>
      </c>
      <c r="B32" s="4"/>
      <c r="C32" s="5"/>
      <c r="D32" s="6"/>
      <c r="E32" s="7"/>
      <c r="F32" s="8"/>
      <c r="G32" s="8"/>
      <c r="J32" s="10"/>
      <c r="K32" s="10"/>
      <c r="L32" s="11"/>
    </row>
    <row r="33" spans="1:12" ht="15">
      <c r="A33" s="9" t="s">
        <v>11</v>
      </c>
      <c r="B33" s="4"/>
      <c r="C33" s="5"/>
      <c r="D33" s="6"/>
      <c r="E33" s="7"/>
      <c r="F33" s="8"/>
      <c r="G33" s="8"/>
      <c r="I33" s="10"/>
      <c r="J33" s="10"/>
      <c r="K33" s="10"/>
      <c r="L33" s="11"/>
    </row>
    <row r="34" spans="1:12" ht="15">
      <c r="A34" s="3" t="s">
        <v>35</v>
      </c>
      <c r="B34" s="4" t="s">
        <v>7</v>
      </c>
      <c r="C34" s="5">
        <v>35.96</v>
      </c>
      <c r="D34" s="6" t="s">
        <v>18</v>
      </c>
      <c r="E34" s="7">
        <v>1</v>
      </c>
      <c r="F34" s="8">
        <v>35.96</v>
      </c>
      <c r="G34" s="8">
        <f>E34*F34</f>
        <v>35.96</v>
      </c>
      <c r="I34" s="10"/>
      <c r="J34" s="10"/>
      <c r="K34" s="10"/>
      <c r="L34" s="11"/>
    </row>
    <row r="35" spans="1:12" ht="15">
      <c r="A35" s="9" t="s">
        <v>36</v>
      </c>
      <c r="B35" s="4"/>
      <c r="C35" s="5"/>
      <c r="D35" s="6"/>
      <c r="E35" s="7"/>
      <c r="F35" s="8"/>
      <c r="G35" s="8"/>
      <c r="J35" s="10"/>
      <c r="K35" s="10"/>
      <c r="L35" s="11"/>
    </row>
    <row r="36" spans="1:12" ht="15">
      <c r="A36" s="9" t="s">
        <v>33</v>
      </c>
      <c r="B36" s="4"/>
      <c r="C36" s="5"/>
      <c r="D36" s="6"/>
      <c r="E36" s="7"/>
      <c r="F36" s="8"/>
      <c r="G36" s="8"/>
      <c r="I36" s="10"/>
      <c r="J36" s="10"/>
      <c r="K36" s="10"/>
      <c r="L36" s="11"/>
    </row>
    <row r="37" spans="1:12" ht="15">
      <c r="A37" s="9" t="s">
        <v>24</v>
      </c>
      <c r="B37" s="4"/>
      <c r="C37" s="5"/>
      <c r="D37" s="6"/>
      <c r="E37" s="7"/>
      <c r="F37" s="8"/>
      <c r="G37" s="8"/>
      <c r="I37" s="10"/>
      <c r="J37" s="10"/>
      <c r="K37" s="10"/>
      <c r="L37" s="11"/>
    </row>
    <row r="38" spans="1:12" ht="15">
      <c r="A38" s="3" t="s">
        <v>37</v>
      </c>
      <c r="B38" s="4" t="s">
        <v>7</v>
      </c>
      <c r="C38" s="5">
        <v>41.94</v>
      </c>
      <c r="D38" s="6" t="s">
        <v>26</v>
      </c>
      <c r="E38" s="7">
        <v>1</v>
      </c>
      <c r="F38" s="8">
        <v>41.94</v>
      </c>
      <c r="G38" s="8">
        <f>E38*F38</f>
        <v>41.94</v>
      </c>
      <c r="J38" s="10"/>
      <c r="K38" s="10"/>
      <c r="L38" s="11"/>
    </row>
    <row r="39" spans="1:12" ht="15">
      <c r="A39" s="9" t="s">
        <v>38</v>
      </c>
      <c r="B39" s="4"/>
      <c r="C39" s="5"/>
      <c r="D39" s="6"/>
      <c r="E39" s="7"/>
      <c r="F39" s="8"/>
      <c r="G39" s="8"/>
      <c r="I39" s="10"/>
      <c r="J39" s="10"/>
      <c r="K39" s="10"/>
      <c r="L39" s="11"/>
    </row>
    <row r="40" spans="1:12" ht="15">
      <c r="A40" s="9" t="s">
        <v>39</v>
      </c>
      <c r="B40" s="4"/>
      <c r="C40" s="5"/>
      <c r="D40" s="6"/>
      <c r="E40" s="7"/>
      <c r="F40" s="8"/>
      <c r="G40" s="8"/>
      <c r="I40" s="10"/>
      <c r="J40" s="10"/>
      <c r="K40" s="10"/>
      <c r="L40" s="11"/>
    </row>
    <row r="41" spans="1:12" ht="15">
      <c r="A41" s="9" t="s">
        <v>11</v>
      </c>
      <c r="B41" s="4"/>
      <c r="C41" s="5"/>
      <c r="D41" s="6"/>
      <c r="E41" s="7"/>
      <c r="F41" s="8"/>
      <c r="G41" s="8"/>
      <c r="I41" s="10"/>
      <c r="J41" s="10"/>
      <c r="K41" s="10"/>
      <c r="L41" s="11"/>
    </row>
    <row r="42" spans="1:12" ht="15">
      <c r="A42" s="3" t="s">
        <v>40</v>
      </c>
      <c r="B42" s="4" t="s">
        <v>7</v>
      </c>
      <c r="C42" s="5">
        <v>19.96</v>
      </c>
      <c r="D42" s="6" t="s">
        <v>26</v>
      </c>
      <c r="E42" s="7">
        <v>1</v>
      </c>
      <c r="F42" s="8">
        <v>19.96</v>
      </c>
      <c r="G42" s="8">
        <f>E42*F42</f>
        <v>19.96</v>
      </c>
      <c r="I42" s="10"/>
      <c r="J42" s="10"/>
      <c r="K42" s="10"/>
      <c r="L42" s="11"/>
    </row>
    <row r="43" spans="1:12" ht="15">
      <c r="A43" s="9" t="s">
        <v>41</v>
      </c>
      <c r="B43" s="4"/>
      <c r="C43" s="5"/>
      <c r="D43" s="6"/>
      <c r="E43" s="7"/>
      <c r="F43" s="8"/>
      <c r="G43" s="8"/>
      <c r="I43" s="10"/>
      <c r="J43" s="10"/>
      <c r="K43" s="10"/>
      <c r="L43" s="11"/>
    </row>
    <row r="44" spans="1:12" ht="15">
      <c r="A44" s="9" t="s">
        <v>39</v>
      </c>
      <c r="B44" s="4"/>
      <c r="C44" s="5"/>
      <c r="D44" s="6"/>
      <c r="E44" s="7"/>
      <c r="F44" s="8"/>
      <c r="G44" s="8"/>
      <c r="J44" s="10"/>
      <c r="K44" s="10"/>
      <c r="L44" s="11"/>
    </row>
    <row r="45" spans="1:12" ht="15">
      <c r="A45" s="9" t="s">
        <v>42</v>
      </c>
      <c r="B45" s="4"/>
      <c r="C45" s="5"/>
      <c r="D45" s="6"/>
      <c r="E45" s="7"/>
      <c r="F45" s="8"/>
      <c r="G45" s="8"/>
      <c r="I45" s="10"/>
      <c r="J45" s="10"/>
      <c r="K45" s="10"/>
      <c r="L45" s="11"/>
    </row>
    <row r="46" spans="1:12" ht="15">
      <c r="A46" s="3" t="s">
        <v>30</v>
      </c>
      <c r="B46" s="4" t="s">
        <v>7</v>
      </c>
      <c r="C46" s="5">
        <v>41.57</v>
      </c>
      <c r="D46" s="6" t="s">
        <v>18</v>
      </c>
      <c r="E46" s="7">
        <v>1</v>
      </c>
      <c r="F46" s="8">
        <v>41.57</v>
      </c>
      <c r="G46" s="8">
        <f>E46*F46</f>
        <v>41.57</v>
      </c>
      <c r="I46" s="10"/>
      <c r="J46" s="10"/>
      <c r="K46" s="10"/>
      <c r="L46" s="11"/>
    </row>
    <row r="47" spans="1:12" ht="15">
      <c r="A47" s="9" t="s">
        <v>32</v>
      </c>
      <c r="B47" s="4"/>
      <c r="C47" s="5"/>
      <c r="D47" s="6"/>
      <c r="E47" s="7"/>
      <c r="F47" s="8"/>
      <c r="G47" s="8"/>
      <c r="J47" s="10"/>
      <c r="K47" s="10"/>
      <c r="L47" s="11"/>
    </row>
    <row r="48" spans="1:12" ht="15">
      <c r="A48" s="9" t="s">
        <v>39</v>
      </c>
      <c r="B48" s="4"/>
      <c r="C48" s="5"/>
      <c r="D48" s="6"/>
      <c r="E48" s="7"/>
      <c r="F48" s="8"/>
      <c r="G48" s="8"/>
      <c r="I48" s="10"/>
      <c r="J48" s="10"/>
      <c r="K48" s="10"/>
      <c r="L48" s="11"/>
    </row>
    <row r="49" spans="1:12" ht="15">
      <c r="A49" s="9" t="s">
        <v>34</v>
      </c>
      <c r="B49" s="4"/>
      <c r="C49" s="5"/>
      <c r="D49" s="6"/>
      <c r="E49" s="7"/>
      <c r="F49" s="8"/>
      <c r="G49" s="8"/>
      <c r="I49" s="10"/>
      <c r="J49" s="10"/>
      <c r="K49" s="10"/>
      <c r="L49" s="11"/>
    </row>
    <row r="50" spans="1:12" ht="15">
      <c r="A50" s="3" t="s">
        <v>43</v>
      </c>
      <c r="B50" s="4" t="s">
        <v>7</v>
      </c>
      <c r="C50" s="5">
        <v>57.15</v>
      </c>
      <c r="D50" s="6" t="s">
        <v>8</v>
      </c>
      <c r="E50" s="7">
        <v>1</v>
      </c>
      <c r="F50" s="8">
        <v>57.15</v>
      </c>
      <c r="G50" s="8">
        <f>E50*F50</f>
        <v>57.15</v>
      </c>
      <c r="J50" s="10"/>
      <c r="K50" s="10"/>
      <c r="L50" s="11"/>
    </row>
    <row r="51" spans="1:12" ht="15">
      <c r="A51" s="9" t="s">
        <v>44</v>
      </c>
      <c r="B51" s="4"/>
      <c r="C51" s="5"/>
      <c r="D51" s="6"/>
      <c r="E51" s="7"/>
      <c r="F51" s="8"/>
      <c r="G51" s="8"/>
      <c r="I51" s="10"/>
      <c r="J51" s="10"/>
      <c r="K51" s="10"/>
      <c r="L51" s="11"/>
    </row>
    <row r="52" spans="1:12" ht="15">
      <c r="A52" s="9" t="s">
        <v>45</v>
      </c>
      <c r="B52" s="4"/>
      <c r="C52" s="5"/>
      <c r="D52" s="6"/>
      <c r="E52" s="7"/>
      <c r="F52" s="8"/>
      <c r="G52" s="8"/>
      <c r="I52" s="10"/>
      <c r="J52" s="10"/>
      <c r="K52" s="10"/>
      <c r="L52" s="11"/>
    </row>
    <row r="53" spans="1:12" ht="15">
      <c r="A53" s="9" t="s">
        <v>46</v>
      </c>
      <c r="B53" s="4"/>
      <c r="C53" s="5"/>
      <c r="D53" s="6"/>
      <c r="E53" s="7"/>
      <c r="F53" s="8"/>
      <c r="G53" s="8"/>
      <c r="J53" s="10"/>
      <c r="K53" s="12"/>
      <c r="L53" s="11"/>
    </row>
    <row r="54" spans="1:12" ht="15">
      <c r="A54" s="3" t="s">
        <v>20</v>
      </c>
      <c r="B54" s="4" t="s">
        <v>7</v>
      </c>
      <c r="C54" s="5">
        <v>7.96</v>
      </c>
      <c r="D54" s="6" t="s">
        <v>47</v>
      </c>
      <c r="E54" s="7">
        <v>1</v>
      </c>
      <c r="F54" s="8">
        <v>7.96</v>
      </c>
      <c r="G54" s="8">
        <f>E54*F54</f>
        <v>7.96</v>
      </c>
      <c r="J54" s="10"/>
      <c r="K54" s="12"/>
      <c r="L54" s="11"/>
    </row>
    <row r="55" spans="1:12" ht="15">
      <c r="A55" s="9" t="s">
        <v>22</v>
      </c>
      <c r="B55" s="4"/>
      <c r="C55" s="5"/>
      <c r="D55" s="6"/>
      <c r="E55" s="7"/>
      <c r="F55" s="8"/>
      <c r="G55" s="8"/>
      <c r="I55" s="10"/>
      <c r="J55" s="10"/>
      <c r="K55" s="12"/>
      <c r="L55" s="11"/>
    </row>
    <row r="56" spans="1:12" ht="15">
      <c r="A56" s="9" t="s">
        <v>48</v>
      </c>
      <c r="B56" s="4"/>
      <c r="C56" s="5"/>
      <c r="D56" s="6"/>
      <c r="E56" s="7"/>
      <c r="F56" s="8"/>
      <c r="G56" s="8"/>
      <c r="J56" s="10"/>
      <c r="K56" s="10"/>
      <c r="L56" s="11"/>
    </row>
    <row r="57" spans="1:12" ht="15">
      <c r="A57" s="9" t="s">
        <v>24</v>
      </c>
      <c r="B57" s="4"/>
      <c r="C57" s="5"/>
      <c r="D57" s="6"/>
      <c r="E57" s="7"/>
      <c r="F57" s="8"/>
      <c r="G57" s="8"/>
      <c r="I57" s="10"/>
      <c r="J57" s="10"/>
      <c r="K57" s="10"/>
      <c r="L57" s="11"/>
    </row>
    <row r="58" spans="1:12" ht="15">
      <c r="A58" s="3" t="s">
        <v>49</v>
      </c>
      <c r="B58" s="4" t="s">
        <v>7</v>
      </c>
      <c r="C58" s="5">
        <v>53.14</v>
      </c>
      <c r="D58" s="6" t="s">
        <v>50</v>
      </c>
      <c r="E58" s="7">
        <v>1</v>
      </c>
      <c r="F58" s="8">
        <v>53.14</v>
      </c>
      <c r="G58" s="8">
        <f>E58*F58</f>
        <v>53.14</v>
      </c>
      <c r="I58" s="10"/>
      <c r="J58" s="10"/>
      <c r="K58" s="10"/>
      <c r="L58" s="11"/>
    </row>
    <row r="59" spans="1:12" ht="15">
      <c r="A59" s="9" t="s">
        <v>14</v>
      </c>
      <c r="B59" s="4"/>
      <c r="C59" s="5"/>
      <c r="D59" s="6"/>
      <c r="E59" s="7"/>
      <c r="F59" s="8"/>
      <c r="G59" s="8"/>
      <c r="J59" s="10"/>
      <c r="K59" s="10"/>
      <c r="L59" s="11"/>
    </row>
    <row r="60" spans="1:12" ht="15">
      <c r="A60" s="9" t="s">
        <v>51</v>
      </c>
      <c r="B60" s="4"/>
      <c r="C60" s="5"/>
      <c r="D60" s="6"/>
      <c r="E60" s="7"/>
      <c r="F60" s="8"/>
      <c r="G60" s="8"/>
      <c r="I60" s="10"/>
      <c r="J60" s="10"/>
      <c r="K60" s="10"/>
      <c r="L60" s="11"/>
    </row>
    <row r="61" spans="1:12" ht="15">
      <c r="A61" s="9" t="s">
        <v>11</v>
      </c>
      <c r="B61" s="4"/>
      <c r="C61" s="5"/>
      <c r="D61" s="6"/>
      <c r="E61" s="7"/>
      <c r="F61" s="8"/>
      <c r="G61" s="8"/>
      <c r="I61" s="10"/>
      <c r="J61" s="10"/>
      <c r="K61" s="10"/>
      <c r="L61" s="11"/>
    </row>
    <row r="62" spans="1:7" ht="15">
      <c r="A62" s="3" t="s">
        <v>52</v>
      </c>
      <c r="B62" s="4" t="s">
        <v>7</v>
      </c>
      <c r="C62" s="5">
        <v>43.96</v>
      </c>
      <c r="D62" s="6" t="s">
        <v>50</v>
      </c>
      <c r="E62" s="7">
        <v>1</v>
      </c>
      <c r="F62" s="8">
        <v>43.96</v>
      </c>
      <c r="G62" s="8">
        <f>E62*F62</f>
        <v>43.96</v>
      </c>
    </row>
    <row r="63" spans="1:7" ht="15">
      <c r="A63" s="9" t="s">
        <v>53</v>
      </c>
      <c r="B63" s="4"/>
      <c r="C63" s="5"/>
      <c r="D63" s="6"/>
      <c r="E63" s="7"/>
      <c r="F63" s="8"/>
      <c r="G63" s="8"/>
    </row>
    <row r="64" spans="1:7" ht="15">
      <c r="A64" s="9" t="s">
        <v>51</v>
      </c>
      <c r="B64" s="4"/>
      <c r="C64" s="5"/>
      <c r="D64" s="6"/>
      <c r="E64" s="7"/>
      <c r="F64" s="8"/>
      <c r="G64" s="8"/>
    </row>
    <row r="65" spans="1:7" ht="15">
      <c r="A65" s="9" t="s">
        <v>42</v>
      </c>
      <c r="B65" s="4"/>
      <c r="C65" s="5"/>
      <c r="D65" s="6"/>
      <c r="E65" s="7"/>
      <c r="F65" s="8"/>
      <c r="G65" s="8"/>
    </row>
    <row r="66" spans="1:7" ht="15">
      <c r="A66" s="3" t="s">
        <v>12</v>
      </c>
      <c r="B66" s="4" t="s">
        <v>54</v>
      </c>
      <c r="C66" s="5">
        <v>44.56</v>
      </c>
      <c r="D66" s="6" t="s">
        <v>13</v>
      </c>
      <c r="E66" s="7">
        <v>2</v>
      </c>
      <c r="F66" s="8">
        <v>11.14</v>
      </c>
      <c r="G66" s="8">
        <f>E66*F66</f>
        <v>22.28</v>
      </c>
    </row>
    <row r="67" spans="1:7" ht="15">
      <c r="A67" s="9" t="s">
        <v>14</v>
      </c>
      <c r="B67" s="4"/>
      <c r="C67" s="5"/>
      <c r="D67" s="6" t="s">
        <v>55</v>
      </c>
      <c r="E67" s="7">
        <v>2</v>
      </c>
      <c r="F67" s="8">
        <v>11.14</v>
      </c>
      <c r="G67" s="8">
        <f>E67*F67</f>
        <v>22.28</v>
      </c>
    </row>
    <row r="68" spans="1:7" ht="15">
      <c r="A68" s="9" t="s">
        <v>56</v>
      </c>
      <c r="B68" s="4"/>
      <c r="C68" s="5"/>
      <c r="D68" s="6"/>
      <c r="E68" s="7"/>
      <c r="F68" s="8"/>
      <c r="G68" s="8"/>
    </row>
    <row r="69" spans="1:7" ht="15">
      <c r="A69" s="9" t="s">
        <v>11</v>
      </c>
      <c r="B69" s="4"/>
      <c r="C69" s="5"/>
      <c r="D69" s="6"/>
      <c r="E69" s="7"/>
      <c r="F69" s="8"/>
      <c r="G69" s="8"/>
    </row>
    <row r="70" spans="1:7" ht="15">
      <c r="A70" s="3" t="s">
        <v>57</v>
      </c>
      <c r="B70" s="4" t="s">
        <v>7</v>
      </c>
      <c r="C70" s="5">
        <v>71.95</v>
      </c>
      <c r="D70" s="6" t="s">
        <v>50</v>
      </c>
      <c r="E70" s="7">
        <v>1</v>
      </c>
      <c r="F70" s="8">
        <v>71.95</v>
      </c>
      <c r="G70" s="8">
        <f>E70*F70</f>
        <v>71.95</v>
      </c>
    </row>
    <row r="71" spans="1:7" ht="15">
      <c r="A71" s="9" t="s">
        <v>58</v>
      </c>
      <c r="B71" s="4"/>
      <c r="C71" s="5"/>
      <c r="D71" s="6"/>
      <c r="E71" s="7"/>
      <c r="F71" s="8"/>
      <c r="G71" s="8"/>
    </row>
    <row r="72" spans="1:7" ht="15">
      <c r="A72" s="9" t="s">
        <v>51</v>
      </c>
      <c r="B72" s="4"/>
      <c r="C72" s="5"/>
      <c r="D72" s="6"/>
      <c r="E72" s="7"/>
      <c r="F72" s="8"/>
      <c r="G72" s="8"/>
    </row>
    <row r="73" spans="1:7" ht="15">
      <c r="A73" s="9" t="s">
        <v>29</v>
      </c>
      <c r="B73" s="4"/>
      <c r="C73" s="5"/>
      <c r="D73" s="6"/>
      <c r="E73" s="7"/>
      <c r="F73" s="8"/>
      <c r="G73" s="8"/>
    </row>
    <row r="74" spans="1:7" ht="15">
      <c r="A74" s="3" t="s">
        <v>59</v>
      </c>
      <c r="B74" s="4" t="s">
        <v>7</v>
      </c>
      <c r="C74" s="5">
        <v>49.6</v>
      </c>
      <c r="D74" s="6" t="s">
        <v>47</v>
      </c>
      <c r="E74" s="7">
        <v>1</v>
      </c>
      <c r="F74" s="8">
        <v>49.6</v>
      </c>
      <c r="G74" s="8">
        <f>E74*F74</f>
        <v>49.6</v>
      </c>
    </row>
    <row r="75" spans="1:7" ht="15">
      <c r="A75" s="9" t="s">
        <v>60</v>
      </c>
      <c r="B75" s="4"/>
      <c r="C75" s="5"/>
      <c r="D75" s="6"/>
      <c r="E75" s="7"/>
      <c r="F75" s="8"/>
      <c r="G75" s="8"/>
    </row>
    <row r="76" spans="1:7" ht="15">
      <c r="A76" s="9" t="s">
        <v>28</v>
      </c>
      <c r="B76" s="4"/>
      <c r="C76" s="5"/>
      <c r="D76" s="6"/>
      <c r="E76" s="7"/>
      <c r="F76" s="8"/>
      <c r="G76" s="8"/>
    </row>
    <row r="77" spans="1:7" ht="15">
      <c r="A77" s="9" t="s">
        <v>34</v>
      </c>
      <c r="B77" s="4"/>
      <c r="C77" s="5"/>
      <c r="D77" s="6"/>
      <c r="E77" s="7"/>
      <c r="F77" s="8"/>
      <c r="G77" s="8"/>
    </row>
    <row r="78" spans="1:7" ht="15">
      <c r="A78" s="13" t="s">
        <v>61</v>
      </c>
      <c r="B78" s="14" t="s">
        <v>7</v>
      </c>
      <c r="C78" s="15">
        <v>89.54</v>
      </c>
      <c r="D78" s="16" t="s">
        <v>26</v>
      </c>
      <c r="E78" s="17">
        <v>1</v>
      </c>
      <c r="F78" s="18">
        <v>89.54</v>
      </c>
      <c r="G78" s="18">
        <f>E78*F78</f>
        <v>89.54</v>
      </c>
    </row>
    <row r="79" spans="1:7" ht="15">
      <c r="A79" s="19" t="s">
        <v>62</v>
      </c>
      <c r="B79" s="14"/>
      <c r="C79" s="15"/>
      <c r="D79" s="16"/>
      <c r="E79" s="17"/>
      <c r="F79" s="18"/>
      <c r="G79" s="18"/>
    </row>
    <row r="80" spans="1:7" ht="15">
      <c r="A80" s="19" t="s">
        <v>63</v>
      </c>
      <c r="B80" s="14"/>
      <c r="C80" s="15"/>
      <c r="D80" s="16"/>
      <c r="E80" s="17"/>
      <c r="F80" s="18"/>
      <c r="G80" s="18"/>
    </row>
    <row r="81" spans="1:7" ht="15">
      <c r="A81" s="19" t="s">
        <v>11</v>
      </c>
      <c r="B81" s="14"/>
      <c r="C81" s="15"/>
      <c r="D81" s="16"/>
      <c r="E81" s="17"/>
      <c r="F81" s="18"/>
      <c r="G81" s="18"/>
    </row>
    <row r="82" spans="1:7" ht="15">
      <c r="A82" s="13" t="s">
        <v>64</v>
      </c>
      <c r="B82" s="14" t="s">
        <v>7</v>
      </c>
      <c r="C82" s="15">
        <v>47.95</v>
      </c>
      <c r="D82" s="16" t="s">
        <v>65</v>
      </c>
      <c r="E82" s="17">
        <v>1</v>
      </c>
      <c r="F82" s="18">
        <v>47.95</v>
      </c>
      <c r="G82" s="18">
        <f>E82*F82</f>
        <v>47.95</v>
      </c>
    </row>
    <row r="83" spans="1:7" ht="15">
      <c r="A83" s="19" t="s">
        <v>66</v>
      </c>
      <c r="B83" s="14"/>
      <c r="C83" s="15"/>
      <c r="D83" s="16"/>
      <c r="E83" s="17"/>
      <c r="F83" s="18"/>
      <c r="G83" s="18"/>
    </row>
    <row r="84" spans="1:7" ht="15">
      <c r="A84" s="19" t="s">
        <v>67</v>
      </c>
      <c r="B84" s="14"/>
      <c r="C84" s="15"/>
      <c r="D84" s="16"/>
      <c r="E84" s="17"/>
      <c r="F84" s="18"/>
      <c r="G84" s="18"/>
    </row>
    <row r="85" spans="1:7" ht="15">
      <c r="A85" s="19" t="s">
        <v>29</v>
      </c>
      <c r="B85" s="14"/>
      <c r="C85" s="15"/>
      <c r="D85" s="16"/>
      <c r="E85" s="17"/>
      <c r="F85" s="18"/>
      <c r="G85" s="18"/>
    </row>
    <row r="86" spans="1:7" ht="15">
      <c r="A86" s="13" t="s">
        <v>68</v>
      </c>
      <c r="B86" s="14" t="s">
        <v>7</v>
      </c>
      <c r="C86" s="15">
        <v>23.96</v>
      </c>
      <c r="D86" s="16" t="s">
        <v>55</v>
      </c>
      <c r="E86" s="17">
        <v>1</v>
      </c>
      <c r="F86" s="18">
        <v>23.96</v>
      </c>
      <c r="G86" s="18">
        <f>E86*F86</f>
        <v>23.96</v>
      </c>
    </row>
    <row r="87" spans="1:7" ht="15">
      <c r="A87" s="19" t="s">
        <v>69</v>
      </c>
      <c r="B87" s="14"/>
      <c r="C87" s="15"/>
      <c r="D87" s="16"/>
      <c r="E87" s="17"/>
      <c r="F87" s="18"/>
      <c r="G87" s="18"/>
    </row>
    <row r="88" spans="1:7" ht="15">
      <c r="A88" s="19" t="s">
        <v>67</v>
      </c>
      <c r="B88" s="14"/>
      <c r="C88" s="15"/>
      <c r="D88" s="16"/>
      <c r="E88" s="17"/>
      <c r="F88" s="18"/>
      <c r="G88" s="18"/>
    </row>
    <row r="89" spans="1:7" ht="15">
      <c r="A89" s="19" t="s">
        <v>42</v>
      </c>
      <c r="B89" s="14"/>
      <c r="C89" s="15"/>
      <c r="D89" s="16"/>
      <c r="E89" s="17"/>
      <c r="F89" s="18"/>
      <c r="G89" s="18"/>
    </row>
    <row r="90" spans="1:7" ht="15">
      <c r="A90" s="13" t="s">
        <v>70</v>
      </c>
      <c r="B90" s="14" t="s">
        <v>7</v>
      </c>
      <c r="C90" s="15">
        <v>31.97</v>
      </c>
      <c r="D90" s="16" t="s">
        <v>31</v>
      </c>
      <c r="E90" s="17">
        <v>1</v>
      </c>
      <c r="F90" s="18">
        <v>31.97</v>
      </c>
      <c r="G90" s="18">
        <f>E90*F90</f>
        <v>31.97</v>
      </c>
    </row>
    <row r="91" spans="1:7" ht="15">
      <c r="A91" s="19" t="s">
        <v>71</v>
      </c>
      <c r="B91" s="14"/>
      <c r="C91" s="15"/>
      <c r="D91" s="16"/>
      <c r="E91" s="17"/>
      <c r="F91" s="17"/>
      <c r="G91" s="17"/>
    </row>
    <row r="92" spans="1:7" ht="15">
      <c r="A92" s="19" t="s">
        <v>45</v>
      </c>
      <c r="B92" s="14"/>
      <c r="C92" s="15"/>
      <c r="D92" s="16"/>
      <c r="E92" s="17"/>
      <c r="F92" s="17"/>
      <c r="G92" s="17"/>
    </row>
    <row r="93" spans="1:7" ht="15">
      <c r="A93" s="19" t="s">
        <v>34</v>
      </c>
      <c r="B93" s="14"/>
      <c r="C93" s="15"/>
      <c r="D93" s="16"/>
      <c r="E93" s="17"/>
      <c r="F93" s="17"/>
      <c r="G93" s="17"/>
    </row>
    <row r="94" spans="1:7" ht="15">
      <c r="A94" s="20"/>
      <c r="B94" s="17"/>
      <c r="C94" s="21"/>
      <c r="D94" s="16"/>
      <c r="E94" s="17"/>
      <c r="F94" s="17"/>
      <c r="G94" s="17"/>
    </row>
    <row r="95" spans="1:7" ht="15">
      <c r="A95" s="22" t="s">
        <v>72</v>
      </c>
      <c r="B95">
        <v>2</v>
      </c>
      <c r="C95" s="23">
        <v>20</v>
      </c>
      <c r="D95" s="1"/>
      <c r="E95" s="24">
        <v>0.0236</v>
      </c>
      <c r="G95" s="26">
        <f>SUM(G2:G94)</f>
        <v>853.0799999999999</v>
      </c>
    </row>
    <row r="96" spans="1:7" ht="6.75" customHeight="1">
      <c r="A96" s="22"/>
      <c r="B96"/>
      <c r="C96" s="27"/>
      <c r="D96" s="1"/>
      <c r="E96" s="24"/>
      <c r="G96" s="26"/>
    </row>
    <row r="97" spans="1:4" ht="15.75" thickBot="1">
      <c r="A97" s="28" t="s">
        <v>73</v>
      </c>
      <c r="B97" s="29"/>
      <c r="C97" s="30"/>
      <c r="D97" s="31"/>
    </row>
    <row r="98" spans="1:4" ht="21.75" thickBot="1">
      <c r="A98" s="32" t="s">
        <v>74</v>
      </c>
      <c r="B98" s="33" t="s">
        <v>75</v>
      </c>
      <c r="C98" s="34">
        <v>46353.3</v>
      </c>
      <c r="D98" s="31"/>
    </row>
    <row r="99" spans="1:4" ht="15">
      <c r="A99" s="28" t="s">
        <v>76</v>
      </c>
      <c r="B99" s="35">
        <f>46353.3/669.75</f>
        <v>69.20985442329227</v>
      </c>
      <c r="C99" s="34"/>
      <c r="D99" s="31"/>
    </row>
    <row r="100" spans="1:4" ht="15.75" thickBot="1">
      <c r="A100" s="28" t="s">
        <v>77</v>
      </c>
      <c r="B100" s="29"/>
      <c r="C100" s="34"/>
      <c r="D100" s="31"/>
    </row>
    <row r="101" spans="1:4" ht="21.75" thickBot="1">
      <c r="A101" s="32" t="s">
        <v>78</v>
      </c>
      <c r="B101" s="33" t="s">
        <v>79</v>
      </c>
      <c r="C101" s="34">
        <v>14086.84</v>
      </c>
      <c r="D101" s="31"/>
    </row>
    <row r="102" spans="1:4" ht="15">
      <c r="A102" s="28" t="s">
        <v>80</v>
      </c>
      <c r="B102" s="35">
        <f>14086.84/203.42</f>
        <v>69.25002457968735</v>
      </c>
      <c r="C102" s="36"/>
      <c r="D102" s="31"/>
    </row>
    <row r="103" spans="1:4" ht="15">
      <c r="A103" s="22"/>
      <c r="B103" s="37"/>
      <c r="C103" s="38"/>
      <c r="D103" s="1"/>
    </row>
    <row r="104" spans="1:4" ht="15.75" thickBot="1">
      <c r="A104" s="39" t="s">
        <v>81</v>
      </c>
      <c r="B104" s="40"/>
      <c r="C104" s="41"/>
      <c r="D104" s="42"/>
    </row>
    <row r="105" spans="1:4" ht="21.75" thickBot="1">
      <c r="A105" s="43" t="s">
        <v>82</v>
      </c>
      <c r="B105" s="44" t="s">
        <v>83</v>
      </c>
      <c r="C105" s="45">
        <v>48372.65</v>
      </c>
      <c r="D105" s="42"/>
    </row>
    <row r="106" spans="1:4" ht="15">
      <c r="A106" s="39" t="s">
        <v>76</v>
      </c>
      <c r="B106" s="46">
        <f>C105/669.75</f>
        <v>72.22493467711833</v>
      </c>
      <c r="C106" s="45"/>
      <c r="D106" s="42"/>
    </row>
    <row r="107" spans="1:4" ht="15.75" thickBot="1">
      <c r="A107" s="39" t="s">
        <v>84</v>
      </c>
      <c r="B107" s="40"/>
      <c r="C107" s="45"/>
      <c r="D107" s="42"/>
    </row>
    <row r="108" spans="1:4" ht="21.75" thickBot="1">
      <c r="A108" s="43" t="s">
        <v>85</v>
      </c>
      <c r="B108" s="44" t="s">
        <v>86</v>
      </c>
      <c r="C108" s="45">
        <v>14684.89</v>
      </c>
      <c r="D108" s="42"/>
    </row>
    <row r="109" spans="1:4" ht="15">
      <c r="A109" s="39" t="s">
        <v>80</v>
      </c>
      <c r="B109" s="46">
        <f>C108/203.42</f>
        <v>72.1900009831875</v>
      </c>
      <c r="C109" s="47"/>
      <c r="D109" s="42"/>
    </row>
    <row r="110" spans="1:4" ht="15">
      <c r="A110" s="22"/>
      <c r="B110" s="37"/>
      <c r="C110" s="38"/>
      <c r="D110" s="1"/>
    </row>
    <row r="111" spans="1:7" ht="30">
      <c r="A111" s="48" t="s">
        <v>87</v>
      </c>
      <c r="B111" s="49" t="s">
        <v>88</v>
      </c>
      <c r="C111" s="7" t="s">
        <v>89</v>
      </c>
      <c r="D111" s="48" t="s">
        <v>90</v>
      </c>
      <c r="E111" s="48"/>
      <c r="F111" s="48" t="s">
        <v>91</v>
      </c>
      <c r="G111" s="48" t="s">
        <v>92</v>
      </c>
    </row>
    <row r="112" spans="1:7" ht="15">
      <c r="A112" s="50" t="s">
        <v>8</v>
      </c>
      <c r="B112" s="11">
        <f>SUMIF(D2:D77,"мамаАси",G2:G77)</f>
        <v>67.35</v>
      </c>
      <c r="C112" s="27">
        <f>B112*$B$106</f>
        <v>4864.349350503919</v>
      </c>
      <c r="D112" s="51">
        <f aca="true" t="shared" si="0" ref="D112:D120">C112*(1+$E$95)</f>
        <v>4979.147995175811</v>
      </c>
      <c r="E112" s="51"/>
      <c r="F112"/>
      <c r="G112" s="52"/>
    </row>
    <row r="113" spans="1:7" ht="15">
      <c r="A113" s="1" t="s">
        <v>13</v>
      </c>
      <c r="B113" s="11">
        <f>SUMIF(D2:D77,"MissNLO",G2:G77)</f>
        <v>44.56</v>
      </c>
      <c r="C113" s="27">
        <f>B113*$B$106</f>
        <v>3218.343089212393</v>
      </c>
      <c r="D113" s="51">
        <f>C113*(1+$E$95)</f>
        <v>3294.2959861178056</v>
      </c>
      <c r="E113" s="51"/>
      <c r="F113" s="51">
        <f>3131+26</f>
        <v>3157</v>
      </c>
      <c r="G113" s="52">
        <f aca="true" t="shared" si="1" ref="G113:G120">F113-D113</f>
        <v>-137.29598611780557</v>
      </c>
    </row>
    <row r="114" spans="1:7" ht="15">
      <c r="A114" s="1" t="s">
        <v>55</v>
      </c>
      <c r="B114" s="11">
        <f>SUMIF(D2:D77,"varra",G2:G77)</f>
        <v>22.28</v>
      </c>
      <c r="C114" s="27">
        <f>B114*$B$106</f>
        <v>1609.1715446061964</v>
      </c>
      <c r="D114" s="51">
        <f t="shared" si="0"/>
        <v>1647.1479930589028</v>
      </c>
      <c r="E114" s="51"/>
      <c r="F114" s="51">
        <v>1565.37</v>
      </c>
      <c r="G114" s="52">
        <f t="shared" si="1"/>
        <v>-81.7779930589029</v>
      </c>
    </row>
    <row r="115" spans="1:7" ht="15">
      <c r="A115" s="1" t="s">
        <v>18</v>
      </c>
      <c r="B115" s="11">
        <f>SUMIF(D2:D77,"Ateh",G2:G77)</f>
        <v>99.81</v>
      </c>
      <c r="C115" s="27">
        <f>B115*$B$106</f>
        <v>7208.77073012318</v>
      </c>
      <c r="D115" s="51">
        <f t="shared" si="0"/>
        <v>7378.897719354088</v>
      </c>
      <c r="E115" s="51"/>
      <c r="F115" s="51">
        <v>7013</v>
      </c>
      <c r="G115" s="52">
        <f t="shared" si="1"/>
        <v>-365.8977193540877</v>
      </c>
    </row>
    <row r="116" spans="1:7" ht="15">
      <c r="A116" s="1" t="s">
        <v>21</v>
      </c>
      <c r="B116" s="11">
        <f>SUMIF(D2:D77,"Love",G2:G77)</f>
        <v>7.69</v>
      </c>
      <c r="C116" s="27">
        <f>B116*$B$106</f>
        <v>555.4097476670399</v>
      </c>
      <c r="D116" s="51">
        <f t="shared" si="0"/>
        <v>568.5174177119821</v>
      </c>
      <c r="E116" s="51"/>
      <c r="F116" s="51"/>
      <c r="G116" s="52">
        <f t="shared" si="1"/>
        <v>-568.5174177119821</v>
      </c>
    </row>
    <row r="117" spans="1:7" ht="15">
      <c r="A117" s="1" t="s">
        <v>26</v>
      </c>
      <c r="B117" s="11">
        <f>SUMIF(D2:D77,"chili",G2:G77)</f>
        <v>138.65</v>
      </c>
      <c r="C117" s="27">
        <f>B117*$B$106</f>
        <v>10013.987192982457</v>
      </c>
      <c r="D117" s="51">
        <f t="shared" si="0"/>
        <v>10250.317290736843</v>
      </c>
      <c r="E117" s="51"/>
      <c r="F117" s="53">
        <v>9741.39</v>
      </c>
      <c r="G117" s="52">
        <f t="shared" si="1"/>
        <v>-508.92729073684313</v>
      </c>
    </row>
    <row r="118" spans="1:7" ht="15">
      <c r="A118" s="1" t="s">
        <v>31</v>
      </c>
      <c r="B118" s="11">
        <f>SUMIF(D2:D77,"Anna Nickola",G2:G77)</f>
        <v>52.71</v>
      </c>
      <c r="C118" s="27">
        <f>B118*$B$106</f>
        <v>3806.976306830907</v>
      </c>
      <c r="D118" s="51">
        <f t="shared" si="0"/>
        <v>3896.8209476721167</v>
      </c>
      <c r="E118" s="51"/>
      <c r="F118" s="51">
        <v>3703.35</v>
      </c>
      <c r="G118" s="52">
        <f t="shared" si="1"/>
        <v>-193.47094767211684</v>
      </c>
    </row>
    <row r="119" spans="1:7" ht="15">
      <c r="A119" s="1" t="s">
        <v>47</v>
      </c>
      <c r="B119" s="11">
        <f>SUMIF(D2:D77,"Natali_Z",G2:G77)</f>
        <v>57.56</v>
      </c>
      <c r="C119" s="27">
        <f>B119*$B$106</f>
        <v>4157.267240014931</v>
      </c>
      <c r="D119" s="51">
        <f t="shared" si="0"/>
        <v>4255.378746879284</v>
      </c>
      <c r="E119" s="51"/>
      <c r="F119" s="51"/>
      <c r="G119" s="52">
        <f t="shared" si="1"/>
        <v>-4255.378746879284</v>
      </c>
    </row>
    <row r="120" spans="1:7" ht="15">
      <c r="A120" s="1" t="s">
        <v>50</v>
      </c>
      <c r="B120" s="11">
        <f>SUMIF(D2:D77,"маика",G2:G77)</f>
        <v>169.05</v>
      </c>
      <c r="C120" s="27">
        <f>B120*$B$106</f>
        <v>12209.625207166853</v>
      </c>
      <c r="D120" s="51">
        <f t="shared" si="0"/>
        <v>12497.772362055992</v>
      </c>
      <c r="E120" s="51"/>
      <c r="F120" s="51"/>
      <c r="G120" s="52">
        <f t="shared" si="1"/>
        <v>-12497.772362055992</v>
      </c>
    </row>
    <row r="121" spans="1:7" ht="15">
      <c r="A121" s="1"/>
      <c r="D121" s="2"/>
      <c r="E121" s="2"/>
      <c r="F121"/>
      <c r="G121"/>
    </row>
    <row r="122" spans="1:7" ht="30">
      <c r="A122" s="54" t="s">
        <v>93</v>
      </c>
      <c r="B122" s="55" t="s">
        <v>94</v>
      </c>
      <c r="C122" s="17" t="s">
        <v>89</v>
      </c>
      <c r="D122" s="54" t="s">
        <v>90</v>
      </c>
      <c r="E122" s="54"/>
      <c r="F122" s="54" t="s">
        <v>91</v>
      </c>
      <c r="G122" s="54" t="s">
        <v>92</v>
      </c>
    </row>
    <row r="123" spans="1:7" ht="15">
      <c r="A123" s="1" t="s">
        <v>26</v>
      </c>
      <c r="B123" s="11">
        <f>SUMIF(D78:D94,"chili",G78:G94)</f>
        <v>89.54</v>
      </c>
      <c r="C123" s="27">
        <f>B123*$B$109</f>
        <v>6463.89268803461</v>
      </c>
      <c r="D123" s="51">
        <f>C123*(1+$E$95)</f>
        <v>6616.440555472227</v>
      </c>
      <c r="E123" s="51"/>
      <c r="F123" s="51">
        <v>6428</v>
      </c>
      <c r="G123" s="52">
        <f>F123-D123</f>
        <v>-188.44055547222706</v>
      </c>
    </row>
    <row r="124" spans="1:7" ht="15">
      <c r="A124" s="1" t="s">
        <v>65</v>
      </c>
      <c r="B124" s="11">
        <f>SUMIF(D78:D94,"Marry1981",G78:G94)</f>
        <v>47.95</v>
      </c>
      <c r="C124" s="27">
        <f>B124*$B$109</f>
        <v>3461.510547143841</v>
      </c>
      <c r="D124" s="51">
        <f>C124*(1+$E$95)</f>
        <v>3543.2021960564357</v>
      </c>
      <c r="E124" s="51"/>
      <c r="F124" s="51">
        <v>3398.9</v>
      </c>
      <c r="G124" s="52">
        <f>F124-D124</f>
        <v>-144.3021960564356</v>
      </c>
    </row>
    <row r="125" spans="1:7" ht="15">
      <c r="A125" s="1" t="s">
        <v>55</v>
      </c>
      <c r="B125" s="11">
        <f>SUMIF(D78:D94,"varra",G78:G94)</f>
        <v>23.96</v>
      </c>
      <c r="C125" s="27">
        <f>B125*$B$109</f>
        <v>1729.6724235571726</v>
      </c>
      <c r="D125" s="51">
        <f>C125*(1+$E$95)</f>
        <v>1770.492692753122</v>
      </c>
      <c r="E125" s="51"/>
      <c r="F125" s="51">
        <v>1711.41</v>
      </c>
      <c r="G125" s="52">
        <f>F125-D125</f>
        <v>-59.08269275312182</v>
      </c>
    </row>
    <row r="126" spans="1:7" ht="15">
      <c r="A126" s="1" t="s">
        <v>31</v>
      </c>
      <c r="B126" s="11">
        <f>SUMIF(D78:D94,"Anna Nickola",G78:G94)</f>
        <v>31.97</v>
      </c>
      <c r="C126" s="27">
        <f>B126*$B$109</f>
        <v>2307.9143314325042</v>
      </c>
      <c r="D126" s="51">
        <f>C126*(1+$E$95)</f>
        <v>2362.3811096543113</v>
      </c>
      <c r="E126" s="51"/>
      <c r="F126" s="51">
        <v>2297</v>
      </c>
      <c r="G126" s="52">
        <f>F126-D126</f>
        <v>-65.38110965431133</v>
      </c>
    </row>
    <row r="127" spans="4:7" ht="15">
      <c r="D127" s="56"/>
      <c r="E127" s="56"/>
      <c r="F127"/>
      <c r="G127"/>
    </row>
    <row r="128" spans="1:7" ht="15">
      <c r="A128" s="57" t="s">
        <v>95</v>
      </c>
      <c r="B128" s="58"/>
      <c r="C128" s="59"/>
      <c r="D128" s="57" t="s">
        <v>96</v>
      </c>
      <c r="E128" s="57"/>
      <c r="F128" s="60" t="s">
        <v>91</v>
      </c>
      <c r="G128" s="60" t="s">
        <v>92</v>
      </c>
    </row>
    <row r="129" spans="1:7" ht="15">
      <c r="A129" s="61" t="s">
        <v>8</v>
      </c>
      <c r="B129" s="62"/>
      <c r="C129"/>
      <c r="D129" s="63">
        <f>D112</f>
        <v>4979.147995175811</v>
      </c>
      <c r="E129" s="63"/>
      <c r="F129" s="63"/>
      <c r="G129" s="64"/>
    </row>
    <row r="130" spans="1:7" ht="15">
      <c r="A130" s="65" t="s">
        <v>13</v>
      </c>
      <c r="B130" s="66"/>
      <c r="C130"/>
      <c r="D130" s="67">
        <f>D113</f>
        <v>3294.2959861178056</v>
      </c>
      <c r="E130" s="67"/>
      <c r="F130" s="67">
        <f>F113</f>
        <v>3157</v>
      </c>
      <c r="G130" s="68">
        <f aca="true" t="shared" si="2" ref="G130:G138">F130-D130</f>
        <v>-137.29598611780557</v>
      </c>
    </row>
    <row r="131" spans="1:7" ht="15">
      <c r="A131" s="65" t="s">
        <v>55</v>
      </c>
      <c r="B131" s="66"/>
      <c r="C131"/>
      <c r="D131" s="67">
        <f>D114+D125</f>
        <v>3417.6406858120245</v>
      </c>
      <c r="E131" s="67"/>
      <c r="F131" s="67">
        <f>F114+F125</f>
        <v>3276.7799999999997</v>
      </c>
      <c r="G131" s="68">
        <f t="shared" si="2"/>
        <v>-140.8606858120247</v>
      </c>
    </row>
    <row r="132" spans="1:7" ht="15">
      <c r="A132" s="65" t="s">
        <v>18</v>
      </c>
      <c r="B132" s="66"/>
      <c r="C132"/>
      <c r="D132" s="67">
        <f>D115</f>
        <v>7378.897719354088</v>
      </c>
      <c r="E132" s="67"/>
      <c r="F132" s="67">
        <f>F115</f>
        <v>7013</v>
      </c>
      <c r="G132" s="68">
        <f t="shared" si="2"/>
        <v>-365.8977193540877</v>
      </c>
    </row>
    <row r="133" spans="1:7" ht="15">
      <c r="A133" s="65" t="s">
        <v>21</v>
      </c>
      <c r="B133" s="66"/>
      <c r="C133"/>
      <c r="D133" s="67">
        <f>D116</f>
        <v>568.5174177119821</v>
      </c>
      <c r="E133" s="67"/>
      <c r="F133" s="67">
        <f>F116</f>
        <v>0</v>
      </c>
      <c r="G133" s="68">
        <f t="shared" si="2"/>
        <v>-568.5174177119821</v>
      </c>
    </row>
    <row r="134" spans="1:7" ht="15">
      <c r="A134" s="65" t="s">
        <v>26</v>
      </c>
      <c r="B134" s="66"/>
      <c r="C134"/>
      <c r="D134" s="67">
        <f>D117+D123</f>
        <v>16866.757846209068</v>
      </c>
      <c r="E134" s="67"/>
      <c r="F134" s="67">
        <f>F117+F123</f>
        <v>16169.39</v>
      </c>
      <c r="G134" s="68">
        <f t="shared" si="2"/>
        <v>-697.3678462090684</v>
      </c>
    </row>
    <row r="135" spans="1:7" ht="15">
      <c r="A135" s="65" t="s">
        <v>31</v>
      </c>
      <c r="B135" s="66"/>
      <c r="C135"/>
      <c r="D135" s="67">
        <f>D118+D126</f>
        <v>6259.202057326428</v>
      </c>
      <c r="E135" s="67"/>
      <c r="F135" s="67">
        <f>F118+F126</f>
        <v>6000.35</v>
      </c>
      <c r="G135" s="68">
        <f t="shared" si="2"/>
        <v>-258.8520573264277</v>
      </c>
    </row>
    <row r="136" spans="1:7" ht="15">
      <c r="A136" s="65" t="s">
        <v>47</v>
      </c>
      <c r="B136" s="66"/>
      <c r="C136"/>
      <c r="D136" s="67">
        <f>D119</f>
        <v>4255.378746879284</v>
      </c>
      <c r="E136" s="67"/>
      <c r="F136" s="67">
        <f>F119</f>
        <v>0</v>
      </c>
      <c r="G136" s="68">
        <f t="shared" si="2"/>
        <v>-4255.378746879284</v>
      </c>
    </row>
    <row r="137" spans="1:7" ht="15">
      <c r="A137" s="65" t="s">
        <v>50</v>
      </c>
      <c r="B137" s="66"/>
      <c r="C137"/>
      <c r="D137" s="67">
        <f>D120</f>
        <v>12497.772362055992</v>
      </c>
      <c r="E137" s="67"/>
      <c r="F137" s="67">
        <f>F120</f>
        <v>0</v>
      </c>
      <c r="G137" s="68">
        <f t="shared" si="2"/>
        <v>-12497.772362055992</v>
      </c>
    </row>
    <row r="138" spans="1:7" ht="15">
      <c r="A138" s="65" t="s">
        <v>65</v>
      </c>
      <c r="B138" s="66"/>
      <c r="C138"/>
      <c r="D138" s="67">
        <f>D124</f>
        <v>3543.2021960564357</v>
      </c>
      <c r="E138" s="67"/>
      <c r="F138" s="67">
        <f>F124</f>
        <v>3398.9</v>
      </c>
      <c r="G138" s="68">
        <f t="shared" si="2"/>
        <v>-144.3021960564356</v>
      </c>
    </row>
    <row r="140" spans="1:4" ht="15">
      <c r="A140" s="69"/>
      <c r="D140" s="64"/>
    </row>
  </sheetData>
  <sheetProtection/>
  <mergeCells count="46">
    <mergeCell ref="B86:B89"/>
    <mergeCell ref="C86:C89"/>
    <mergeCell ref="B90:B93"/>
    <mergeCell ref="C90:C93"/>
    <mergeCell ref="B74:B77"/>
    <mergeCell ref="C74:C77"/>
    <mergeCell ref="B78:B81"/>
    <mergeCell ref="C78:C81"/>
    <mergeCell ref="B82:B85"/>
    <mergeCell ref="C82:C85"/>
    <mergeCell ref="B62:B65"/>
    <mergeCell ref="C62:C65"/>
    <mergeCell ref="B66:B69"/>
    <mergeCell ref="C66:C69"/>
    <mergeCell ref="B70:B73"/>
    <mergeCell ref="C70:C73"/>
    <mergeCell ref="B50:B53"/>
    <mergeCell ref="C50:C53"/>
    <mergeCell ref="B54:B57"/>
    <mergeCell ref="C54:C57"/>
    <mergeCell ref="B58:B61"/>
    <mergeCell ref="C58:C61"/>
    <mergeCell ref="B38:B41"/>
    <mergeCell ref="C38:C41"/>
    <mergeCell ref="B42:B45"/>
    <mergeCell ref="C42:C45"/>
    <mergeCell ref="B46:B49"/>
    <mergeCell ref="C46:C49"/>
    <mergeCell ref="B26:B29"/>
    <mergeCell ref="C26:C29"/>
    <mergeCell ref="B30:B33"/>
    <mergeCell ref="C30:C33"/>
    <mergeCell ref="B34:B37"/>
    <mergeCell ref="C34:C37"/>
    <mergeCell ref="B14:B17"/>
    <mergeCell ref="C14:C17"/>
    <mergeCell ref="B18:B21"/>
    <mergeCell ref="C18:C21"/>
    <mergeCell ref="B22:B25"/>
    <mergeCell ref="C22:C25"/>
    <mergeCell ref="B2:B5"/>
    <mergeCell ref="C2:C5"/>
    <mergeCell ref="B6:B9"/>
    <mergeCell ref="C6:C9"/>
    <mergeCell ref="B10:B13"/>
    <mergeCell ref="C10:C13"/>
  </mergeCells>
  <hyperlinks>
    <hyperlink ref="A2" r:id="rId1" tooltip="Мягкие варежки для мальчиков и девочек" display="http://www.ticketoutdoor.ru/%D0%B4%D0%B5%D1%82%D1%81%D0%BA%D0%B0%D1%8F-%D0%BE%D0%B4%D0%B5%D0%B6%D0%B4%D0%B0/a%D0%BA%D1%86%D0%B8%D0%B8/%D0%BA%D0%B0%D0%BB%D0%B5%D0%BD%D0%B4%D0%B0%D1%80%D1%8C-%D0%B0%D0%B4%D0%B2%D0%B5%D0%BD%D1%82%D0%B0/%D0%BC%D1%8F%D0%B3%D0%BA%D0%B8%D0%B5-%D0%B2%D0%B0%D1%80%D0%B5%D0%B6%D0%BA%D0%B8-%D0%B4%D0%BB%D1%8F-%D0%BC%D0%B0%D0%BB%D1%8C%D1%87%D0%B8%D0%BA%D0%BE%D0%B2-%D0%B8-%D0%B4%D0%B5%D0%B2%D0%BE%D1%87%D0%B5%D0%BA/159-303-143_5%2F6_6401.html"/>
    <hyperlink ref="A6" r:id="rId2" tooltip="Мягкие перчатки из теплого флиса для мальчиков и девочек" display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9%2F10_9500.html"/>
    <hyperlink ref="A10" r:id="rId3" tooltip="Мягкие перчатки из теплого флиса для мальчиков и девочек" display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3%2F4_5690.html"/>
    <hyperlink ref="A14" r:id="rId4" tooltip="Рукавицы Touch" display="http://www.ticketoutdoor.ru/%D0%BF%D1%80%D0%BE%D0%B4%D1%83%D0%BA%D1%82%D1%8B/%D1%80%D1%83%D0%BA%D0%B0%D0%B2%D0%B8%D1%86%D1%8B-touch/603-807-134_7%2F8_912.html"/>
    <hyperlink ref="A18" r:id="rId5" tooltip="Модная куртка Matt" display="http://www.ticketoutdoor.ru/%D0%BF%D1%80%D0%BE%D0%B4%D1%83%D0%BA%D1%82%D1%8B/%D0%BC%D0%BE%D0%B4%D0%BD%D0%B0%D1%8F-%D0%BA%D1%83%D1%80%D1%82%D0%BA%D0%B0-matt/196-447-133_176_764.html"/>
    <hyperlink ref="A22" r:id="rId6" tooltip="Зимняя куртка - Kasper" display="http://www.ticketoutdoor.ru/%D0%BF%D1%80%D0%BE%D0%B4%D1%83%D0%BA%D1%82%D1%8B/%D0%B7%D0%B8%D0%BC%D0%BD%D1%8F%D1%8F-%D0%BA%D1%83%D1%80%D1%82%D0%BA%D0%B0-kasper/165-919-123_116_540.html"/>
    <hyperlink ref="A26" r:id="rId7" tooltip="Мягкие перчатки из теплого флиса для мальчиков и девочек" display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5%2F6_5690.html"/>
    <hyperlink ref="A30" r:id="rId8" tooltip="Мягкие перчатки из теплого флиса для мальчиков и девочек" display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5%2F6_9500.html"/>
    <hyperlink ref="A34" r:id="rId9" tooltip="Непромокаемый костюм с флисом" display="http://www.ticketoutdoor.ru/%D0%BF%D1%80%D0%BE%D0%B4%D1%83%D0%BA%D1%82%D1%8B/%D0%BD%D0%B5%D0%BF%D1%80%D0%BE%D0%BC%D0%BE%D0%BA%D0%B0%D0%B5%D0%BC%D1%8B%D0%B9-%D0%BA%D0%BE%D1%81%D1%82%D1%8E%D0%BC-%D1%81-%D1%84%D0%BB%D0%B8%D1%81%D0%BE%D0%BC/123-287-131_116_201.html"/>
    <hyperlink ref="A38" r:id="rId10" tooltip="Непромокаемый комплект с флисом" display="http://www.ticketoutdoor.ru/%D0%B4%D0%B5%D1%82%D1%81%D0%BA%D0%B0%D1%8F-%D0%BE%D0%B4%D0%B5%D0%B6%D0%B4%D0%B0/a%D0%BA%D1%86%D0%B8%D0%B8/%D0%BA%D0%B0%D0%BB%D0%B5%D0%BD%D0%B4%D0%B0%D1%80%D1%8C-%D0%B0%D0%B4%D0%B2%D0%B5%D0%BD%D1%82%D0%B0/%D0%BD%D0%B5%D0%BF%D1%80%D0%BE%D0%BC%D0%BE%D0%BA%D0%B0%D0%B5%D0%BC%D1%8B%D0%B9-%D0%BA%D0%BE%D0%BC%D0%BF%D0%BB%D0%B5%D0%BA%D1%82-%D1%81-%D1%84%D0%BB%D0%B8%D1%81%D0%BE%D0%BC/251-881-143_92_4035-001.html"/>
    <hyperlink ref="A42" r:id="rId11" tooltip="Детский прорезиненный костюм" display="http://www.ticketoutdoor.ru/%D0%BF%D1%80%D0%BE%D0%B4%D1%83%D0%BA%D1%82%D1%8B/%D0%B4%D0%B5%D1%82%D1%81%D0%BA%D0%B8%D0%B9-%D0%BF%D1%80%D0%BE%D1%80%D0%B5%D0%B7%D0%B8%D0%BD%D0%B5%D0%BD%D0%BD%D1%8B%D0%B9-%D0%BA%D0%BE%D1%81%D1%82%D1%8E%D0%BC/166-782-131_92_409.html"/>
    <hyperlink ref="A46" r:id="rId12" tooltip="Зимняя куртка - Kasper" display="http://www.ticketoutdoor.ru/%D0%BF%D1%80%D0%BE%D0%B4%D1%83%D0%BA%D1%82%D1%8B/%D0%B7%D0%B8%D0%BC%D0%BD%D1%8F%D1%8F-%D0%BA%D1%83%D1%80%D1%82%D0%BA%D0%B0-kasper/165-919-123_92_540.html"/>
    <hyperlink ref="A50" r:id="rId13" tooltip="Изящное демисезонное пальто Nora" display="http://www.ticketoutdoor.ru/%D0%BF%D1%80%D0%BE%D0%B4%D1%83%D0%BA%D1%82%D1%8B/%D0%B8%D0%B7%D1%8F%D1%89%D0%BD%D0%BE%D0%B5-%D0%B4%D0%B5%D0%BC%D0%B8%D1%81%D0%B5%D0%B7%D0%BE%D0%BD%D0%BD%D0%BE%D0%B5-%D0%BF%D0%B0%D0%BB%D1%8C%D1%82%D0%BE-nora/218-702-141_122_777flowers.html"/>
    <hyperlink ref="A54" r:id="rId14" tooltip="Рукавицы Touch" display="http://www.ticketoutdoor.ru/%D0%BF%D1%80%D0%BE%D0%B4%D1%83%D0%BA%D1%82%D1%8B/%D1%80%D1%83%D0%BA%D0%B0%D0%B2%D0%B8%D1%86%D1%8B-touch/603-807-134_9%2F10_912.html"/>
    <hyperlink ref="A58" r:id="rId15" tooltip="Прочные лыжные штаны для мальчиков и девочек-Arena" display="http://www.ticketoutdoor.ru/%D0%B4%D0%B5%D1%82%D1%81%D0%BA%D0%B0%D1%8F-%D0%BE%D0%B4%D0%B5%D0%B6%D0%B4%D0%B0/a%D0%BA%D1%86%D0%B8%D0%B8/%D0%BA%D0%B0%D0%BB%D0%B5%D0%BD%D0%B4%D0%B0%D1%80%D1%8C-%D0%B0%D0%B4%D0%B2%D0%B5%D0%BD%D1%82%D0%B0/%D0%BF%D1%80%D0%BE%D1%87%D0%BD%D1%8B%D0%B5-%D0%BB%D1%8B%D0%B6%D0%BD%D1%8B%D0%B5-%D1%88%D1%82%D0%B0%D0%BD%D1%8B-%D0%B4%D0%BB%D1%8F-%D0%BC%D0%B0%D0%BB%D1%8C%D1%87%D0%B8%D0%BA%D0%BE%D0%B2-%D0%B8-%D0%B4%D0%B5%D0%B2%D0%BE%D1%87%D0%B5%D0%BA-arena/102-814-143_152_9500.html"/>
    <hyperlink ref="A62" r:id="rId16" tooltip="Эффектное демисезонное пальто Nigel" display="http://www.ticketoutdoor.ru/%D0%BF%D1%80%D0%BE%D0%B4%D1%83%D0%BA%D1%82%D1%8B/%D1%8D%D1%84%D1%84%D0%B5%D0%BA%D1%82%D0%BD%D0%BE%D0%B5-%D0%B4%D0%B5%D0%BC%D0%B8%D1%81%D0%B5%D0%B7%D0%BE%D0%BD%D0%BD%D0%BE%D0%B5-%D0%BF%D0%B0%D0%BB%D1%8C%D1%82%D0%BE-nigel/239-633-141_152_777camoufl.html"/>
    <hyperlink ref="A66" r:id="rId17" tooltip="Мягкие перчатки из теплого флиса для мальчиков и девочек" display="http://www.ticketoutdoor.ru/%D0%B4%D0%B5%D1%82%D1%81%D0%BA%D0%B0%D1%8F-%D0%BE%D0%B4%D0%B5%D0%B6%D0%B4%D0%B0/a%D0%BA%D1%86%D0%B8%D0%B8/%D0%BA%D0%B0%D0%BB%D0%B5%D0%BD%D0%B4%D0%B0%D1%80%D1%8C-%D0%B0%D0%B4%D0%B2%D0%B5%D0%BD%D1%82%D0%B0/%D0%BC%D1%8F%D0%B3%D0%BA%D0%B8%D0%B5-%D0%BF%D0%B5%D1%80%D1%87%D0%B0%D1%82%D0%BA%D0%B8-%D0%B8%D0%B7-%D1%82%D0%B5%D0%BF%D0%BB%D0%BE%D0%B3%D0%BE-%D1%84%D0%BB%D0%B8%D1%81%D0%B0-%D0%B4%D0%BB%D1%8F-%D0%BC%D0%B0%D0%BB%D1%8C%D1%87%D0%B8%D0%BA%D0%BE%D0%B2-%D0%B8-%D0%B4%D0%B5%D0%B2%D0%BE%D1%87%D0%B5%D0%BA/159-265-143_11%2F12_9500.html"/>
    <hyperlink ref="A70" r:id="rId18" tooltip="Лыжная куртка Mico - с принтом" display="http://www.ticketoutdoor.ru/%D0%BF%D1%80%D0%BE%D0%B4%D1%83%D0%BA%D1%82%D1%8B/%D0%BB%D1%8B%D0%B6%D0%BD%D0%B0%D1%8F-%D0%BA%D1%83%D1%80%D1%82%D0%BA%D0%B0-mico-%D1%81-%D0%BF%D1%80%D0%B8%D0%BD%D1%82%D0%BE%D0%BC/203-445-133_152_560.html"/>
    <hyperlink ref="A74" r:id="rId19" tooltip="Зимняя куртка - Karno" display="http://www.ticketoutdoor.ru/%D0%BF%D1%80%D0%BE%D0%B4%D1%83%D0%BA%D1%82%D1%8B/%D0%B7%D0%B8%D0%BC%D0%BD%D1%8F%D1%8F-%D0%BA%D1%83%D1%80%D1%82%D0%BA%D0%B0-karno/165-937-123_176_760.html"/>
    <hyperlink ref="A78" r:id="rId20" tooltip="Качественный зимний комбинезон для девочек - Othello" display="http://www.ticketoutdoor.ru/%D0%B4%D0%B5%D1%82%D1%81%D0%BA%D0%B0%D1%8F-%D0%BE%D0%B4%D0%B5%D0%B6%D0%B4%D0%B0/a%D0%BA%D1%86%D0%B8%D0%B8/%D0%BA%D0%B0%D0%BB%D0%B5%D0%BD%D0%B4%D0%B0%D1%80%D1%8C-%D0%B0%D0%B4%D0%B2%D0%B5%D0%BD%D1%82%D0%B0/%D0%BA%D0%B0%D1%87%D0%B5%D1%81%D1%82%D0%B2%D0%B5%D0%BD%D0%BD%D1%8B%D0%B9-%D0%B7%D0%B8%D0%BC%D0%BD%D0%B8%D0%B9-%D0%BA%D0%BE%D0%BC%D0%B1%D0%B8%D0%BD%D0%B5%D0%B7%D0%BE%D0%BD-%D0%B4%D0%BB%D1%8F-%D0%B4%D0%B5%D0%B2%D0%BE%D1%87%D0%B5%D0%BA---othello/126-377-143_98_6401-001.html"/>
    <hyperlink ref="A82" r:id="rId21" tooltip="Практичные лыжные брюки Kali" display="http://www.ticketoutdoor.ru/%D0%BF%D1%80%D0%BE%D0%B4%D1%83%D0%BA%D1%82%D1%8B/%D0%BF%D1%80%D0%B0%D0%BA%D1%82%D0%B8%D1%87%D0%BD%D1%8B%D0%B5-%D0%BB%D1%8B%D0%B6%D0%BD%D1%8B%D0%B5-%D0%B1%D1%80%D1%8E%D0%BA%D0%B8-kali/230-903-133_104_130.html"/>
    <hyperlink ref="A86" r:id="rId22" tooltip="Весенняя куртка «Ленни»" display="http://www.ticketoutdoor.ru/%D0%BF%D1%80%D0%BE%D0%B4%D1%83%D0%BA%D1%82%D1%8B/%D0%B2%D0%B5%D1%81%D0%B5%D0%BD%D0%BD%D1%8F%D1%8F-%D0%BA%D1%83%D1%80%D1%82%D0%BA%D0%B0-%C2%AB%D0%BB%D0%B5%D0%BD%D0%BD%D0%B8%C2%BB/123-199-131_104_597.html"/>
    <hyperlink ref="A90" r:id="rId23" tooltip="Брюки для защиты от непогоды - Kian" display="http://www.ticketoutdoor.ru/%D0%BF%D1%80%D0%BE%D0%B4%D1%83%D0%BA%D1%82%D1%8B/%D0%B1%D1%80%D1%8E%D0%BA%D0%B8-%D0%B4%D0%BB%D1%8F-%D0%B7%D0%B0%D1%89%D0%B8%D1%82%D1%8B-%D0%BE%D1%82-%D0%BD%D0%B5%D0%BF%D0%BE%D0%B3%D0%BE%D0%B4%D1%8B-kian/102-901-123_122_249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dcterms:created xsi:type="dcterms:W3CDTF">2015-01-07T16:40:26Z</dcterms:created>
  <dcterms:modified xsi:type="dcterms:W3CDTF">2015-01-07T16:46:16Z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