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oobies" sheetId="1" r:id="rId1"/>
  </sheets>
  <definedNames>
    <definedName name="_xlnm._FilterDatabase" localSheetId="0" hidden="1">'Zoobies'!$A$1:$J$31</definedName>
    <definedName name="_xlnm.Print_Area" localSheetId="0">'Zoobies'!$A$1:$H$39</definedName>
  </definedNames>
  <calcPr fullCalcOnLoad="1"/>
</workbook>
</file>

<file path=xl/sharedStrings.xml><?xml version="1.0" encoding="utf-8"?>
<sst xmlns="http://schemas.openxmlformats.org/spreadsheetml/2006/main" count="70" uniqueCount="46">
  <si>
    <t>Наименование товара</t>
  </si>
  <si>
    <t>Единица измерения</t>
  </si>
  <si>
    <t>Штрих-код</t>
  </si>
  <si>
    <t>шт</t>
  </si>
  <si>
    <t>4660001540316</t>
  </si>
  <si>
    <t>4660001540330</t>
  </si>
  <si>
    <t>4660001540354</t>
  </si>
  <si>
    <t>4660001540361</t>
  </si>
  <si>
    <t>Цена за ед.товара, включая НДС, руб. от 10 шт</t>
  </si>
  <si>
    <t>Цена с ОРГ %</t>
  </si>
  <si>
    <t>УЗ</t>
  </si>
  <si>
    <t>ИТОГО</t>
  </si>
  <si>
    <t>СДАНО</t>
  </si>
  <si>
    <t>ДОЛГ</t>
  </si>
  <si>
    <t>ТК</t>
  </si>
  <si>
    <t>Ларико</t>
  </si>
  <si>
    <t xml:space="preserve">Светлана 83 </t>
  </si>
  <si>
    <t xml:space="preserve">Ножи «B*О*r*n*e*r» 
71025 ASIA Нож для суши и зелени 11 см. 170 145 119 111 </t>
  </si>
  <si>
    <t xml:space="preserve">abricos25 </t>
  </si>
  <si>
    <t xml:space="preserve">Sll 
</t>
  </si>
  <si>
    <t xml:space="preserve">na-tachka </t>
  </si>
  <si>
    <t xml:space="preserve">1. 913882 Солемолка КЛАССИКА сталь + акрил 14,5 см. 400 340 280 260 
2. 100-2 Овощерезка комплект CLASSIC с плод. Оранж. 1 050 
3. 108 Судок оранжевый 170 
116\2 Терка BABYGRATER оранжевая 160 </t>
  </si>
  <si>
    <t>Иронька 3</t>
  </si>
  <si>
    <t xml:space="preserve">1) 552593 IDEAL Набор 5 ножей в деревянной подставке 1 130 961 791 735 </t>
  </si>
  <si>
    <t>Iriнкa</t>
  </si>
  <si>
    <t xml:space="preserve">71183 Блок-подставка 6 ножей + мусат "Веер" светлое дерево 630 536 441 410 
</t>
  </si>
  <si>
    <t>Татьяна N</t>
  </si>
  <si>
    <t xml:space="preserve">800144 Нож ролик для пиццы TORONTO 230 196 161 150 
860407 Овощечистка треугольная TORONTO 160 136 112 104 
860414 Овощечистка-экономка TORONTO 150 127,5 105 97,5 2шт. 
800137 Кулинарные щипцы (металл+силикон) TORONTO 115 98 81 75 2шт. 
</t>
  </si>
  <si>
    <t>Арлекина</t>
  </si>
  <si>
    <t xml:space="preserve">912236 Перцемолка + солонка ОПАЛ сталь 18 см. 920 782 644 598 
800137 Кулинарные щипцы (металл+силикон) TORONTO 115 98 81 75 </t>
  </si>
  <si>
    <t>Natali11</t>
  </si>
  <si>
    <t xml:space="preserve">851108 Штопор TORONTO 480 408 336 312 - 1 шт </t>
  </si>
  <si>
    <t xml:space="preserve">Наталья1980 </t>
  </si>
  <si>
    <t xml:space="preserve">104-2 Овощерезка комплект TREND с плододержателем оранжевая 1 430 1 216 1 001 930 
</t>
  </si>
  <si>
    <t>Нюсьен</t>
  </si>
  <si>
    <t xml:space="preserve">71049 ASIA Нож универсальный 15 см 
50297 IDEAL Нож шеф-разделочный 20 см. 
71025 ASIA Нож для суши и зелени 11 см. 
</t>
  </si>
  <si>
    <t>medvedik</t>
  </si>
  <si>
    <t xml:space="preserve">Millli </t>
  </si>
  <si>
    <t>111\0 Вафельная овощерезка оранжевая CLASSIC 290 247 203 189 1 шт. (можно белую)</t>
  </si>
  <si>
    <t xml:space="preserve">111\0 Вафельная овощерезка оранжевая CLASSIC 290 247 203 189 (можно белую) 
</t>
  </si>
  <si>
    <t xml:space="preserve">121 Вставка 3,5 мм оpанжевая CLASSIC 180 153 126 117 
На замену белая 
123 V-рама оранжевая CLASSIC 540 459 378 351 
913127 Перцемолка+Солемолка Шах 15 см прозр.акрил 600 510 дозаказ 
100-2 Овощерезка комплект CLASSIC с плод. Оранж. 1 050 
108 Судок оранжевый 170 2 шт 
2. 111\0 Вафельная овощерезка оранжевая CLASSIC 290 247 203 189 </t>
  </si>
  <si>
    <t xml:space="preserve">800144 Нож ролик для пиццы TORONTO 230 196 161 150 
80904 TORONTO Нож для тонкой нарезки 20 см. дозаказ! 
860438 Нож для твердых сыров TORONTO 170 145 119 111 </t>
  </si>
  <si>
    <t xml:space="preserve">116\2 Терка BABYGRATER оранжевая 160 136 112 104 (можно белую, без разницы) 
104\1 Плододержатель оранжевый 140 119 98 91 (если будет возможность, то мне бы одного цвета терку и плододержатель, спасибо!) - 1 шт. 
108\1 Судок белый 170 145 119 111 </t>
  </si>
  <si>
    <t>912809 Перцемолка + солонка "два в одном" ЧАРОИТ сталь+ акрил 13 см. 300 255 210 195</t>
  </si>
  <si>
    <t>Натали1710</t>
  </si>
  <si>
    <t xml:space="preserve"> +Фея+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</si>
</sst>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"/>
    <numFmt numFmtId="165" formatCode="_-[$$-409]* #,##0.00_ ;_-[$$-409]* \-#,##0.00\ ;_-[$$-409]* &quot;-&quot;??_ ;_-@_ "/>
    <numFmt numFmtId="166" formatCode="0.0%"/>
    <numFmt numFmtId="167" formatCode="_-* #,##0_р_._-;\-* #,##0_р_._-;_-* &quot;-&quot;??_р_._-;_-@_-"/>
    <numFmt numFmtId="168" formatCode="#,##0&quot;р.&quot;"/>
    <numFmt numFmtId="169" formatCode="_-[$$-409]* #,##0_ ;_-[$$-409]* \-#,##0\ ;_-[$$-409]* &quot;-&quot;_ ;_-@_ "/>
    <numFmt numFmtId="170" formatCode="#,##0.00\ [$€-1]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left" vertical="center"/>
    </xf>
    <xf numFmtId="168" fontId="1" fillId="2" borderId="10" xfId="0" applyNumberFormat="1" applyFont="1" applyFill="1" applyBorder="1" applyAlignment="1">
      <alignment horizontal="left" vertic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168" fontId="6" fillId="2" borderId="1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wrapText="1"/>
    </xf>
    <xf numFmtId="168" fontId="45" fillId="0" borderId="10" xfId="0" applyNumberFormat="1" applyFont="1" applyBorder="1" applyAlignment="1">
      <alignment horizontal="center" vertical="center" wrapText="1"/>
    </xf>
    <xf numFmtId="168" fontId="46" fillId="0" borderId="10" xfId="0" applyNumberFormat="1" applyFont="1" applyFill="1" applyBorder="1" applyAlignment="1">
      <alignment horizontal="left" vertical="center" wrapText="1"/>
    </xf>
    <xf numFmtId="168" fontId="46" fillId="2" borderId="10" xfId="0" applyNumberFormat="1" applyFont="1" applyFill="1" applyBorder="1" applyAlignment="1">
      <alignment horizontal="left" vertical="center" wrapText="1"/>
    </xf>
    <xf numFmtId="168" fontId="47" fillId="0" borderId="0" xfId="0" applyNumberFormat="1" applyFont="1" applyAlignment="1">
      <alignment/>
    </xf>
    <xf numFmtId="168" fontId="47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200025</xdr:rowOff>
    </xdr:from>
    <xdr:to>
      <xdr:col>0</xdr:col>
      <xdr:colOff>2085975</xdr:colOff>
      <xdr:row>27</xdr:row>
      <xdr:rowOff>200025</xdr:rowOff>
    </xdr:to>
    <xdr:pic>
      <xdr:nvPicPr>
        <xdr:cNvPr id="1" name="Picture 10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93650"/>
          <a:ext cx="2085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1562100</xdr:colOff>
      <xdr:row>29</xdr:row>
      <xdr:rowOff>0</xdr:rowOff>
    </xdr:to>
    <xdr:pic>
      <xdr:nvPicPr>
        <xdr:cNvPr id="2" name="Picture 17" descr="Taj the Tiger-Plu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8432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zoomScaleSheetLayoutView="25" zoomScalePageLayoutView="0" workbookViewId="0" topLeftCell="A1">
      <pane ySplit="1" topLeftCell="A26" activePane="bottomLeft" state="frozen"/>
      <selection pane="topLeft" activeCell="A1" sqref="A1"/>
      <selection pane="bottomLeft" activeCell="N4" sqref="N4"/>
    </sheetView>
  </sheetViews>
  <sheetFormatPr defaultColWidth="9.00390625" defaultRowHeight="12.75"/>
  <cols>
    <col min="1" max="1" width="82.125" style="1" bestFit="1" customWidth="1"/>
    <col min="2" max="2" width="20.625" style="1" bestFit="1" customWidth="1"/>
    <col min="3" max="3" width="18.25390625" style="9" hidden="1" customWidth="1"/>
    <col min="4" max="4" width="12.00390625" style="1" hidden="1" customWidth="1"/>
    <col min="5" max="7" width="11.75390625" style="24" customWidth="1"/>
    <col min="8" max="9" width="13.00390625" style="28" customWidth="1"/>
    <col min="10" max="10" width="10.00390625" style="33" customWidth="1"/>
    <col min="11" max="16384" width="9.125" style="1" customWidth="1"/>
  </cols>
  <sheetData>
    <row r="1" spans="1:10" s="5" customFormat="1" ht="40.5" customHeight="1">
      <c r="A1" s="11" t="s">
        <v>0</v>
      </c>
      <c r="B1" s="13" t="s">
        <v>10</v>
      </c>
      <c r="C1" s="12" t="s">
        <v>2</v>
      </c>
      <c r="D1" s="11" t="s">
        <v>1</v>
      </c>
      <c r="E1" s="18" t="s">
        <v>8</v>
      </c>
      <c r="F1" s="18" t="s">
        <v>9</v>
      </c>
      <c r="G1" s="18" t="s">
        <v>11</v>
      </c>
      <c r="H1" s="25" t="s">
        <v>12</v>
      </c>
      <c r="I1" s="25" t="s">
        <v>14</v>
      </c>
      <c r="J1" s="30" t="s">
        <v>13</v>
      </c>
    </row>
    <row r="2" spans="1:10" s="2" customFormat="1" ht="138.75" customHeight="1">
      <c r="A2" s="7" t="s">
        <v>41</v>
      </c>
      <c r="B2" s="6" t="s">
        <v>15</v>
      </c>
      <c r="C2" s="8" t="s">
        <v>5</v>
      </c>
      <c r="D2" s="6" t="s">
        <v>3</v>
      </c>
      <c r="E2" s="19">
        <f>170+374+145</f>
        <v>689</v>
      </c>
      <c r="F2" s="19">
        <f>E2*1.15</f>
        <v>792.3499999999999</v>
      </c>
      <c r="G2" s="19">
        <f>F2+I2</f>
        <v>843.3499999999999</v>
      </c>
      <c r="H2" s="26">
        <v>800</v>
      </c>
      <c r="I2" s="26">
        <f>17*3</f>
        <v>51</v>
      </c>
      <c r="J2" s="31">
        <f>G2-H2</f>
        <v>43.34999999999991</v>
      </c>
    </row>
    <row r="3" spans="1:10" s="17" customFormat="1" ht="15.75">
      <c r="A3" s="14"/>
      <c r="B3" s="15"/>
      <c r="C3" s="16"/>
      <c r="D3" s="15"/>
      <c r="E3" s="20"/>
      <c r="F3" s="19"/>
      <c r="G3" s="20"/>
      <c r="H3" s="27"/>
      <c r="I3" s="27"/>
      <c r="J3" s="32"/>
    </row>
    <row r="4" spans="1:10" s="2" customFormat="1" ht="132" customHeight="1">
      <c r="A4" s="7" t="s">
        <v>17</v>
      </c>
      <c r="B4" s="6" t="s">
        <v>16</v>
      </c>
      <c r="C4" s="8" t="s">
        <v>4</v>
      </c>
      <c r="D4" s="6" t="s">
        <v>3</v>
      </c>
      <c r="E4" s="19">
        <v>145</v>
      </c>
      <c r="F4" s="19">
        <f>E4*1.15</f>
        <v>166.75</v>
      </c>
      <c r="G4" s="19">
        <f>F4+I4</f>
        <v>183.75</v>
      </c>
      <c r="H4" s="26"/>
      <c r="I4" s="26">
        <v>17</v>
      </c>
      <c r="J4" s="31">
        <f>G4-H4</f>
        <v>183.75</v>
      </c>
    </row>
    <row r="5" spans="1:10" s="17" customFormat="1" ht="15.75">
      <c r="A5" s="14"/>
      <c r="B5" s="15"/>
      <c r="C5" s="16"/>
      <c r="D5" s="15"/>
      <c r="E5" s="20"/>
      <c r="F5" s="19"/>
      <c r="G5" s="20"/>
      <c r="H5" s="27"/>
      <c r="I5" s="27"/>
      <c r="J5" s="32"/>
    </row>
    <row r="6" spans="1:10" s="2" customFormat="1" ht="162" customHeight="1">
      <c r="A6" s="7" t="s">
        <v>42</v>
      </c>
      <c r="B6" s="6" t="s">
        <v>18</v>
      </c>
      <c r="C6" s="8" t="s">
        <v>5</v>
      </c>
      <c r="D6" s="6" t="s">
        <v>3</v>
      </c>
      <c r="E6" s="19">
        <f>136+140+145</f>
        <v>421</v>
      </c>
      <c r="F6" s="19">
        <f>E6*1.15</f>
        <v>484.15</v>
      </c>
      <c r="G6" s="19">
        <f>F6+I6</f>
        <v>528.15</v>
      </c>
      <c r="H6" s="26">
        <v>460</v>
      </c>
      <c r="I6" s="26">
        <v>44</v>
      </c>
      <c r="J6" s="31">
        <f>G6-H6</f>
        <v>68.14999999999998</v>
      </c>
    </row>
    <row r="7" spans="1:10" s="17" customFormat="1" ht="15.75">
      <c r="A7" s="14"/>
      <c r="B7" s="15"/>
      <c r="C7" s="16"/>
      <c r="D7" s="15"/>
      <c r="E7" s="20"/>
      <c r="F7" s="19"/>
      <c r="G7" s="20"/>
      <c r="H7" s="27"/>
      <c r="I7" s="27"/>
      <c r="J7" s="32"/>
    </row>
    <row r="8" spans="1:10" s="2" customFormat="1" ht="132" customHeight="1">
      <c r="A8" s="7" t="s">
        <v>40</v>
      </c>
      <c r="B8" s="7" t="s">
        <v>19</v>
      </c>
      <c r="C8" s="8" t="s">
        <v>7</v>
      </c>
      <c r="D8" s="6" t="s">
        <v>3</v>
      </c>
      <c r="E8" s="19">
        <f>153+459+510+893+145+145+247</f>
        <v>2552</v>
      </c>
      <c r="F8" s="19">
        <f>E8*1.15</f>
        <v>2934.7999999999997</v>
      </c>
      <c r="G8" s="19">
        <f>F8+I8</f>
        <v>3036.7999999999997</v>
      </c>
      <c r="H8" s="26">
        <v>3037</v>
      </c>
      <c r="I8" s="26">
        <f>17*6</f>
        <v>102</v>
      </c>
      <c r="J8" s="31">
        <f>G8-H8</f>
        <v>-0.20000000000027285</v>
      </c>
    </row>
    <row r="9" spans="1:10" s="17" customFormat="1" ht="15.75">
      <c r="A9" s="14"/>
      <c r="B9" s="15"/>
      <c r="C9" s="16"/>
      <c r="D9" s="15"/>
      <c r="E9" s="20"/>
      <c r="F9" s="20"/>
      <c r="G9" s="20"/>
      <c r="H9" s="27"/>
      <c r="I9" s="27"/>
      <c r="J9" s="32"/>
    </row>
    <row r="10" spans="1:10" s="2" customFormat="1" ht="132" customHeight="1">
      <c r="A10" s="7" t="s">
        <v>21</v>
      </c>
      <c r="B10" s="6" t="s">
        <v>20</v>
      </c>
      <c r="C10" s="8">
        <v>4660001540422</v>
      </c>
      <c r="D10" s="6" t="s">
        <v>3</v>
      </c>
      <c r="E10" s="19">
        <f>340+893+136+145</f>
        <v>1514</v>
      </c>
      <c r="F10" s="19">
        <f>E10*1.15</f>
        <v>1741.1</v>
      </c>
      <c r="G10" s="19">
        <f>F10+I10</f>
        <v>1809.1</v>
      </c>
      <c r="H10" s="26">
        <v>1473</v>
      </c>
      <c r="I10" s="26">
        <f>17*4</f>
        <v>68</v>
      </c>
      <c r="J10" s="31">
        <f>G10-H10</f>
        <v>336.0999999999999</v>
      </c>
    </row>
    <row r="11" spans="1:10" s="17" customFormat="1" ht="15.75">
      <c r="A11" s="14"/>
      <c r="B11" s="15"/>
      <c r="C11" s="16"/>
      <c r="D11" s="15"/>
      <c r="E11" s="20"/>
      <c r="F11" s="19"/>
      <c r="G11" s="20"/>
      <c r="H11" s="27"/>
      <c r="I11" s="27"/>
      <c r="J11" s="32"/>
    </row>
    <row r="12" spans="1:10" s="2" customFormat="1" ht="132" customHeight="1">
      <c r="A12" s="7" t="s">
        <v>23</v>
      </c>
      <c r="B12" s="6" t="s">
        <v>22</v>
      </c>
      <c r="C12" s="8" t="s">
        <v>4</v>
      </c>
      <c r="D12" s="6" t="s">
        <v>3</v>
      </c>
      <c r="E12" s="19">
        <v>961</v>
      </c>
      <c r="F12" s="19">
        <f aca="true" t="shared" si="0" ref="F12:F33">E12*1.15</f>
        <v>1105.1499999999999</v>
      </c>
      <c r="G12" s="19">
        <f>F12+I12</f>
        <v>1116.1499999999999</v>
      </c>
      <c r="H12" s="26">
        <v>1150</v>
      </c>
      <c r="I12" s="26">
        <v>11</v>
      </c>
      <c r="J12" s="31">
        <f>G12-H12</f>
        <v>-33.850000000000136</v>
      </c>
    </row>
    <row r="13" spans="1:10" s="17" customFormat="1" ht="15.75">
      <c r="A13" s="14"/>
      <c r="B13" s="15"/>
      <c r="C13" s="16"/>
      <c r="D13" s="15"/>
      <c r="E13" s="20"/>
      <c r="F13" s="19"/>
      <c r="G13" s="20"/>
      <c r="H13" s="27"/>
      <c r="I13" s="27"/>
      <c r="J13" s="32"/>
    </row>
    <row r="14" spans="1:10" s="2" customFormat="1" ht="132" customHeight="1">
      <c r="A14" s="7" t="s">
        <v>25</v>
      </c>
      <c r="B14" s="6" t="s">
        <v>24</v>
      </c>
      <c r="C14" s="8" t="s">
        <v>5</v>
      </c>
      <c r="D14" s="6" t="s">
        <v>3</v>
      </c>
      <c r="E14" s="19">
        <v>536</v>
      </c>
      <c r="F14" s="19">
        <f t="shared" si="0"/>
        <v>616.4</v>
      </c>
      <c r="G14" s="19">
        <f>F14+I14</f>
        <v>633.4</v>
      </c>
      <c r="H14" s="26">
        <v>620</v>
      </c>
      <c r="I14" s="26">
        <v>17</v>
      </c>
      <c r="J14" s="31">
        <f>G14-H14</f>
        <v>13.399999999999977</v>
      </c>
    </row>
    <row r="15" spans="1:10" s="17" customFormat="1" ht="15.75">
      <c r="A15" s="14"/>
      <c r="B15" s="15"/>
      <c r="C15" s="16"/>
      <c r="D15" s="15"/>
      <c r="E15" s="20"/>
      <c r="F15" s="19"/>
      <c r="G15" s="20"/>
      <c r="H15" s="27"/>
      <c r="I15" s="27"/>
      <c r="J15" s="32"/>
    </row>
    <row r="16" spans="1:10" s="2" customFormat="1" ht="132" customHeight="1">
      <c r="A16" s="7" t="s">
        <v>39</v>
      </c>
      <c r="B16" s="6" t="s">
        <v>26</v>
      </c>
      <c r="C16" s="8" t="s">
        <v>4</v>
      </c>
      <c r="D16" s="6" t="s">
        <v>3</v>
      </c>
      <c r="E16" s="19">
        <f>241</f>
        <v>241</v>
      </c>
      <c r="F16" s="19">
        <f t="shared" si="0"/>
        <v>277.15</v>
      </c>
      <c r="G16" s="19">
        <f>F16+I16</f>
        <v>294.15</v>
      </c>
      <c r="H16" s="26">
        <v>290</v>
      </c>
      <c r="I16" s="26">
        <v>17</v>
      </c>
      <c r="J16" s="31">
        <f>G16-H16</f>
        <v>4.149999999999977</v>
      </c>
    </row>
    <row r="17" spans="1:10" s="17" customFormat="1" ht="15.75">
      <c r="A17" s="14"/>
      <c r="B17" s="15"/>
      <c r="C17" s="16"/>
      <c r="D17" s="15"/>
      <c r="E17" s="20"/>
      <c r="F17" s="19"/>
      <c r="G17" s="20"/>
      <c r="H17" s="27"/>
      <c r="I17" s="27"/>
      <c r="J17" s="32"/>
    </row>
    <row r="18" spans="1:10" s="2" customFormat="1" ht="144.75" customHeight="1">
      <c r="A18" s="7" t="s">
        <v>27</v>
      </c>
      <c r="B18" s="7" t="s">
        <v>45</v>
      </c>
      <c r="C18" s="8" t="s">
        <v>6</v>
      </c>
      <c r="D18" s="6" t="s">
        <v>3</v>
      </c>
      <c r="E18" s="19">
        <f>170+136+128+128+98+98</f>
        <v>758</v>
      </c>
      <c r="F18" s="19">
        <f t="shared" si="0"/>
        <v>871.6999999999999</v>
      </c>
      <c r="G18" s="19">
        <f>F18+I18</f>
        <v>939.6999999999999</v>
      </c>
      <c r="H18" s="26">
        <v>872</v>
      </c>
      <c r="I18" s="26">
        <f>17*4</f>
        <v>68</v>
      </c>
      <c r="J18" s="31">
        <f>G18-H18</f>
        <v>67.69999999999993</v>
      </c>
    </row>
    <row r="19" spans="1:10" s="17" customFormat="1" ht="15.75">
      <c r="A19" s="14"/>
      <c r="B19" s="15"/>
      <c r="C19" s="16"/>
      <c r="D19" s="15"/>
      <c r="E19" s="20"/>
      <c r="F19" s="19"/>
      <c r="G19" s="20"/>
      <c r="H19" s="27"/>
      <c r="I19" s="27"/>
      <c r="J19" s="32"/>
    </row>
    <row r="20" spans="1:10" s="2" customFormat="1" ht="125.25" customHeight="1">
      <c r="A20" s="7" t="s">
        <v>29</v>
      </c>
      <c r="B20" s="6" t="s">
        <v>28</v>
      </c>
      <c r="C20" s="8" t="s">
        <v>4</v>
      </c>
      <c r="D20" s="6" t="s">
        <v>3</v>
      </c>
      <c r="E20" s="19">
        <f>782+98</f>
        <v>880</v>
      </c>
      <c r="F20" s="19">
        <f t="shared" si="0"/>
        <v>1011.9999999999999</v>
      </c>
      <c r="G20" s="19">
        <f>F20+I20</f>
        <v>1046</v>
      </c>
      <c r="H20" s="26">
        <v>1012</v>
      </c>
      <c r="I20" s="26">
        <f>17*2</f>
        <v>34</v>
      </c>
      <c r="J20" s="31">
        <f>G20-H20</f>
        <v>34</v>
      </c>
    </row>
    <row r="21" spans="1:10" s="17" customFormat="1" ht="15.75">
      <c r="A21" s="14"/>
      <c r="B21" s="15"/>
      <c r="C21" s="16"/>
      <c r="D21" s="15"/>
      <c r="E21" s="20"/>
      <c r="F21" s="19"/>
      <c r="G21" s="20"/>
      <c r="H21" s="27"/>
      <c r="I21" s="27"/>
      <c r="J21" s="32"/>
    </row>
    <row r="22" spans="1:10" s="2" customFormat="1" ht="125.25" customHeight="1">
      <c r="A22" s="7" t="s">
        <v>43</v>
      </c>
      <c r="B22" s="6" t="s">
        <v>30</v>
      </c>
      <c r="C22" s="8">
        <v>4660001540422</v>
      </c>
      <c r="D22" s="6" t="s">
        <v>3</v>
      </c>
      <c r="E22" s="19">
        <v>255</v>
      </c>
      <c r="F22" s="19">
        <f t="shared" si="0"/>
        <v>293.25</v>
      </c>
      <c r="G22" s="19">
        <f>F22+I22</f>
        <v>310.25</v>
      </c>
      <c r="H22" s="26">
        <v>293</v>
      </c>
      <c r="I22" s="26">
        <v>17</v>
      </c>
      <c r="J22" s="31">
        <f>G22-H22</f>
        <v>17.25</v>
      </c>
    </row>
    <row r="23" spans="1:10" s="17" customFormat="1" ht="15.75">
      <c r="A23" s="14"/>
      <c r="B23" s="15"/>
      <c r="C23" s="16"/>
      <c r="D23" s="15"/>
      <c r="E23" s="20"/>
      <c r="F23" s="19"/>
      <c r="G23" s="20"/>
      <c r="H23" s="27"/>
      <c r="I23" s="27"/>
      <c r="J23" s="32"/>
    </row>
    <row r="24" spans="1:10" s="2" customFormat="1" ht="125.25" customHeight="1">
      <c r="A24" s="7" t="s">
        <v>33</v>
      </c>
      <c r="B24" s="6" t="s">
        <v>32</v>
      </c>
      <c r="C24" s="8" t="s">
        <v>4</v>
      </c>
      <c r="D24" s="6" t="s">
        <v>3</v>
      </c>
      <c r="E24" s="19">
        <v>1216</v>
      </c>
      <c r="F24" s="19">
        <f t="shared" si="0"/>
        <v>1398.3999999999999</v>
      </c>
      <c r="G24" s="19">
        <f>F24+I24</f>
        <v>1415.3999999999999</v>
      </c>
      <c r="H24" s="26">
        <v>1398</v>
      </c>
      <c r="I24" s="26">
        <v>17</v>
      </c>
      <c r="J24" s="31">
        <f>G24-H24</f>
        <v>17.399999999999864</v>
      </c>
    </row>
    <row r="25" spans="1:10" s="2" customFormat="1" ht="15.75">
      <c r="A25" s="14"/>
      <c r="B25" s="15"/>
      <c r="C25" s="16"/>
      <c r="D25" s="15"/>
      <c r="E25" s="20"/>
      <c r="F25" s="19"/>
      <c r="G25" s="20"/>
      <c r="H25" s="27"/>
      <c r="I25" s="27"/>
      <c r="J25" s="32"/>
    </row>
    <row r="26" spans="1:10" s="2" customFormat="1" ht="125.25" customHeight="1">
      <c r="A26" s="7" t="s">
        <v>35</v>
      </c>
      <c r="B26" s="6" t="s">
        <v>34</v>
      </c>
      <c r="C26" s="8" t="s">
        <v>4</v>
      </c>
      <c r="D26" s="6" t="s">
        <v>3</v>
      </c>
      <c r="E26" s="19">
        <f>136+191+145</f>
        <v>472</v>
      </c>
      <c r="F26" s="19">
        <f t="shared" si="0"/>
        <v>542.8</v>
      </c>
      <c r="G26" s="19">
        <f>F26+I26</f>
        <v>593.8</v>
      </c>
      <c r="H26" s="26">
        <v>543</v>
      </c>
      <c r="I26" s="26">
        <f>17*3</f>
        <v>51</v>
      </c>
      <c r="J26" s="31">
        <f>G26-H26</f>
        <v>50.799999999999955</v>
      </c>
    </row>
    <row r="27" spans="1:10" s="2" customFormat="1" ht="15.75">
      <c r="A27" s="14"/>
      <c r="B27" s="15"/>
      <c r="C27" s="16"/>
      <c r="D27" s="15"/>
      <c r="E27" s="20"/>
      <c r="F27" s="19"/>
      <c r="G27" s="20"/>
      <c r="H27" s="27"/>
      <c r="I27" s="27"/>
      <c r="J27" s="32"/>
    </row>
    <row r="28" spans="1:10" s="17" customFormat="1" ht="125.25" customHeight="1">
      <c r="A28" s="7" t="s">
        <v>35</v>
      </c>
      <c r="B28" s="6" t="s">
        <v>36</v>
      </c>
      <c r="C28" s="8" t="s">
        <v>7</v>
      </c>
      <c r="D28" s="6" t="s">
        <v>3</v>
      </c>
      <c r="E28" s="19">
        <f>136+191+145</f>
        <v>472</v>
      </c>
      <c r="F28" s="19">
        <f t="shared" si="0"/>
        <v>542.8</v>
      </c>
      <c r="G28" s="19">
        <f>F28+I28</f>
        <v>593.8</v>
      </c>
      <c r="H28" s="26">
        <v>600</v>
      </c>
      <c r="I28" s="26">
        <v>51</v>
      </c>
      <c r="J28" s="31">
        <f>G28-H28</f>
        <v>-6.2000000000000455</v>
      </c>
    </row>
    <row r="29" spans="1:10" s="2" customFormat="1" ht="15.75">
      <c r="A29" s="14"/>
      <c r="B29" s="15"/>
      <c r="C29" s="16"/>
      <c r="D29" s="15"/>
      <c r="E29" s="20"/>
      <c r="F29" s="19"/>
      <c r="G29" s="20"/>
      <c r="H29" s="27"/>
      <c r="I29" s="27"/>
      <c r="J29" s="32"/>
    </row>
    <row r="30" spans="1:10" s="2" customFormat="1" ht="121.5" customHeight="1">
      <c r="A30" s="7" t="s">
        <v>38</v>
      </c>
      <c r="B30" s="6" t="s">
        <v>37</v>
      </c>
      <c r="C30" s="8">
        <v>4660001540422</v>
      </c>
      <c r="D30" s="6" t="s">
        <v>3</v>
      </c>
      <c r="E30" s="19">
        <v>247</v>
      </c>
      <c r="F30" s="19">
        <f t="shared" si="0"/>
        <v>284.04999999999995</v>
      </c>
      <c r="G30" s="19">
        <f>F30+I30</f>
        <v>301.04999999999995</v>
      </c>
      <c r="H30" s="26">
        <v>300</v>
      </c>
      <c r="I30" s="26">
        <v>17</v>
      </c>
      <c r="J30" s="31">
        <f>G30-H30</f>
        <v>1.0499999999999545</v>
      </c>
    </row>
    <row r="31" spans="1:10" s="17" customFormat="1" ht="18" customHeight="1">
      <c r="A31" s="14"/>
      <c r="B31" s="15"/>
      <c r="C31" s="16"/>
      <c r="D31" s="15"/>
      <c r="E31" s="20"/>
      <c r="F31" s="20"/>
      <c r="G31" s="20"/>
      <c r="H31" s="27"/>
      <c r="I31" s="27"/>
      <c r="J31" s="32"/>
    </row>
    <row r="32" spans="1:10" s="2" customFormat="1" ht="125.25" customHeight="1">
      <c r="A32" s="7" t="s">
        <v>31</v>
      </c>
      <c r="B32" s="6" t="s">
        <v>44</v>
      </c>
      <c r="C32" s="8">
        <v>4660001540422</v>
      </c>
      <c r="D32" s="6" t="s">
        <v>3</v>
      </c>
      <c r="E32" s="19">
        <v>408</v>
      </c>
      <c r="F32" s="19">
        <f t="shared" si="0"/>
        <v>469.2</v>
      </c>
      <c r="G32" s="19">
        <f>F32+I32</f>
        <v>486.2</v>
      </c>
      <c r="H32" s="26">
        <v>470</v>
      </c>
      <c r="I32" s="26">
        <v>17</v>
      </c>
      <c r="J32" s="31">
        <f>G32-H32</f>
        <v>16.19999999999999</v>
      </c>
    </row>
    <row r="33" spans="1:10" s="17" customFormat="1" ht="15.75">
      <c r="A33" s="14"/>
      <c r="B33" s="15"/>
      <c r="C33" s="16"/>
      <c r="D33" s="15"/>
      <c r="E33" s="20"/>
      <c r="F33" s="19"/>
      <c r="G33" s="20"/>
      <c r="H33" s="27"/>
      <c r="I33" s="27"/>
      <c r="J33" s="32"/>
    </row>
    <row r="34" spans="5:7" ht="15">
      <c r="E34" s="21"/>
      <c r="F34" s="21"/>
      <c r="G34" s="21"/>
    </row>
    <row r="35" spans="5:7" ht="15">
      <c r="E35" s="21"/>
      <c r="F35" s="21"/>
      <c r="G35" s="21"/>
    </row>
    <row r="36" spans="3:10" s="3" customFormat="1" ht="15">
      <c r="C36" s="10"/>
      <c r="E36" s="22"/>
      <c r="F36" s="22"/>
      <c r="G36" s="22"/>
      <c r="H36" s="29"/>
      <c r="I36" s="29"/>
      <c r="J36" s="34"/>
    </row>
    <row r="37" spans="3:10" s="3" customFormat="1" ht="15">
      <c r="C37" s="10"/>
      <c r="E37" s="22"/>
      <c r="F37" s="22"/>
      <c r="G37" s="22"/>
      <c r="H37" s="29"/>
      <c r="I37" s="29"/>
      <c r="J37" s="34"/>
    </row>
    <row r="38" spans="3:10" s="3" customFormat="1" ht="15">
      <c r="C38" s="10"/>
      <c r="E38" s="22"/>
      <c r="F38" s="22"/>
      <c r="G38" s="22"/>
      <c r="H38" s="29"/>
      <c r="I38" s="29"/>
      <c r="J38" s="34"/>
    </row>
    <row r="39" spans="3:10" s="3" customFormat="1" ht="15">
      <c r="C39" s="10"/>
      <c r="E39" s="22"/>
      <c r="F39" s="22"/>
      <c r="G39" s="22"/>
      <c r="H39" s="29"/>
      <c r="I39" s="29"/>
      <c r="J39" s="34"/>
    </row>
    <row r="40" spans="3:10" s="3" customFormat="1" ht="15.75">
      <c r="C40" s="10"/>
      <c r="E40" s="23"/>
      <c r="F40" s="23"/>
      <c r="G40" s="23"/>
      <c r="H40" s="29"/>
      <c r="I40" s="29"/>
      <c r="J40" s="34"/>
    </row>
    <row r="41" spans="1:10" s="3" customFormat="1" ht="15.75">
      <c r="A41" s="4"/>
      <c r="C41" s="10"/>
      <c r="E41" s="23"/>
      <c r="F41" s="23"/>
      <c r="G41" s="23"/>
      <c r="H41" s="29"/>
      <c r="I41" s="29"/>
      <c r="J41" s="34"/>
    </row>
    <row r="42" spans="1:10" s="3" customFormat="1" ht="15.75">
      <c r="A42" s="4"/>
      <c r="C42" s="10"/>
      <c r="E42" s="23"/>
      <c r="F42" s="23"/>
      <c r="G42" s="23"/>
      <c r="H42" s="29"/>
      <c r="I42" s="29"/>
      <c r="J42" s="34"/>
    </row>
    <row r="43" spans="3:10" s="3" customFormat="1" ht="15.75">
      <c r="C43" s="10"/>
      <c r="E43" s="23"/>
      <c r="F43" s="23"/>
      <c r="G43" s="23"/>
      <c r="H43" s="29"/>
      <c r="I43" s="29"/>
      <c r="J43" s="34"/>
    </row>
    <row r="44" spans="1:10" s="3" customFormat="1" ht="15.75">
      <c r="A44" s="4"/>
      <c r="C44" s="10"/>
      <c r="E44" s="23"/>
      <c r="F44" s="23"/>
      <c r="G44" s="23"/>
      <c r="H44" s="29"/>
      <c r="I44" s="29"/>
      <c r="J44" s="34"/>
    </row>
    <row r="45" spans="1:10" s="3" customFormat="1" ht="15.75">
      <c r="A45" s="4"/>
      <c r="C45" s="10"/>
      <c r="E45" s="23"/>
      <c r="F45" s="23"/>
      <c r="G45" s="23"/>
      <c r="H45" s="29"/>
      <c r="I45" s="29"/>
      <c r="J45" s="34"/>
    </row>
    <row r="46" spans="1:10" s="3" customFormat="1" ht="15.75">
      <c r="A46" s="4"/>
      <c r="C46" s="10"/>
      <c r="E46" s="23"/>
      <c r="F46" s="23"/>
      <c r="G46" s="23"/>
      <c r="H46" s="29"/>
      <c r="I46" s="29"/>
      <c r="J46" s="34"/>
    </row>
    <row r="47" spans="1:10" s="3" customFormat="1" ht="15.75">
      <c r="A47" s="4"/>
      <c r="C47" s="10"/>
      <c r="E47" s="23"/>
      <c r="F47" s="23"/>
      <c r="G47" s="23"/>
      <c r="H47" s="29"/>
      <c r="I47" s="29"/>
      <c r="J47" s="34"/>
    </row>
    <row r="48" spans="1:10" s="3" customFormat="1" ht="15.75">
      <c r="A48" s="4"/>
      <c r="C48" s="10"/>
      <c r="E48" s="23"/>
      <c r="F48" s="23"/>
      <c r="G48" s="23"/>
      <c r="H48" s="29"/>
      <c r="I48" s="29"/>
      <c r="J48" s="34"/>
    </row>
    <row r="49" spans="1:10" s="3" customFormat="1" ht="15.75">
      <c r="A49" s="4"/>
      <c r="C49" s="10"/>
      <c r="E49" s="23"/>
      <c r="F49" s="23"/>
      <c r="G49" s="23"/>
      <c r="H49" s="29"/>
      <c r="I49" s="29"/>
      <c r="J49" s="34"/>
    </row>
    <row r="50" spans="1:10" s="3" customFormat="1" ht="15.75">
      <c r="A50" s="4"/>
      <c r="C50" s="10"/>
      <c r="E50" s="23"/>
      <c r="F50" s="23"/>
      <c r="G50" s="23"/>
      <c r="H50" s="29"/>
      <c r="I50" s="29"/>
      <c r="J50" s="34"/>
    </row>
    <row r="51" spans="1:10" s="3" customFormat="1" ht="15.75">
      <c r="A51" s="4"/>
      <c r="C51" s="10"/>
      <c r="E51" s="23"/>
      <c r="F51" s="23"/>
      <c r="G51" s="23"/>
      <c r="H51" s="29"/>
      <c r="I51" s="29"/>
      <c r="J51" s="34"/>
    </row>
    <row r="52" spans="1:10" s="3" customFormat="1" ht="15.75">
      <c r="A52" s="4"/>
      <c r="C52" s="10"/>
      <c r="E52" s="23"/>
      <c r="F52" s="23"/>
      <c r="G52" s="23"/>
      <c r="H52" s="29"/>
      <c r="I52" s="29"/>
      <c r="J52" s="34"/>
    </row>
    <row r="53" spans="1:10" s="3" customFormat="1" ht="15.75">
      <c r="A53" s="4"/>
      <c r="C53" s="10"/>
      <c r="E53" s="23"/>
      <c r="F53" s="23"/>
      <c r="G53" s="23"/>
      <c r="H53" s="29"/>
      <c r="I53" s="29"/>
      <c r="J53" s="34"/>
    </row>
    <row r="54" spans="1:10" s="3" customFormat="1" ht="15.75">
      <c r="A54" s="4"/>
      <c r="C54" s="10"/>
      <c r="E54" s="23"/>
      <c r="F54" s="23"/>
      <c r="G54" s="23"/>
      <c r="H54" s="29"/>
      <c r="I54" s="29"/>
      <c r="J54" s="34"/>
    </row>
    <row r="55" spans="1:10" s="3" customFormat="1" ht="15.75">
      <c r="A55" s="4"/>
      <c r="C55" s="10"/>
      <c r="E55" s="23"/>
      <c r="F55" s="23"/>
      <c r="G55" s="23"/>
      <c r="H55" s="29"/>
      <c r="I55" s="29"/>
      <c r="J55" s="34"/>
    </row>
  </sheetData>
  <sheetProtection/>
  <autoFilter ref="A1:J31">
    <sortState ref="A2:J55">
      <sortCondition sortBy="value" ref="B2:B55"/>
    </sortState>
  </autoFilter>
  <printOptions/>
  <pageMargins left="0.2" right="0.23" top="0.41" bottom="1" header="0.22" footer="0.5"/>
  <pageSetup fitToHeight="2" fitToWidth="1" horizontalDpi="600" verticalDpi="600" orientation="landscape" paperSize="9" scale="63" r:id="rId2"/>
  <headerFooter alignWithMargins="0">
    <oddFooter>&amp;R&amp;8&amp;D &amp;T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Федеев</dc:creator>
  <cp:keywords/>
  <dc:description/>
  <cp:lastModifiedBy>Admin</cp:lastModifiedBy>
  <cp:lastPrinted>2007-03-30T14:42:27Z</cp:lastPrinted>
  <dcterms:created xsi:type="dcterms:W3CDTF">2002-07-02T12:48:53Z</dcterms:created>
  <dcterms:modified xsi:type="dcterms:W3CDTF">2010-05-06T14:33:15Z</dcterms:modified>
  <cp:category/>
  <cp:version/>
  <cp:contentType/>
  <cp:contentStatus/>
</cp:coreProperties>
</file>